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ccocsrv22\SharedAll\CCOC Committees\1- Budget Committee\FRS\"/>
    </mc:Choice>
  </mc:AlternateContent>
  <xr:revisionPtr revIDLastSave="0" documentId="13_ncr:1_{59915C28-D6BB-4B32-8F5B-C99687A13FBC}" xr6:coauthVersionLast="47" xr6:coauthVersionMax="47" xr10:uidLastSave="{00000000-0000-0000-0000-000000000000}"/>
  <bookViews>
    <workbookView xWindow="28680" yWindow="-120" windowWidth="29040" windowHeight="15840" tabRatio="673" xr2:uid="{FB785C14-9928-4E4F-8052-03BA6DDE57B4}"/>
  </bookViews>
  <sheets>
    <sheet name="FRS Calc. Template " sheetId="2" r:id="rId1"/>
    <sheet name="FRS Calc. (2025)  " sheetId="9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'FRS Calc. (2025)  '!$A$1:$E$297</definedName>
    <definedName name="AdjEndorsement">#REF!</definedName>
    <definedName name="CertLetter">[2]SFY1920_JuryEstimateDetail!$A$4:$A$70</definedName>
    <definedName name="ClerkDetail">[2]SFY1920_JuryEstimateDetail!$F$4:$AK$70</definedName>
    <definedName name="county">'[3]Cross-Walk'!$A$5:$G$71</definedName>
    <definedName name="county1">'[3]Cross-Walk_2_for Adjs'!$A$2:$E$68</definedName>
    <definedName name="dade">'[3]Cross-Walk'!$A$17:$G$17</definedName>
    <definedName name="dade1">'[3]Cross-Walk_2_for Adjs'!$A$14:$E$14</definedName>
    <definedName name="dynamic_c">#REF!</definedName>
    <definedName name="InsufficientAmount">[4]Estimate!$F$55</definedName>
    <definedName name="JuryForm">[2]SFY1920_JuryEstimateDetail!$B$4:$B$70</definedName>
    <definedName name="Q1SFY1617">#REF!</definedName>
    <definedName name="Remove">#REF!</definedName>
    <definedName name="REmove2">#REF!</definedName>
    <definedName name="UnExpendedAmount">[4]Estimate!$F$52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5" i="9" l="1"/>
  <c r="C304" i="9"/>
  <c r="C303" i="9"/>
  <c r="C302" i="9"/>
  <c r="C306" i="9" s="1"/>
  <c r="E297" i="9"/>
  <c r="C297" i="9"/>
  <c r="E296" i="9"/>
  <c r="E295" i="9"/>
  <c r="E294" i="9"/>
  <c r="E293" i="9"/>
  <c r="C292" i="9"/>
  <c r="E291" i="9"/>
  <c r="E290" i="9"/>
  <c r="E289" i="9"/>
  <c r="E292" i="9" s="1"/>
  <c r="C288" i="9"/>
  <c r="E287" i="9"/>
  <c r="E286" i="9"/>
  <c r="E285" i="9"/>
  <c r="E288" i="9" s="1"/>
  <c r="E284" i="9"/>
  <c r="C284" i="9"/>
  <c r="E283" i="9"/>
  <c r="E282" i="9"/>
  <c r="E281" i="9"/>
  <c r="E280" i="9"/>
  <c r="C279" i="9"/>
  <c r="E278" i="9"/>
  <c r="E277" i="9"/>
  <c r="E279" i="9" s="1"/>
  <c r="C276" i="9"/>
  <c r="E275" i="9"/>
  <c r="E274" i="9"/>
  <c r="E273" i="9"/>
  <c r="E272" i="9"/>
  <c r="E276" i="9" s="1"/>
  <c r="E271" i="9"/>
  <c r="C271" i="9"/>
  <c r="E270" i="9"/>
  <c r="E269" i="9"/>
  <c r="E268" i="9"/>
  <c r="E267" i="9"/>
  <c r="C266" i="9"/>
  <c r="E265" i="9"/>
  <c r="E264" i="9"/>
  <c r="E266" i="9" s="1"/>
  <c r="C263" i="9"/>
  <c r="E262" i="9"/>
  <c r="E261" i="9"/>
  <c r="E260" i="9"/>
  <c r="E263" i="9" s="1"/>
  <c r="C259" i="9"/>
  <c r="E258" i="9"/>
  <c r="E259" i="9" s="1"/>
  <c r="E257" i="9"/>
  <c r="E256" i="9"/>
  <c r="C255" i="9"/>
  <c r="E254" i="9"/>
  <c r="E253" i="9"/>
  <c r="E252" i="9"/>
  <c r="E255" i="9" s="1"/>
  <c r="E251" i="9"/>
  <c r="C250" i="9"/>
  <c r="E249" i="9"/>
  <c r="E248" i="9"/>
  <c r="E247" i="9"/>
  <c r="E250" i="9" s="1"/>
  <c r="C246" i="9"/>
  <c r="E245" i="9"/>
  <c r="E246" i="9" s="1"/>
  <c r="E244" i="9"/>
  <c r="E243" i="9"/>
  <c r="E242" i="9"/>
  <c r="C241" i="9"/>
  <c r="E240" i="9"/>
  <c r="E239" i="9"/>
  <c r="E238" i="9"/>
  <c r="E237" i="9"/>
  <c r="E241" i="9" s="1"/>
  <c r="C236" i="9"/>
  <c r="E235" i="9"/>
  <c r="E234" i="9"/>
  <c r="E233" i="9"/>
  <c r="E236" i="9" s="1"/>
  <c r="E232" i="9"/>
  <c r="C232" i="9"/>
  <c r="E231" i="9"/>
  <c r="E230" i="9"/>
  <c r="E229" i="9"/>
  <c r="C228" i="9"/>
  <c r="E227" i="9"/>
  <c r="E226" i="9"/>
  <c r="E225" i="9"/>
  <c r="E224" i="9"/>
  <c r="E228" i="9" s="1"/>
  <c r="C223" i="9"/>
  <c r="E222" i="9"/>
  <c r="E221" i="9"/>
  <c r="E220" i="9"/>
  <c r="E219" i="9"/>
  <c r="E223" i="9" s="1"/>
  <c r="E218" i="9"/>
  <c r="C218" i="9"/>
  <c r="E217" i="9"/>
  <c r="E216" i="9"/>
  <c r="E215" i="9"/>
  <c r="E214" i="9"/>
  <c r="C213" i="9"/>
  <c r="E212" i="9"/>
  <c r="E211" i="9"/>
  <c r="E210" i="9"/>
  <c r="E209" i="9"/>
  <c r="E213" i="9" s="1"/>
  <c r="C208" i="9"/>
  <c r="E207" i="9"/>
  <c r="E206" i="9"/>
  <c r="E208" i="9" s="1"/>
  <c r="E205" i="9"/>
  <c r="C205" i="9"/>
  <c r="E204" i="9"/>
  <c r="E203" i="9"/>
  <c r="E202" i="9"/>
  <c r="E201" i="9"/>
  <c r="C200" i="9"/>
  <c r="E199" i="9"/>
  <c r="E198" i="9"/>
  <c r="E197" i="9"/>
  <c r="E196" i="9"/>
  <c r="E200" i="9" s="1"/>
  <c r="C195" i="9"/>
  <c r="E194" i="9"/>
  <c r="E193" i="9"/>
  <c r="E192" i="9"/>
  <c r="E195" i="9" s="1"/>
  <c r="E191" i="9"/>
  <c r="C190" i="9"/>
  <c r="E189" i="9"/>
  <c r="E188" i="9"/>
  <c r="E187" i="9"/>
  <c r="E186" i="9"/>
  <c r="E190" i="9" s="1"/>
  <c r="C185" i="9"/>
  <c r="E184" i="9"/>
  <c r="E183" i="9"/>
  <c r="E182" i="9"/>
  <c r="E185" i="9" s="1"/>
  <c r="C181" i="9"/>
  <c r="E180" i="9"/>
  <c r="E179" i="9"/>
  <c r="E181" i="9" s="1"/>
  <c r="E178" i="9"/>
  <c r="C177" i="9"/>
  <c r="E176" i="9"/>
  <c r="E175" i="9"/>
  <c r="E174" i="9"/>
  <c r="E173" i="9"/>
  <c r="E177" i="9" s="1"/>
  <c r="C172" i="9"/>
  <c r="E171" i="9"/>
  <c r="E170" i="9"/>
  <c r="E172" i="9" s="1"/>
  <c r="C169" i="9"/>
  <c r="E168" i="9"/>
  <c r="E167" i="9"/>
  <c r="E166" i="9"/>
  <c r="E169" i="9" s="1"/>
  <c r="C165" i="9"/>
  <c r="E164" i="9"/>
  <c r="E163" i="9"/>
  <c r="E162" i="9"/>
  <c r="E165" i="9" s="1"/>
  <c r="C161" i="9"/>
  <c r="E160" i="9"/>
  <c r="E159" i="9"/>
  <c r="E158" i="9"/>
  <c r="E157" i="9"/>
  <c r="E161" i="9" s="1"/>
  <c r="C156" i="9"/>
  <c r="E155" i="9"/>
  <c r="E154" i="9"/>
  <c r="E153" i="9"/>
  <c r="E156" i="9" s="1"/>
  <c r="E152" i="9"/>
  <c r="C151" i="9"/>
  <c r="E150" i="9"/>
  <c r="E149" i="9"/>
  <c r="E148" i="9"/>
  <c r="E147" i="9"/>
  <c r="E151" i="9" s="1"/>
  <c r="C146" i="9"/>
  <c r="E145" i="9"/>
  <c r="E144" i="9"/>
  <c r="E146" i="9" s="1"/>
  <c r="C143" i="9"/>
  <c r="E142" i="9"/>
  <c r="E141" i="9"/>
  <c r="E140" i="9"/>
  <c r="E143" i="9" s="1"/>
  <c r="C139" i="9"/>
  <c r="E138" i="9"/>
  <c r="E137" i="9"/>
  <c r="E136" i="9"/>
  <c r="E135" i="9"/>
  <c r="E139" i="9" s="1"/>
  <c r="C134" i="9"/>
  <c r="E133" i="9"/>
  <c r="E132" i="9"/>
  <c r="E131" i="9"/>
  <c r="E130" i="9"/>
  <c r="E134" i="9" s="1"/>
  <c r="C129" i="9"/>
  <c r="E128" i="9"/>
  <c r="E127" i="9"/>
  <c r="E129" i="9" s="1"/>
  <c r="E126" i="9"/>
  <c r="C125" i="9"/>
  <c r="E124" i="9"/>
  <c r="E123" i="9"/>
  <c r="E122" i="9"/>
  <c r="E121" i="9"/>
  <c r="E125" i="9" s="1"/>
  <c r="C120" i="9"/>
  <c r="E119" i="9"/>
  <c r="E118" i="9"/>
  <c r="E117" i="9"/>
  <c r="E116" i="9"/>
  <c r="E120" i="9" s="1"/>
  <c r="C115" i="9"/>
  <c r="E114" i="9"/>
  <c r="E115" i="9" s="1"/>
  <c r="E113" i="9"/>
  <c r="E112" i="9"/>
  <c r="C111" i="9"/>
  <c r="E110" i="9"/>
  <c r="E109" i="9"/>
  <c r="E108" i="9"/>
  <c r="E111" i="9" s="1"/>
  <c r="C107" i="9"/>
  <c r="E106" i="9"/>
  <c r="E105" i="9"/>
  <c r="E104" i="9"/>
  <c r="E107" i="9" s="1"/>
  <c r="C103" i="9"/>
  <c r="E102" i="9"/>
  <c r="E101" i="9"/>
  <c r="E103" i="9" s="1"/>
  <c r="E100" i="9"/>
  <c r="E99" i="9"/>
  <c r="C99" i="9"/>
  <c r="E98" i="9"/>
  <c r="E97" i="9"/>
  <c r="E96" i="9"/>
  <c r="C95" i="9"/>
  <c r="E94" i="9"/>
  <c r="E93" i="9"/>
  <c r="E95" i="9" s="1"/>
  <c r="E92" i="9"/>
  <c r="C91" i="9"/>
  <c r="E90" i="9"/>
  <c r="E89" i="9"/>
  <c r="E88" i="9"/>
  <c r="E91" i="9" s="1"/>
  <c r="C87" i="9"/>
  <c r="E86" i="9"/>
  <c r="E85" i="9"/>
  <c r="E84" i="9"/>
  <c r="E87" i="9" s="1"/>
  <c r="C83" i="9"/>
  <c r="E82" i="9"/>
  <c r="E81" i="9"/>
  <c r="E80" i="9"/>
  <c r="E79" i="9"/>
  <c r="E83" i="9" s="1"/>
  <c r="C78" i="9"/>
  <c r="E77" i="9"/>
  <c r="E76" i="9"/>
  <c r="E75" i="9"/>
  <c r="E78" i="9" s="1"/>
  <c r="C74" i="9"/>
  <c r="E73" i="9"/>
  <c r="E72" i="9"/>
  <c r="E71" i="9"/>
  <c r="E70" i="9"/>
  <c r="E74" i="9" s="1"/>
  <c r="C69" i="9"/>
  <c r="E68" i="9"/>
  <c r="E67" i="9"/>
  <c r="E69" i="9" s="1"/>
  <c r="C66" i="9"/>
  <c r="E65" i="9"/>
  <c r="E64" i="9"/>
  <c r="E66" i="9" s="1"/>
  <c r="E63" i="9"/>
  <c r="C63" i="9"/>
  <c r="E62" i="9"/>
  <c r="E61" i="9"/>
  <c r="E60" i="9"/>
  <c r="C59" i="9"/>
  <c r="E58" i="9"/>
  <c r="E57" i="9"/>
  <c r="E56" i="9"/>
  <c r="E59" i="9" s="1"/>
  <c r="C55" i="9"/>
  <c r="E54" i="9"/>
  <c r="E53" i="9"/>
  <c r="E52" i="9"/>
  <c r="E51" i="9"/>
  <c r="E55" i="9" s="1"/>
  <c r="E50" i="9"/>
  <c r="C50" i="9"/>
  <c r="E49" i="9"/>
  <c r="E48" i="9"/>
  <c r="E47" i="9"/>
  <c r="E46" i="9"/>
  <c r="C45" i="9"/>
  <c r="E44" i="9"/>
  <c r="E43" i="9"/>
  <c r="E42" i="9"/>
  <c r="E41" i="9"/>
  <c r="E45" i="9" s="1"/>
  <c r="C40" i="9"/>
  <c r="E39" i="9"/>
  <c r="E38" i="9"/>
  <c r="E37" i="9"/>
  <c r="E36" i="9"/>
  <c r="E40" i="9" s="1"/>
  <c r="C35" i="9"/>
  <c r="E34" i="9"/>
  <c r="E33" i="9"/>
  <c r="E32" i="9"/>
  <c r="E31" i="9"/>
  <c r="E35" i="9" s="1"/>
  <c r="C30" i="9"/>
  <c r="E29" i="9"/>
  <c r="E28" i="9"/>
  <c r="E27" i="9"/>
  <c r="E26" i="9"/>
  <c r="E30" i="9" s="1"/>
  <c r="C25" i="9"/>
  <c r="E24" i="9"/>
  <c r="E23" i="9"/>
  <c r="E25" i="9" s="1"/>
  <c r="E22" i="9"/>
  <c r="E21" i="9"/>
  <c r="C20" i="9"/>
  <c r="E19" i="9"/>
  <c r="E18" i="9"/>
  <c r="E17" i="9"/>
  <c r="E20" i="9" s="1"/>
  <c r="C16" i="9"/>
  <c r="E15" i="9"/>
  <c r="E14" i="9"/>
  <c r="E13" i="9"/>
  <c r="E12" i="9"/>
  <c r="E16" i="9" s="1"/>
  <c r="C11" i="9"/>
  <c r="C299" i="9" s="1"/>
  <c r="C307" i="9" s="1"/>
  <c r="E10" i="9"/>
  <c r="E11" i="9" s="1"/>
  <c r="E9" i="9"/>
  <c r="E8" i="9"/>
  <c r="E7" i="9"/>
  <c r="C6" i="9"/>
  <c r="E5" i="9"/>
  <c r="E305" i="9" s="1"/>
  <c r="E4" i="9"/>
  <c r="E304" i="9" s="1"/>
  <c r="E3" i="9"/>
  <c r="E303" i="9" s="1"/>
  <c r="E2" i="9"/>
  <c r="E6" i="9" s="1"/>
  <c r="E299" i="9" l="1"/>
  <c r="E302" i="9"/>
  <c r="E306" i="9" s="1"/>
  <c r="E307" i="9" l="1"/>
  <c r="E10" i="2" l="1"/>
  <c r="D7" i="2" l="1"/>
  <c r="G7" i="2" s="1"/>
  <c r="D9" i="2"/>
  <c r="G9" i="2" s="1"/>
  <c r="F9" i="2" s="1"/>
  <c r="D6" i="2"/>
  <c r="G6" i="2" s="1"/>
  <c r="F6" i="2" s="1"/>
  <c r="D8" i="2"/>
  <c r="G8" i="2" s="1"/>
  <c r="F8" i="2" s="1"/>
  <c r="G10" i="2" l="1"/>
  <c r="F7" i="2"/>
  <c r="F10" i="2" s="1"/>
</calcChain>
</file>

<file path=xl/sharedStrings.xml><?xml version="1.0" encoding="utf-8"?>
<sst xmlns="http://schemas.openxmlformats.org/spreadsheetml/2006/main" count="549" uniqueCount="155">
  <si>
    <t>FRS Increase</t>
  </si>
  <si>
    <t>DROP</t>
  </si>
  <si>
    <t>CCOC FRS Calculation Template</t>
  </si>
  <si>
    <t>Reg EE</t>
  </si>
  <si>
    <t>SMS</t>
  </si>
  <si>
    <t>Clerk</t>
  </si>
  <si>
    <t>Enter County Data in these cells</t>
  </si>
  <si>
    <t>Year-over-Year Rate Increase</t>
  </si>
  <si>
    <t>Current Total Wages</t>
  </si>
  <si>
    <t>County:</t>
  </si>
  <si>
    <t>Class</t>
  </si>
  <si>
    <t>Grand Total</t>
  </si>
  <si>
    <t>Washington Total</t>
  </si>
  <si>
    <t>Washington</t>
  </si>
  <si>
    <t>Walton Total</t>
  </si>
  <si>
    <t>Walton</t>
  </si>
  <si>
    <t>Wakulla Total</t>
  </si>
  <si>
    <t>Wakulla</t>
  </si>
  <si>
    <t>Volusia Total</t>
  </si>
  <si>
    <t>Volusia</t>
  </si>
  <si>
    <t>Union Total</t>
  </si>
  <si>
    <t>Union</t>
  </si>
  <si>
    <t>Taylor Total</t>
  </si>
  <si>
    <t>Taylor</t>
  </si>
  <si>
    <t>Suwannee Total</t>
  </si>
  <si>
    <t>Suwannee</t>
  </si>
  <si>
    <t>Sumter Total</t>
  </si>
  <si>
    <t>Sumter</t>
  </si>
  <si>
    <t>Seminole Total</t>
  </si>
  <si>
    <t>Seminole</t>
  </si>
  <si>
    <t>Sarasota Total</t>
  </si>
  <si>
    <t>Sarasota</t>
  </si>
  <si>
    <t>Santa Rosa Total</t>
  </si>
  <si>
    <t>Santa Rosa</t>
  </si>
  <si>
    <t>Saint Lucie Total</t>
  </si>
  <si>
    <t>Saint Lucie</t>
  </si>
  <si>
    <t>Saint Johns Total</t>
  </si>
  <si>
    <t>Saint Johns</t>
  </si>
  <si>
    <t>Putnam Total</t>
  </si>
  <si>
    <t>Putnam</t>
  </si>
  <si>
    <t>Polk Total</t>
  </si>
  <si>
    <t>Polk</t>
  </si>
  <si>
    <t>Pinellas Total</t>
  </si>
  <si>
    <t>Pinellas</t>
  </si>
  <si>
    <t>Pasco Total</t>
  </si>
  <si>
    <t>Pasco</t>
  </si>
  <si>
    <t>Palm Beach Total</t>
  </si>
  <si>
    <t>Palm Beach</t>
  </si>
  <si>
    <t>Osceola Total</t>
  </si>
  <si>
    <t>Osceola</t>
  </si>
  <si>
    <t>Orange Total</t>
  </si>
  <si>
    <t>Orange</t>
  </si>
  <si>
    <t>Okeechobee Total</t>
  </si>
  <si>
    <t>Okeechobee</t>
  </si>
  <si>
    <t>Okaloosa Total</t>
  </si>
  <si>
    <t>Okaloosa</t>
  </si>
  <si>
    <t>Nassau Total</t>
  </si>
  <si>
    <t>Nassau</t>
  </si>
  <si>
    <t>Monroe Total</t>
  </si>
  <si>
    <t>Monroe</t>
  </si>
  <si>
    <t>Miami-Dade Total</t>
  </si>
  <si>
    <t>Miami-Dade</t>
  </si>
  <si>
    <t>Martin Total</t>
  </si>
  <si>
    <t>Martin</t>
  </si>
  <si>
    <t>Marion Total</t>
  </si>
  <si>
    <t>Marion</t>
  </si>
  <si>
    <t>Manatee Total</t>
  </si>
  <si>
    <t>Manatee</t>
  </si>
  <si>
    <t>Madison Total</t>
  </si>
  <si>
    <t>Madison</t>
  </si>
  <si>
    <t>Liberty Total</t>
  </si>
  <si>
    <t>Liberty</t>
  </si>
  <si>
    <t>Levy Total</t>
  </si>
  <si>
    <t>Levy</t>
  </si>
  <si>
    <t>Leon Total</t>
  </si>
  <si>
    <t>Leon</t>
  </si>
  <si>
    <t>Lee Total</t>
  </si>
  <si>
    <t>Lee</t>
  </si>
  <si>
    <t>Lake Total</t>
  </si>
  <si>
    <t>Lake</t>
  </si>
  <si>
    <t>Lafayette Total</t>
  </si>
  <si>
    <t>Lafayette</t>
  </si>
  <si>
    <t>Jefferson Total</t>
  </si>
  <si>
    <t>Jefferson</t>
  </si>
  <si>
    <t>Jackson Total</t>
  </si>
  <si>
    <t>Jackson</t>
  </si>
  <si>
    <t>Indian River Total</t>
  </si>
  <si>
    <t>Indian River</t>
  </si>
  <si>
    <t>Holmes Total</t>
  </si>
  <si>
    <t>Holmes</t>
  </si>
  <si>
    <t>Hillsborough Total</t>
  </si>
  <si>
    <t>Hillsborough</t>
  </si>
  <si>
    <t>Highlands Total</t>
  </si>
  <si>
    <t>Highlands</t>
  </si>
  <si>
    <t>Hernando Total</t>
  </si>
  <si>
    <t>Hernando</t>
  </si>
  <si>
    <t>Hendry Total</t>
  </si>
  <si>
    <t>Hendry</t>
  </si>
  <si>
    <t>Hardee Total</t>
  </si>
  <si>
    <t>Hardee</t>
  </si>
  <si>
    <t>Hamilton Total</t>
  </si>
  <si>
    <t>Hamilton</t>
  </si>
  <si>
    <t>Gulf Total</t>
  </si>
  <si>
    <t>Gulf</t>
  </si>
  <si>
    <t>Glades Total</t>
  </si>
  <si>
    <t>Glades</t>
  </si>
  <si>
    <t>Gilchrist Total</t>
  </si>
  <si>
    <t>Gilchrist</t>
  </si>
  <si>
    <t>Gadsden Total</t>
  </si>
  <si>
    <t>Gadsden</t>
  </si>
  <si>
    <t>Franklin Total</t>
  </si>
  <si>
    <t>Franklin</t>
  </si>
  <si>
    <t>Flagler Total</t>
  </si>
  <si>
    <t>Flagler</t>
  </si>
  <si>
    <t>Escambia Total</t>
  </si>
  <si>
    <t>Escambia</t>
  </si>
  <si>
    <t>Duval Total</t>
  </si>
  <si>
    <t>Duval</t>
  </si>
  <si>
    <t>Dixie Total</t>
  </si>
  <si>
    <t>Dixie</t>
  </si>
  <si>
    <t>DeSoto Total</t>
  </si>
  <si>
    <t>DeSoto</t>
  </si>
  <si>
    <t>Columbia Total</t>
  </si>
  <si>
    <t>Columbia</t>
  </si>
  <si>
    <t>Collier Total</t>
  </si>
  <si>
    <t>Collier</t>
  </si>
  <si>
    <t>Clay Total</t>
  </si>
  <si>
    <t>Clay</t>
  </si>
  <si>
    <t>Citrus Total</t>
  </si>
  <si>
    <t>Citrus</t>
  </si>
  <si>
    <t>Charlotte Total</t>
  </si>
  <si>
    <t>Charlotte</t>
  </si>
  <si>
    <t>Calhoun Total</t>
  </si>
  <si>
    <t>Calhoun</t>
  </si>
  <si>
    <t>Broward Total</t>
  </si>
  <si>
    <t>Broward</t>
  </si>
  <si>
    <t>Brevard Total</t>
  </si>
  <si>
    <t>Brevard</t>
  </si>
  <si>
    <t>Bradford Total</t>
  </si>
  <si>
    <t>Bradford</t>
  </si>
  <si>
    <t>Bay Total</t>
  </si>
  <si>
    <t>Bay</t>
  </si>
  <si>
    <t>Baker Total</t>
  </si>
  <si>
    <t>Baker</t>
  </si>
  <si>
    <t>Alachua Total</t>
  </si>
  <si>
    <t>Alachua</t>
  </si>
  <si>
    <t>FRS Increase %</t>
  </si>
  <si>
    <t>Salary Allocation Court Amount</t>
  </si>
  <si>
    <t>FRS Type</t>
  </si>
  <si>
    <t>County</t>
  </si>
  <si>
    <t>2024 
FRS Rates</t>
  </si>
  <si>
    <t>2025 
Increased Wages</t>
  </si>
  <si>
    <t>2025 
FRS Rates</t>
  </si>
  <si>
    <t>2025 
FRS Increase</t>
  </si>
  <si>
    <t>Non-FRS (Inv. Plan &amp; Pension)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</si>
</sst>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/>
    <xf numFmtId="10" fontId="7" fillId="0" borderId="0" xfId="2" applyNumberFormat="1" applyFont="1" applyFill="1"/>
    <xf numFmtId="43" fontId="6" fillId="0" borderId="0" xfId="0" applyNumberFormat="1" applyFont="1"/>
    <xf numFmtId="0" fontId="4" fillId="3" borderId="0" xfId="0" applyFont="1" applyFill="1" applyAlignment="1">
      <alignment horizontal="center" wrapText="1"/>
    </xf>
    <xf numFmtId="44" fontId="6" fillId="3" borderId="0" xfId="3" applyFont="1" applyFill="1"/>
    <xf numFmtId="44" fontId="6" fillId="0" borderId="0" xfId="3" applyFont="1"/>
    <xf numFmtId="44" fontId="6" fillId="3" borderId="2" xfId="3" applyFont="1" applyFill="1" applyBorder="1"/>
    <xf numFmtId="44" fontId="6" fillId="0" borderId="2" xfId="3" applyFont="1" applyBorder="1"/>
    <xf numFmtId="44" fontId="5" fillId="0" borderId="0" xfId="3" applyFont="1"/>
    <xf numFmtId="43" fontId="0" fillId="0" borderId="0" xfId="1" applyFont="1"/>
    <xf numFmtId="0" fontId="9" fillId="0" borderId="0" xfId="0" applyFont="1"/>
    <xf numFmtId="43" fontId="4" fillId="0" borderId="0" xfId="1" applyFont="1"/>
    <xf numFmtId="164" fontId="4" fillId="0" borderId="0" xfId="1" applyNumberFormat="1" applyFont="1"/>
    <xf numFmtId="43" fontId="3" fillId="0" borderId="3" xfId="1" applyFont="1" applyFill="1" applyBorder="1"/>
    <xf numFmtId="43" fontId="3" fillId="0" borderId="4" xfId="1" applyFont="1" applyFill="1" applyBorder="1"/>
    <xf numFmtId="0" fontId="2" fillId="0" borderId="5" xfId="0" applyFont="1" applyBorder="1"/>
    <xf numFmtId="43" fontId="2" fillId="0" borderId="6" xfId="1" applyFont="1" applyFill="1" applyBorder="1"/>
    <xf numFmtId="43" fontId="2" fillId="0" borderId="0" xfId="1" applyFont="1" applyFill="1" applyBorder="1"/>
    <xf numFmtId="43" fontId="2" fillId="0" borderId="2" xfId="1" applyFont="1" applyFill="1" applyBorder="1"/>
    <xf numFmtId="0" fontId="2" fillId="0" borderId="7" xfId="0" applyFont="1" applyBorder="1"/>
    <xf numFmtId="43" fontId="2" fillId="0" borderId="8" xfId="1" applyFont="1" applyFill="1" applyBorder="1"/>
    <xf numFmtId="0" fontId="8" fillId="0" borderId="0" xfId="0" applyFont="1"/>
    <xf numFmtId="43" fontId="2" fillId="0" borderId="9" xfId="1" applyFont="1" applyFill="1" applyBorder="1"/>
    <xf numFmtId="43" fontId="2" fillId="0" borderId="10" xfId="1" applyFont="1" applyFill="1" applyBorder="1"/>
    <xf numFmtId="0" fontId="2" fillId="0" borderId="11" xfId="0" applyFont="1" applyBorder="1"/>
    <xf numFmtId="43" fontId="3" fillId="0" borderId="0" xfId="0" applyNumberFormat="1" applyFont="1"/>
    <xf numFmtId="43" fontId="2" fillId="0" borderId="0" xfId="1" applyFont="1" applyFill="1"/>
    <xf numFmtId="0" fontId="3" fillId="0" borderId="0" xfId="0" applyFont="1"/>
    <xf numFmtId="2" fontId="3" fillId="0" borderId="0" xfId="1" applyNumberFormat="1" applyFont="1" applyFill="1"/>
    <xf numFmtId="43" fontId="3" fillId="0" borderId="0" xfId="1" applyFont="1" applyFill="1"/>
    <xf numFmtId="43" fontId="2" fillId="0" borderId="0" xfId="0" applyNumberFormat="1" applyFont="1"/>
    <xf numFmtId="10" fontId="10" fillId="0" borderId="0" xfId="2" applyNumberFormat="1" applyFont="1" applyFill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3" fontId="2" fillId="2" borderId="0" xfId="1" applyFont="1" applyFill="1"/>
    <xf numFmtId="4" fontId="2" fillId="0" borderId="0" xfId="0" applyNumberFormat="1" applyFont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43" fontId="3" fillId="2" borderId="0" xfId="1" applyFont="1" applyFill="1"/>
    <xf numFmtId="165" fontId="2" fillId="0" borderId="0" xfId="1" applyNumberFormat="1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kolchakian.FLCCOC\Desktop\CFY%202025-26%20Budget%20Development%20Spreadsheet.xlsx" TargetMode="External"/><Relationship Id="rId1" Type="http://schemas.openxmlformats.org/officeDocument/2006/relationships/externalLinkPath" Target="file:///C:\Users\gkolchakian.FLCCOC\Desktop\CFY%202025-26%20Budget%20Development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CFY1920\Jury%20Mgmt%20Costs%20Analysis\Estimate\Quarter%20Submissions\Q1_Jul-Aug-Sep%20(Q1_SFY1920_Q4_CFY1819)\Jury_Detail_Jul-Aug-Sep_SFY1920_Q1_CFY1819_Q4_v2_asof_06-03-2019_JW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CFY1718\Jury%20Mgmt%20Costs%20Analysis\Qtr%203%20(Apr-May-Jun)\Approved%20JAC%20Disbursement%20Figures\FINAL%20-%20Jury%20Management%20Estimate%20Endorsed%20Amounts%20042418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Revenue Summary (2)"/>
      <sheetName val="New Revenue Summary"/>
      <sheetName val="WWM "/>
      <sheetName val="Issue Requests "/>
      <sheetName val="Issue Requests  (PUB.)"/>
      <sheetName val="Requests Data "/>
      <sheetName val="Jury Shortfall Calc. "/>
      <sheetName val="BUDGET CALCULATION "/>
      <sheetName val="New Judges Calc. "/>
      <sheetName val="DRAFT BUDGET CALC. (Senate) "/>
      <sheetName val="DRAFT BUDGET CALC. (House) "/>
      <sheetName val="FRS Calc.   "/>
      <sheetName val="Unspent Budgeted Funds (23-24) "/>
      <sheetName val="Cumulative Excess (23-24) "/>
      <sheetName val="Revenue Projection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C_template_donotdelete"/>
      <sheetName val="SFY1920_JuryEstimateDetail"/>
      <sheetName val="Estimate v Avg Actu Perf Ana"/>
      <sheetName val="Request v Avg Actu Perf Var Ana"/>
      <sheetName val="Sheet1"/>
      <sheetName val="Adj Endorsement Amts"/>
      <sheetName val="CCOC Pro-Rata"/>
      <sheetName val="Estimat v Avg Actu Perf Var "/>
      <sheetName val="Request v Avg Actu Perf Var-All"/>
    </sheetNames>
    <sheetDataSet>
      <sheetData sheetId="0" refreshError="1"/>
      <sheetData sheetId="1" refreshError="1">
        <row r="4">
          <cell r="A4" t="str">
            <v>ü</v>
          </cell>
          <cell r="B4" t="str">
            <v>ü</v>
          </cell>
          <cell r="F4" t="str">
            <v>Alachua</v>
          </cell>
          <cell r="G4">
            <v>1920</v>
          </cell>
          <cell r="H4" t="str">
            <v>Q1</v>
          </cell>
          <cell r="I4" t="str">
            <v>Jul-Aug-Sep</v>
          </cell>
          <cell r="J4">
            <v>49098.611661266674</v>
          </cell>
          <cell r="K4">
            <v>10448.458338733324</v>
          </cell>
          <cell r="L4">
            <v>58800</v>
          </cell>
          <cell r="M4">
            <v>59547.07</v>
          </cell>
          <cell r="N4">
            <v>-747.07</v>
          </cell>
          <cell r="O4" t="str">
            <v>Insufficient</v>
          </cell>
          <cell r="P4">
            <v>58800</v>
          </cell>
          <cell r="Q4">
            <v>35000</v>
          </cell>
          <cell r="R4">
            <v>2400</v>
          </cell>
          <cell r="S4">
            <v>400</v>
          </cell>
          <cell r="T4">
            <v>1000</v>
          </cell>
          <cell r="U4">
            <v>0</v>
          </cell>
          <cell r="V4">
            <v>3800</v>
          </cell>
          <cell r="W4">
            <v>12000</v>
          </cell>
          <cell r="X4">
            <v>2000</v>
          </cell>
          <cell r="Y4">
            <v>0</v>
          </cell>
          <cell r="Z4">
            <v>14000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6000</v>
          </cell>
          <cell r="AG4">
            <v>0</v>
          </cell>
          <cell r="AH4">
            <v>0</v>
          </cell>
          <cell r="AI4">
            <v>6000</v>
          </cell>
          <cell r="AJ4">
            <v>0</v>
          </cell>
          <cell r="AK4">
            <v>20000</v>
          </cell>
        </row>
        <row r="5">
          <cell r="A5" t="str">
            <v>ü</v>
          </cell>
          <cell r="B5" t="str">
            <v>ü</v>
          </cell>
          <cell r="F5" t="str">
            <v>Baker</v>
          </cell>
          <cell r="G5">
            <v>1920</v>
          </cell>
          <cell r="H5" t="str">
            <v>Q1</v>
          </cell>
          <cell r="I5" t="str">
            <v>Jul-Aug-Sep</v>
          </cell>
          <cell r="J5">
            <v>17014.021379166759</v>
          </cell>
          <cell r="K5">
            <v>3620.6786208332423</v>
          </cell>
          <cell r="L5">
            <v>8253</v>
          </cell>
          <cell r="M5">
            <v>20634.7</v>
          </cell>
          <cell r="N5">
            <v>-12381.7</v>
          </cell>
          <cell r="O5" t="str">
            <v>Insufficient</v>
          </cell>
          <cell r="P5">
            <v>8253</v>
          </cell>
          <cell r="Q5">
            <v>6753</v>
          </cell>
          <cell r="R5">
            <v>325</v>
          </cell>
          <cell r="S5">
            <v>100</v>
          </cell>
          <cell r="T5">
            <v>0</v>
          </cell>
          <cell r="U5">
            <v>0</v>
          </cell>
          <cell r="V5">
            <v>425</v>
          </cell>
          <cell r="W5">
            <v>825</v>
          </cell>
          <cell r="X5">
            <v>0</v>
          </cell>
          <cell r="Y5">
            <v>0</v>
          </cell>
          <cell r="Z5">
            <v>825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250</v>
          </cell>
          <cell r="AG5">
            <v>0</v>
          </cell>
          <cell r="AH5">
            <v>0</v>
          </cell>
          <cell r="AI5">
            <v>250</v>
          </cell>
          <cell r="AJ5">
            <v>0</v>
          </cell>
          <cell r="AK5">
            <v>1075</v>
          </cell>
        </row>
        <row r="6">
          <cell r="A6" t="str">
            <v>ü</v>
          </cell>
          <cell r="B6" t="str">
            <v>ü</v>
          </cell>
          <cell r="F6" t="str">
            <v>Bay</v>
          </cell>
          <cell r="G6">
            <v>1920</v>
          </cell>
          <cell r="H6" t="str">
            <v>Q1</v>
          </cell>
          <cell r="I6" t="str">
            <v>Jul-Aug-Sep</v>
          </cell>
          <cell r="J6">
            <v>49688.030125450663</v>
          </cell>
          <cell r="K6">
            <v>10573.889874549335</v>
          </cell>
          <cell r="L6">
            <v>39086</v>
          </cell>
          <cell r="M6">
            <v>60261.919999999998</v>
          </cell>
          <cell r="N6">
            <v>-21175.919999999998</v>
          </cell>
          <cell r="O6" t="str">
            <v>Insufficient</v>
          </cell>
          <cell r="P6">
            <v>39086</v>
          </cell>
          <cell r="Q6">
            <v>22079</v>
          </cell>
          <cell r="R6">
            <v>2397</v>
          </cell>
          <cell r="S6">
            <v>0</v>
          </cell>
          <cell r="T6">
            <v>0</v>
          </cell>
          <cell r="U6">
            <v>0</v>
          </cell>
          <cell r="V6">
            <v>2397</v>
          </cell>
          <cell r="W6">
            <v>14295</v>
          </cell>
          <cell r="X6">
            <v>0</v>
          </cell>
          <cell r="Y6">
            <v>0</v>
          </cell>
          <cell r="Z6">
            <v>14295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315</v>
          </cell>
          <cell r="AH6">
            <v>0</v>
          </cell>
          <cell r="AI6">
            <v>315</v>
          </cell>
          <cell r="AJ6">
            <v>0</v>
          </cell>
          <cell r="AK6">
            <v>14610</v>
          </cell>
        </row>
        <row r="7">
          <cell r="A7" t="str">
            <v>ü</v>
          </cell>
          <cell r="B7" t="str">
            <v>ü</v>
          </cell>
          <cell r="F7" t="str">
            <v>Bradford</v>
          </cell>
          <cell r="G7">
            <v>1920</v>
          </cell>
          <cell r="H7" t="str">
            <v>Q1</v>
          </cell>
          <cell r="I7" t="str">
            <v>Jul-Aug-Sep</v>
          </cell>
          <cell r="J7">
            <v>12489.38848805724</v>
          </cell>
          <cell r="K7">
            <v>2657.8115119427607</v>
          </cell>
          <cell r="L7">
            <v>8515</v>
          </cell>
          <cell r="M7">
            <v>15147.2</v>
          </cell>
          <cell r="N7">
            <v>-6632.2</v>
          </cell>
          <cell r="O7" t="str">
            <v>Insufficient</v>
          </cell>
          <cell r="P7">
            <v>8515</v>
          </cell>
          <cell r="Q7">
            <v>2430</v>
          </cell>
          <cell r="R7">
            <v>550</v>
          </cell>
          <cell r="S7">
            <v>0</v>
          </cell>
          <cell r="T7">
            <v>0</v>
          </cell>
          <cell r="U7">
            <v>0</v>
          </cell>
          <cell r="V7">
            <v>550</v>
          </cell>
          <cell r="W7">
            <v>4500</v>
          </cell>
          <cell r="X7">
            <v>0</v>
          </cell>
          <cell r="Y7">
            <v>0</v>
          </cell>
          <cell r="Z7">
            <v>4500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1000</v>
          </cell>
          <cell r="AG7">
            <v>0</v>
          </cell>
          <cell r="AH7">
            <v>35</v>
          </cell>
          <cell r="AI7">
            <v>1035</v>
          </cell>
          <cell r="AJ7">
            <v>0</v>
          </cell>
          <cell r="AK7">
            <v>5535</v>
          </cell>
        </row>
        <row r="8">
          <cell r="A8" t="str">
            <v>ü</v>
          </cell>
          <cell r="B8" t="str">
            <v>ü</v>
          </cell>
          <cell r="F8" t="str">
            <v>Brevard</v>
          </cell>
          <cell r="G8">
            <v>1920</v>
          </cell>
          <cell r="H8" t="str">
            <v>Q1</v>
          </cell>
          <cell r="I8" t="str">
            <v>Jul-Aug-Sep</v>
          </cell>
          <cell r="J8">
            <v>91384.795870819362</v>
          </cell>
          <cell r="K8">
            <v>19447.194129180636</v>
          </cell>
          <cell r="L8">
            <v>111405</v>
          </cell>
          <cell r="M8">
            <v>110831.99</v>
          </cell>
          <cell r="N8">
            <v>573.01</v>
          </cell>
          <cell r="O8" t="str">
            <v>Unexpended</v>
          </cell>
          <cell r="P8">
            <v>111405</v>
          </cell>
          <cell r="Q8">
            <v>43500</v>
          </cell>
          <cell r="R8">
            <v>6655</v>
          </cell>
          <cell r="S8">
            <v>0</v>
          </cell>
          <cell r="T8">
            <v>0</v>
          </cell>
          <cell r="U8">
            <v>0</v>
          </cell>
          <cell r="V8">
            <v>6655</v>
          </cell>
          <cell r="W8">
            <v>46500</v>
          </cell>
          <cell r="X8">
            <v>13000</v>
          </cell>
          <cell r="Y8">
            <v>0</v>
          </cell>
          <cell r="Z8">
            <v>59500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1000</v>
          </cell>
          <cell r="AG8">
            <v>0</v>
          </cell>
          <cell r="AH8">
            <v>750</v>
          </cell>
          <cell r="AI8">
            <v>1750</v>
          </cell>
          <cell r="AJ8">
            <v>0</v>
          </cell>
          <cell r="AK8">
            <v>61250</v>
          </cell>
        </row>
        <row r="9">
          <cell r="A9" t="str">
            <v>ü</v>
          </cell>
          <cell r="B9" t="str">
            <v>ü</v>
          </cell>
          <cell r="F9" t="str">
            <v>Broward</v>
          </cell>
          <cell r="G9">
            <v>1920</v>
          </cell>
          <cell r="H9" t="str">
            <v>Q1</v>
          </cell>
          <cell r="I9" t="str">
            <v>Jul-Aug-Sep</v>
          </cell>
          <cell r="J9">
            <v>264340.93504029664</v>
          </cell>
          <cell r="K9">
            <v>56253.224959703402</v>
          </cell>
          <cell r="L9">
            <v>217210</v>
          </cell>
          <cell r="M9">
            <v>320594.16000000003</v>
          </cell>
          <cell r="N9">
            <v>-103384.16</v>
          </cell>
          <cell r="O9" t="str">
            <v>Insufficient</v>
          </cell>
          <cell r="P9">
            <v>217210</v>
          </cell>
          <cell r="Q9">
            <v>67710</v>
          </cell>
          <cell r="R9">
            <v>22950</v>
          </cell>
          <cell r="S9">
            <v>14640</v>
          </cell>
          <cell r="T9">
            <v>1620</v>
          </cell>
          <cell r="U9">
            <v>420</v>
          </cell>
          <cell r="V9">
            <v>39630</v>
          </cell>
          <cell r="W9">
            <v>51200</v>
          </cell>
          <cell r="X9">
            <v>48660</v>
          </cell>
          <cell r="Y9">
            <v>0</v>
          </cell>
          <cell r="Z9">
            <v>99860</v>
          </cell>
          <cell r="AA9">
            <v>220</v>
          </cell>
          <cell r="AB9">
            <v>2640</v>
          </cell>
          <cell r="AC9">
            <v>0</v>
          </cell>
          <cell r="AD9">
            <v>2860</v>
          </cell>
          <cell r="AE9">
            <v>0</v>
          </cell>
          <cell r="AF9">
            <v>0</v>
          </cell>
          <cell r="AG9">
            <v>1320</v>
          </cell>
          <cell r="AH9">
            <v>0</v>
          </cell>
          <cell r="AI9">
            <v>1320</v>
          </cell>
          <cell r="AJ9">
            <v>5830</v>
          </cell>
          <cell r="AK9">
            <v>109870</v>
          </cell>
        </row>
        <row r="10">
          <cell r="A10" t="str">
            <v>ü</v>
          </cell>
          <cell r="B10" t="str">
            <v>ü</v>
          </cell>
          <cell r="F10" t="str">
            <v>Calhoun</v>
          </cell>
          <cell r="G10">
            <v>1920</v>
          </cell>
          <cell r="H10" t="str">
            <v>Q1</v>
          </cell>
          <cell r="I10" t="str">
            <v>Jul-Aug-Sep</v>
          </cell>
          <cell r="J10">
            <v>1961.5345171086835</v>
          </cell>
          <cell r="K10">
            <v>417.42548289131656</v>
          </cell>
          <cell r="L10">
            <v>3135</v>
          </cell>
          <cell r="M10">
            <v>2378.96</v>
          </cell>
          <cell r="N10">
            <v>756.04</v>
          </cell>
          <cell r="O10" t="str">
            <v>Unexpended</v>
          </cell>
          <cell r="P10">
            <v>3135</v>
          </cell>
          <cell r="Q10">
            <v>1590</v>
          </cell>
          <cell r="R10">
            <v>210</v>
          </cell>
          <cell r="S10">
            <v>500</v>
          </cell>
          <cell r="T10">
            <v>0</v>
          </cell>
          <cell r="U10">
            <v>0</v>
          </cell>
          <cell r="V10">
            <v>710</v>
          </cell>
          <cell r="W10">
            <v>400</v>
          </cell>
          <cell r="X10">
            <v>0</v>
          </cell>
          <cell r="Y10">
            <v>0</v>
          </cell>
          <cell r="Z10">
            <v>400</v>
          </cell>
          <cell r="AA10">
            <v>435</v>
          </cell>
          <cell r="AB10">
            <v>0</v>
          </cell>
          <cell r="AC10">
            <v>0</v>
          </cell>
          <cell r="AD10">
            <v>435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835</v>
          </cell>
        </row>
        <row r="11">
          <cell r="A11" t="str">
            <v>ü</v>
          </cell>
          <cell r="B11" t="str">
            <v>ü</v>
          </cell>
          <cell r="F11" t="str">
            <v>Charlotte</v>
          </cell>
          <cell r="G11">
            <v>1920</v>
          </cell>
          <cell r="H11" t="str">
            <v>Q1</v>
          </cell>
          <cell r="I11" t="str">
            <v>Jul-Aug-Sep</v>
          </cell>
          <cell r="J11">
            <v>34344.828900796252</v>
          </cell>
          <cell r="K11">
            <v>7308.7710992037455</v>
          </cell>
          <cell r="L11">
            <v>38510</v>
          </cell>
          <cell r="M11">
            <v>41653.599999999999</v>
          </cell>
          <cell r="N11">
            <v>-3143.6</v>
          </cell>
          <cell r="O11" t="str">
            <v>Insufficient</v>
          </cell>
          <cell r="P11">
            <v>38510</v>
          </cell>
          <cell r="Q11">
            <v>24770</v>
          </cell>
          <cell r="R11">
            <v>3600</v>
          </cell>
          <cell r="S11">
            <v>0</v>
          </cell>
          <cell r="T11">
            <v>0</v>
          </cell>
          <cell r="U11">
            <v>0</v>
          </cell>
          <cell r="V11">
            <v>3600</v>
          </cell>
          <cell r="W11">
            <v>9900</v>
          </cell>
          <cell r="X11">
            <v>0</v>
          </cell>
          <cell r="Y11">
            <v>0</v>
          </cell>
          <cell r="Z11">
            <v>9900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240</v>
          </cell>
          <cell r="AG11">
            <v>0</v>
          </cell>
          <cell r="AH11">
            <v>0</v>
          </cell>
          <cell r="AI11">
            <v>240</v>
          </cell>
          <cell r="AJ11">
            <v>0</v>
          </cell>
          <cell r="AK11">
            <v>10140</v>
          </cell>
        </row>
        <row r="12">
          <cell r="A12" t="str">
            <v>ü</v>
          </cell>
          <cell r="B12" t="str">
            <v>ü</v>
          </cell>
          <cell r="F12" t="str">
            <v>Citrus</v>
          </cell>
          <cell r="G12">
            <v>1920</v>
          </cell>
          <cell r="H12" t="str">
            <v>Q1</v>
          </cell>
          <cell r="I12" t="str">
            <v>Jul-Aug-Sep</v>
          </cell>
          <cell r="J12">
            <v>18708.794259963703</v>
          </cell>
          <cell r="K12">
            <v>3981.3357400362966</v>
          </cell>
          <cell r="L12">
            <v>21375</v>
          </cell>
          <cell r="M12">
            <v>22690.13</v>
          </cell>
          <cell r="N12">
            <v>-1315.13</v>
          </cell>
          <cell r="O12" t="str">
            <v>Insufficient</v>
          </cell>
          <cell r="P12">
            <v>21375</v>
          </cell>
          <cell r="Q12">
            <v>8400</v>
          </cell>
          <cell r="R12">
            <v>1400</v>
          </cell>
          <cell r="S12">
            <v>250</v>
          </cell>
          <cell r="T12">
            <v>250</v>
          </cell>
          <cell r="U12">
            <v>0</v>
          </cell>
          <cell r="V12">
            <v>1900</v>
          </cell>
          <cell r="W12">
            <v>7200</v>
          </cell>
          <cell r="X12">
            <v>2100</v>
          </cell>
          <cell r="Y12">
            <v>0</v>
          </cell>
          <cell r="Z12">
            <v>9300</v>
          </cell>
          <cell r="AA12">
            <v>600</v>
          </cell>
          <cell r="AB12">
            <v>0</v>
          </cell>
          <cell r="AC12">
            <v>0</v>
          </cell>
          <cell r="AD12">
            <v>600</v>
          </cell>
          <cell r="AE12">
            <v>0</v>
          </cell>
          <cell r="AF12">
            <v>925</v>
          </cell>
          <cell r="AG12">
            <v>250</v>
          </cell>
          <cell r="AH12">
            <v>0</v>
          </cell>
          <cell r="AI12">
            <v>1175</v>
          </cell>
          <cell r="AJ12">
            <v>0</v>
          </cell>
          <cell r="AK12">
            <v>11075</v>
          </cell>
        </row>
        <row r="13">
          <cell r="A13" t="str">
            <v>ü</v>
          </cell>
          <cell r="B13" t="str">
            <v>ü</v>
          </cell>
          <cell r="F13" t="str">
            <v>Clay</v>
          </cell>
          <cell r="G13">
            <v>1920</v>
          </cell>
          <cell r="H13" t="str">
            <v>Q1</v>
          </cell>
          <cell r="I13" t="str">
            <v>Jul-Aug-Sep</v>
          </cell>
          <cell r="J13">
            <v>23987.051654485356</v>
          </cell>
          <cell r="K13">
            <v>5104.5783455146411</v>
          </cell>
          <cell r="L13">
            <v>16613</v>
          </cell>
          <cell r="M13">
            <v>29091.629999999997</v>
          </cell>
          <cell r="N13">
            <v>-12478.63</v>
          </cell>
          <cell r="O13" t="str">
            <v>Insufficient</v>
          </cell>
          <cell r="P13">
            <v>16613</v>
          </cell>
          <cell r="Q13">
            <v>10200</v>
          </cell>
          <cell r="R13">
            <v>1600</v>
          </cell>
          <cell r="S13">
            <v>0</v>
          </cell>
          <cell r="T13">
            <v>100</v>
          </cell>
          <cell r="U13">
            <v>2213</v>
          </cell>
          <cell r="V13">
            <v>3913</v>
          </cell>
          <cell r="W13">
            <v>2000</v>
          </cell>
          <cell r="X13">
            <v>0</v>
          </cell>
          <cell r="Y13">
            <v>0</v>
          </cell>
          <cell r="Z13">
            <v>2000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500</v>
          </cell>
          <cell r="AI13">
            <v>500</v>
          </cell>
          <cell r="AJ13">
            <v>0</v>
          </cell>
          <cell r="AK13">
            <v>2500</v>
          </cell>
        </row>
        <row r="14">
          <cell r="A14" t="str">
            <v>ü</v>
          </cell>
          <cell r="B14" t="str">
            <v>ü</v>
          </cell>
          <cell r="F14" t="str">
            <v>Collier</v>
          </cell>
          <cell r="G14">
            <v>1920</v>
          </cell>
          <cell r="H14" t="str">
            <v>Q1</v>
          </cell>
          <cell r="I14" t="str">
            <v>Jul-Aug-Sep</v>
          </cell>
          <cell r="J14">
            <v>55686.246281071195</v>
          </cell>
          <cell r="K14">
            <v>11850.3437189288</v>
          </cell>
          <cell r="L14">
            <v>58001</v>
          </cell>
          <cell r="M14">
            <v>67536.59</v>
          </cell>
          <cell r="N14">
            <v>-9535.59</v>
          </cell>
          <cell r="O14" t="str">
            <v>Insufficient</v>
          </cell>
          <cell r="P14">
            <v>58001</v>
          </cell>
          <cell r="Q14">
            <v>33137</v>
          </cell>
          <cell r="R14">
            <v>4675</v>
          </cell>
          <cell r="S14">
            <v>1389</v>
          </cell>
          <cell r="T14">
            <v>300</v>
          </cell>
          <cell r="U14">
            <v>0</v>
          </cell>
          <cell r="V14">
            <v>6364</v>
          </cell>
          <cell r="W14">
            <v>17500</v>
          </cell>
          <cell r="X14">
            <v>0</v>
          </cell>
          <cell r="Y14">
            <v>0</v>
          </cell>
          <cell r="Z14">
            <v>17500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1000</v>
          </cell>
          <cell r="AG14">
            <v>0</v>
          </cell>
          <cell r="AH14">
            <v>0</v>
          </cell>
          <cell r="AI14">
            <v>1000</v>
          </cell>
          <cell r="AJ14">
            <v>0</v>
          </cell>
          <cell r="AK14">
            <v>18500</v>
          </cell>
        </row>
        <row r="15">
          <cell r="A15" t="str">
            <v>ü</v>
          </cell>
          <cell r="B15" t="str">
            <v>ü</v>
          </cell>
          <cell r="F15" t="str">
            <v>Columbia</v>
          </cell>
          <cell r="G15">
            <v>1920</v>
          </cell>
          <cell r="H15" t="str">
            <v>Q1</v>
          </cell>
          <cell r="I15" t="str">
            <v>Jul-Aug-Sep</v>
          </cell>
          <cell r="J15">
            <v>15030.463546427725</v>
          </cell>
          <cell r="K15">
            <v>3198.5664535722735</v>
          </cell>
          <cell r="L15">
            <v>15120</v>
          </cell>
          <cell r="M15">
            <v>18229.03</v>
          </cell>
          <cell r="N15">
            <v>-3109.03</v>
          </cell>
          <cell r="O15" t="str">
            <v>Insufficient</v>
          </cell>
          <cell r="P15">
            <v>15120</v>
          </cell>
          <cell r="Q15">
            <v>11000</v>
          </cell>
          <cell r="R15">
            <v>900</v>
          </cell>
          <cell r="S15">
            <v>20</v>
          </cell>
          <cell r="T15">
            <v>100</v>
          </cell>
          <cell r="U15">
            <v>0</v>
          </cell>
          <cell r="V15">
            <v>1020</v>
          </cell>
          <cell r="W15">
            <v>3000</v>
          </cell>
          <cell r="X15">
            <v>0</v>
          </cell>
          <cell r="Y15">
            <v>0</v>
          </cell>
          <cell r="Z15">
            <v>3000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100</v>
          </cell>
          <cell r="AG15">
            <v>0</v>
          </cell>
          <cell r="AH15">
            <v>0</v>
          </cell>
          <cell r="AI15">
            <v>100</v>
          </cell>
          <cell r="AJ15">
            <v>0</v>
          </cell>
          <cell r="AK15">
            <v>3100</v>
          </cell>
        </row>
        <row r="16">
          <cell r="A16" t="str">
            <v>ü</v>
          </cell>
          <cell r="B16" t="str">
            <v>ü</v>
          </cell>
          <cell r="F16" t="str">
            <v>DeSoto</v>
          </cell>
          <cell r="G16">
            <v>1920</v>
          </cell>
          <cell r="H16" t="str">
            <v>Q1</v>
          </cell>
          <cell r="I16" t="str">
            <v>Jul-Aug-Sep</v>
          </cell>
          <cell r="J16">
            <v>8369.808154170054</v>
          </cell>
          <cell r="K16">
            <v>1781.1418458299468</v>
          </cell>
          <cell r="L16">
            <v>12445</v>
          </cell>
          <cell r="M16">
            <v>10150.950000000001</v>
          </cell>
          <cell r="N16">
            <v>2294.0500000000002</v>
          </cell>
          <cell r="O16" t="str">
            <v>Unexpended</v>
          </cell>
          <cell r="P16">
            <v>12445</v>
          </cell>
          <cell r="Q16">
            <v>4500</v>
          </cell>
          <cell r="R16">
            <v>1125</v>
          </cell>
          <cell r="S16">
            <v>1015</v>
          </cell>
          <cell r="T16">
            <v>250</v>
          </cell>
          <cell r="U16">
            <v>0</v>
          </cell>
          <cell r="V16">
            <v>2390</v>
          </cell>
          <cell r="W16">
            <v>3300</v>
          </cell>
          <cell r="X16">
            <v>1350</v>
          </cell>
          <cell r="Y16">
            <v>300</v>
          </cell>
          <cell r="Z16">
            <v>4950</v>
          </cell>
          <cell r="AA16">
            <v>330</v>
          </cell>
          <cell r="AB16">
            <v>0</v>
          </cell>
          <cell r="AC16">
            <v>0</v>
          </cell>
          <cell r="AD16">
            <v>330</v>
          </cell>
          <cell r="AE16">
            <v>50</v>
          </cell>
          <cell r="AF16">
            <v>75</v>
          </cell>
          <cell r="AG16">
            <v>150</v>
          </cell>
          <cell r="AH16">
            <v>0</v>
          </cell>
          <cell r="AI16">
            <v>275</v>
          </cell>
          <cell r="AJ16">
            <v>0</v>
          </cell>
          <cell r="AK16">
            <v>5555</v>
          </cell>
        </row>
        <row r="17">
          <cell r="A17" t="str">
            <v>ü</v>
          </cell>
          <cell r="B17" t="str">
            <v>ü</v>
          </cell>
          <cell r="F17" t="str">
            <v>Dixie</v>
          </cell>
          <cell r="G17">
            <v>1920</v>
          </cell>
          <cell r="H17" t="str">
            <v>Q1</v>
          </cell>
          <cell r="I17" t="str">
            <v>Jul-Aug-Sep</v>
          </cell>
          <cell r="J17">
            <v>3786.8559401651955</v>
          </cell>
          <cell r="K17">
            <v>805.86405983480483</v>
          </cell>
          <cell r="L17">
            <v>2610</v>
          </cell>
          <cell r="M17">
            <v>4592.72</v>
          </cell>
          <cell r="N17">
            <v>-1982.72</v>
          </cell>
          <cell r="O17" t="str">
            <v>Insufficient</v>
          </cell>
          <cell r="P17">
            <v>2610</v>
          </cell>
          <cell r="Q17">
            <v>1500</v>
          </cell>
          <cell r="R17">
            <v>150</v>
          </cell>
          <cell r="S17">
            <v>0</v>
          </cell>
          <cell r="T17">
            <v>10</v>
          </cell>
          <cell r="U17">
            <v>0</v>
          </cell>
          <cell r="V17">
            <v>160</v>
          </cell>
          <cell r="W17">
            <v>950</v>
          </cell>
          <cell r="X17">
            <v>0</v>
          </cell>
          <cell r="Y17">
            <v>0</v>
          </cell>
          <cell r="Z17">
            <v>950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950</v>
          </cell>
        </row>
        <row r="18">
          <cell r="A18" t="str">
            <v>ü</v>
          </cell>
          <cell r="B18" t="str">
            <v>ü</v>
          </cell>
          <cell r="F18" t="str">
            <v>Duval</v>
          </cell>
          <cell r="G18">
            <v>1920</v>
          </cell>
          <cell r="H18" t="str">
            <v>Q1</v>
          </cell>
          <cell r="I18" t="str">
            <v>Jul-Aug-Sep</v>
          </cell>
          <cell r="J18">
            <v>82537.615241271313</v>
          </cell>
          <cell r="K18">
            <v>17564.464758728689</v>
          </cell>
          <cell r="L18">
            <v>110044</v>
          </cell>
          <cell r="M18">
            <v>100102.08</v>
          </cell>
          <cell r="N18">
            <v>9941.92</v>
          </cell>
          <cell r="O18" t="str">
            <v>Unexpended</v>
          </cell>
          <cell r="P18">
            <v>110044</v>
          </cell>
          <cell r="Q18">
            <v>66140</v>
          </cell>
          <cell r="R18">
            <v>8459</v>
          </cell>
          <cell r="S18">
            <v>0</v>
          </cell>
          <cell r="T18">
            <v>1285</v>
          </cell>
          <cell r="U18">
            <v>0</v>
          </cell>
          <cell r="V18">
            <v>9744</v>
          </cell>
          <cell r="W18">
            <v>33660</v>
          </cell>
          <cell r="X18">
            <v>0</v>
          </cell>
          <cell r="Y18">
            <v>0</v>
          </cell>
          <cell r="Z18">
            <v>33660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200</v>
          </cell>
          <cell r="AG18">
            <v>300</v>
          </cell>
          <cell r="AH18">
            <v>0</v>
          </cell>
          <cell r="AI18">
            <v>500</v>
          </cell>
          <cell r="AJ18">
            <v>0</v>
          </cell>
          <cell r="AK18">
            <v>34160</v>
          </cell>
        </row>
        <row r="19">
          <cell r="A19" t="str">
            <v>ü</v>
          </cell>
          <cell r="B19" t="str">
            <v>ü</v>
          </cell>
          <cell r="F19" t="str">
            <v>Escambia</v>
          </cell>
          <cell r="G19">
            <v>1920</v>
          </cell>
          <cell r="H19" t="str">
            <v>Q1</v>
          </cell>
          <cell r="I19" t="str">
            <v>Jul-Aug-Sep</v>
          </cell>
          <cell r="J19">
            <v>62577.416774443678</v>
          </cell>
          <cell r="K19">
            <v>13316.823225556325</v>
          </cell>
          <cell r="L19">
            <v>83352</v>
          </cell>
          <cell r="M19">
            <v>75894.240000000005</v>
          </cell>
          <cell r="N19">
            <v>7457.76</v>
          </cell>
          <cell r="O19" t="str">
            <v>Unexpended</v>
          </cell>
          <cell r="P19">
            <v>83352</v>
          </cell>
          <cell r="Q19">
            <v>29516</v>
          </cell>
          <cell r="R19">
            <v>6134</v>
          </cell>
          <cell r="S19">
            <v>1351</v>
          </cell>
          <cell r="T19">
            <v>2210</v>
          </cell>
          <cell r="U19">
            <v>6015</v>
          </cell>
          <cell r="V19">
            <v>15710</v>
          </cell>
          <cell r="W19">
            <v>26505</v>
          </cell>
          <cell r="X19">
            <v>5910</v>
          </cell>
          <cell r="Y19">
            <v>0</v>
          </cell>
          <cell r="Z19">
            <v>32415</v>
          </cell>
          <cell r="AA19">
            <v>0</v>
          </cell>
          <cell r="AB19">
            <v>1485</v>
          </cell>
          <cell r="AC19">
            <v>0</v>
          </cell>
          <cell r="AD19">
            <v>1485</v>
          </cell>
          <cell r="AE19">
            <v>0</v>
          </cell>
          <cell r="AF19">
            <v>3921</v>
          </cell>
          <cell r="AG19">
            <v>305</v>
          </cell>
          <cell r="AH19">
            <v>0</v>
          </cell>
          <cell r="AI19">
            <v>4226</v>
          </cell>
          <cell r="AJ19">
            <v>0</v>
          </cell>
          <cell r="AK19">
            <v>38126</v>
          </cell>
        </row>
        <row r="20">
          <cell r="A20" t="str">
            <v>ü</v>
          </cell>
          <cell r="B20" t="str">
            <v>ü</v>
          </cell>
          <cell r="F20" t="str">
            <v>Flagler</v>
          </cell>
          <cell r="G20">
            <v>1920</v>
          </cell>
          <cell r="H20" t="str">
            <v>Q1</v>
          </cell>
          <cell r="I20" t="str">
            <v>Jul-Aug-Sep</v>
          </cell>
          <cell r="J20">
            <v>14863.223220358708</v>
          </cell>
          <cell r="K20">
            <v>3162.976779641293</v>
          </cell>
          <cell r="L20">
            <v>15600</v>
          </cell>
          <cell r="M20">
            <v>18026.2</v>
          </cell>
          <cell r="N20">
            <v>-2426.1999999999998</v>
          </cell>
          <cell r="O20" t="str">
            <v>Insufficient</v>
          </cell>
          <cell r="P20">
            <v>15600</v>
          </cell>
          <cell r="Q20">
            <v>10000</v>
          </cell>
          <cell r="R20">
            <v>500</v>
          </cell>
          <cell r="S20">
            <v>0</v>
          </cell>
          <cell r="T20">
            <v>0</v>
          </cell>
          <cell r="U20">
            <v>0</v>
          </cell>
          <cell r="V20">
            <v>500</v>
          </cell>
          <cell r="W20">
            <v>2300</v>
          </cell>
          <cell r="X20">
            <v>600</v>
          </cell>
          <cell r="Y20">
            <v>1400</v>
          </cell>
          <cell r="Z20">
            <v>4300</v>
          </cell>
          <cell r="AA20">
            <v>300</v>
          </cell>
          <cell r="AB20">
            <v>0</v>
          </cell>
          <cell r="AC20">
            <v>0</v>
          </cell>
          <cell r="AD20">
            <v>300</v>
          </cell>
          <cell r="AE20">
            <v>0</v>
          </cell>
          <cell r="AF20">
            <v>150</v>
          </cell>
          <cell r="AG20">
            <v>350</v>
          </cell>
          <cell r="AH20">
            <v>0</v>
          </cell>
          <cell r="AI20">
            <v>500</v>
          </cell>
          <cell r="AJ20">
            <v>0</v>
          </cell>
          <cell r="AK20">
            <v>5100</v>
          </cell>
        </row>
        <row r="21">
          <cell r="A21" t="str">
            <v>ü</v>
          </cell>
          <cell r="B21" t="str">
            <v>ü</v>
          </cell>
          <cell r="F21" t="str">
            <v>Franklin</v>
          </cell>
          <cell r="G21">
            <v>1920</v>
          </cell>
          <cell r="H21" t="str">
            <v>Q1</v>
          </cell>
          <cell r="I21" t="str">
            <v>Jul-Aug-Sep</v>
          </cell>
          <cell r="J21">
            <v>5447.7899264106809</v>
          </cell>
          <cell r="K21">
            <v>1159.320073589319</v>
          </cell>
          <cell r="L21">
            <v>4906</v>
          </cell>
          <cell r="M21">
            <v>6607.11</v>
          </cell>
          <cell r="N21">
            <v>-1701.11</v>
          </cell>
          <cell r="O21" t="str">
            <v>Insufficient</v>
          </cell>
          <cell r="P21">
            <v>4906</v>
          </cell>
          <cell r="Q21">
            <v>2506</v>
          </cell>
          <cell r="R21">
            <v>600</v>
          </cell>
          <cell r="S21">
            <v>0</v>
          </cell>
          <cell r="T21">
            <v>0</v>
          </cell>
          <cell r="U21">
            <v>0</v>
          </cell>
          <cell r="V21">
            <v>600</v>
          </cell>
          <cell r="W21">
            <v>1800</v>
          </cell>
          <cell r="X21">
            <v>0</v>
          </cell>
          <cell r="Y21">
            <v>0</v>
          </cell>
          <cell r="Z21">
            <v>1800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1800</v>
          </cell>
        </row>
        <row r="22">
          <cell r="A22" t="str">
            <v>ü</v>
          </cell>
          <cell r="B22" t="str">
            <v>ü</v>
          </cell>
          <cell r="F22" t="str">
            <v>Gadsden</v>
          </cell>
          <cell r="G22">
            <v>1920</v>
          </cell>
          <cell r="H22" t="str">
            <v>Q1</v>
          </cell>
          <cell r="I22" t="str">
            <v>Jul-Aug-Sep</v>
          </cell>
          <cell r="J22">
            <v>19948.053074119474</v>
          </cell>
          <cell r="K22">
            <v>4245.0569258805272</v>
          </cell>
          <cell r="L22">
            <v>14286</v>
          </cell>
          <cell r="M22">
            <v>24193.11</v>
          </cell>
          <cell r="N22">
            <v>-9907.11</v>
          </cell>
          <cell r="O22" t="str">
            <v>Insufficient</v>
          </cell>
          <cell r="P22">
            <v>14286</v>
          </cell>
          <cell r="Q22">
            <v>9962</v>
          </cell>
          <cell r="R22">
            <v>979</v>
          </cell>
          <cell r="S22">
            <v>0</v>
          </cell>
          <cell r="T22">
            <v>532</v>
          </cell>
          <cell r="U22">
            <v>68</v>
          </cell>
          <cell r="V22">
            <v>1579</v>
          </cell>
          <cell r="W22">
            <v>2565</v>
          </cell>
          <cell r="X22">
            <v>180</v>
          </cell>
          <cell r="Y22">
            <v>0</v>
          </cell>
          <cell r="Z22">
            <v>2745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2745</v>
          </cell>
        </row>
        <row r="23">
          <cell r="A23" t="str">
            <v>ü</v>
          </cell>
          <cell r="B23" t="str">
            <v>ü</v>
          </cell>
          <cell r="F23" t="str">
            <v>Gilchrist</v>
          </cell>
          <cell r="G23">
            <v>1920</v>
          </cell>
          <cell r="H23" t="str">
            <v>Q1</v>
          </cell>
          <cell r="I23" t="str">
            <v>Jul-Aug-Sep</v>
          </cell>
          <cell r="J23">
            <v>0</v>
          </cell>
          <cell r="K23">
            <v>0</v>
          </cell>
          <cell r="L23">
            <v>2490</v>
          </cell>
          <cell r="M23">
            <v>0</v>
          </cell>
          <cell r="N23">
            <v>4105.29</v>
          </cell>
          <cell r="O23" t="str">
            <v>Unexpended</v>
          </cell>
          <cell r="P23">
            <v>2490</v>
          </cell>
          <cell r="Q23">
            <v>600</v>
          </cell>
          <cell r="R23">
            <v>175</v>
          </cell>
          <cell r="S23">
            <v>0</v>
          </cell>
          <cell r="T23">
            <v>50</v>
          </cell>
          <cell r="U23">
            <v>10</v>
          </cell>
          <cell r="V23">
            <v>235</v>
          </cell>
          <cell r="W23">
            <v>1020</v>
          </cell>
          <cell r="X23">
            <v>0</v>
          </cell>
          <cell r="Y23">
            <v>0</v>
          </cell>
          <cell r="Z23">
            <v>1020</v>
          </cell>
          <cell r="AA23">
            <v>315</v>
          </cell>
          <cell r="AB23">
            <v>0</v>
          </cell>
          <cell r="AC23">
            <v>0</v>
          </cell>
          <cell r="AD23">
            <v>315</v>
          </cell>
          <cell r="AE23">
            <v>0</v>
          </cell>
          <cell r="AF23">
            <v>270</v>
          </cell>
          <cell r="AG23">
            <v>0</v>
          </cell>
          <cell r="AH23">
            <v>50</v>
          </cell>
          <cell r="AI23">
            <v>320</v>
          </cell>
          <cell r="AJ23">
            <v>0</v>
          </cell>
          <cell r="AK23">
            <v>1655</v>
          </cell>
        </row>
        <row r="24">
          <cell r="A24" t="str">
            <v>ü</v>
          </cell>
          <cell r="B24" t="str">
            <v>ü</v>
          </cell>
          <cell r="F24" t="str">
            <v>Glades</v>
          </cell>
          <cell r="G24">
            <v>1920</v>
          </cell>
          <cell r="H24" t="str">
            <v>Q1</v>
          </cell>
          <cell r="I24" t="str">
            <v>Jul-Aug-Sep</v>
          </cell>
          <cell r="J24">
            <v>5674.6440944892165</v>
          </cell>
          <cell r="K24">
            <v>1207.5959055107837</v>
          </cell>
          <cell r="L24">
            <v>5200</v>
          </cell>
          <cell r="M24">
            <v>6882.24</v>
          </cell>
          <cell r="N24">
            <v>-1682.24</v>
          </cell>
          <cell r="O24" t="str">
            <v>Insufficient</v>
          </cell>
          <cell r="P24">
            <v>5200</v>
          </cell>
          <cell r="Q24">
            <v>3950</v>
          </cell>
          <cell r="R24">
            <v>650</v>
          </cell>
          <cell r="S24">
            <v>0</v>
          </cell>
          <cell r="T24">
            <v>0</v>
          </cell>
          <cell r="U24">
            <v>0</v>
          </cell>
          <cell r="V24">
            <v>650</v>
          </cell>
          <cell r="W24">
            <v>600</v>
          </cell>
          <cell r="X24">
            <v>0</v>
          </cell>
          <cell r="Y24">
            <v>0</v>
          </cell>
          <cell r="Z24">
            <v>600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600</v>
          </cell>
        </row>
        <row r="25">
          <cell r="A25" t="str">
            <v>ü</v>
          </cell>
          <cell r="B25" t="str">
            <v>ü</v>
          </cell>
          <cell r="F25" t="str">
            <v>Gulf</v>
          </cell>
          <cell r="G25">
            <v>1920</v>
          </cell>
          <cell r="H25" t="str">
            <v>Q1</v>
          </cell>
          <cell r="I25" t="str">
            <v>Jul-Aug-Sep</v>
          </cell>
          <cell r="J25">
            <v>4694.4540100622144</v>
          </cell>
          <cell r="K25">
            <v>999.0059899377859</v>
          </cell>
          <cell r="L25">
            <v>4860</v>
          </cell>
          <cell r="M25">
            <v>5693.46</v>
          </cell>
          <cell r="N25">
            <v>-833.46</v>
          </cell>
          <cell r="O25" t="str">
            <v>Insufficient</v>
          </cell>
          <cell r="P25">
            <v>4860</v>
          </cell>
          <cell r="Q25">
            <v>3210</v>
          </cell>
          <cell r="R25">
            <v>200</v>
          </cell>
          <cell r="S25">
            <v>0</v>
          </cell>
          <cell r="T25">
            <v>100</v>
          </cell>
          <cell r="U25">
            <v>1350</v>
          </cell>
          <cell r="V25">
            <v>1650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 t="str">
            <v>ü</v>
          </cell>
          <cell r="B26" t="str">
            <v>ü</v>
          </cell>
          <cell r="F26" t="str">
            <v>Hamilton</v>
          </cell>
          <cell r="G26">
            <v>1920</v>
          </cell>
          <cell r="H26" t="str">
            <v>Q1</v>
          </cell>
          <cell r="I26" t="str">
            <v>Jul-Aug-Sep</v>
          </cell>
          <cell r="J26">
            <v>2009.1431372695331</v>
          </cell>
          <cell r="K26">
            <v>427.55686273046666</v>
          </cell>
          <cell r="L26">
            <v>2877</v>
          </cell>
          <cell r="M26">
            <v>2436.6999999999998</v>
          </cell>
          <cell r="N26">
            <v>440.3</v>
          </cell>
          <cell r="O26" t="str">
            <v>Unexpended</v>
          </cell>
          <cell r="P26">
            <v>2877</v>
          </cell>
          <cell r="Q26">
            <v>922</v>
          </cell>
          <cell r="R26">
            <v>375</v>
          </cell>
          <cell r="S26">
            <v>750</v>
          </cell>
          <cell r="T26">
            <v>30</v>
          </cell>
          <cell r="U26">
            <v>0</v>
          </cell>
          <cell r="V26">
            <v>1155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800</v>
          </cell>
          <cell r="AB26">
            <v>0</v>
          </cell>
          <cell r="AC26">
            <v>0</v>
          </cell>
          <cell r="AD26">
            <v>800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800</v>
          </cell>
        </row>
        <row r="27">
          <cell r="A27" t="str">
            <v>ü</v>
          </cell>
          <cell r="B27" t="str">
            <v>ü</v>
          </cell>
          <cell r="F27" t="str">
            <v>Hardee</v>
          </cell>
          <cell r="G27">
            <v>1920</v>
          </cell>
          <cell r="H27" t="str">
            <v>Q1</v>
          </cell>
          <cell r="I27" t="str">
            <v>Jul-Aug-Sep</v>
          </cell>
          <cell r="J27">
            <v>7965.0524293560666</v>
          </cell>
          <cell r="K27">
            <v>1695.0075706439331</v>
          </cell>
          <cell r="L27">
            <v>9780</v>
          </cell>
          <cell r="M27">
            <v>9660.06</v>
          </cell>
          <cell r="N27">
            <v>119.94</v>
          </cell>
          <cell r="O27" t="str">
            <v>Unexpended</v>
          </cell>
          <cell r="P27">
            <v>9780</v>
          </cell>
          <cell r="Q27">
            <v>7425</v>
          </cell>
          <cell r="R27">
            <v>565</v>
          </cell>
          <cell r="S27">
            <v>125</v>
          </cell>
          <cell r="T27">
            <v>360</v>
          </cell>
          <cell r="U27">
            <v>0</v>
          </cell>
          <cell r="V27">
            <v>1050</v>
          </cell>
          <cell r="W27">
            <v>585</v>
          </cell>
          <cell r="X27">
            <v>0</v>
          </cell>
          <cell r="Y27">
            <v>0</v>
          </cell>
          <cell r="Z27">
            <v>585</v>
          </cell>
          <cell r="AA27">
            <v>720</v>
          </cell>
          <cell r="AB27">
            <v>0</v>
          </cell>
          <cell r="AC27">
            <v>0</v>
          </cell>
          <cell r="AD27">
            <v>720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1305</v>
          </cell>
        </row>
        <row r="28">
          <cell r="A28" t="str">
            <v>ü</v>
          </cell>
          <cell r="B28" t="str">
            <v>ü</v>
          </cell>
          <cell r="F28" t="str">
            <v>Hendry</v>
          </cell>
          <cell r="G28">
            <v>1920</v>
          </cell>
          <cell r="H28" t="str">
            <v>Q1</v>
          </cell>
          <cell r="I28" t="str">
            <v>Jul-Aug-Sep</v>
          </cell>
          <cell r="J28">
            <v>13350.614739494851</v>
          </cell>
          <cell r="K28">
            <v>2841.0852605051496</v>
          </cell>
          <cell r="L28">
            <v>14460</v>
          </cell>
          <cell r="M28">
            <v>16191.7</v>
          </cell>
          <cell r="N28">
            <v>-1731.7</v>
          </cell>
          <cell r="O28" t="str">
            <v>Insufficient</v>
          </cell>
          <cell r="P28">
            <v>14460</v>
          </cell>
          <cell r="Q28">
            <v>8500</v>
          </cell>
          <cell r="R28">
            <v>2225</v>
          </cell>
          <cell r="S28">
            <v>85</v>
          </cell>
          <cell r="T28">
            <v>100</v>
          </cell>
          <cell r="U28">
            <v>0</v>
          </cell>
          <cell r="V28">
            <v>2410</v>
          </cell>
          <cell r="W28">
            <v>3500</v>
          </cell>
          <cell r="X28">
            <v>0</v>
          </cell>
          <cell r="Y28">
            <v>0</v>
          </cell>
          <cell r="Z28">
            <v>3500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50</v>
          </cell>
          <cell r="AF28">
            <v>0</v>
          </cell>
          <cell r="AG28">
            <v>0</v>
          </cell>
          <cell r="AH28">
            <v>0</v>
          </cell>
          <cell r="AI28">
            <v>50</v>
          </cell>
          <cell r="AJ28">
            <v>0</v>
          </cell>
          <cell r="AK28">
            <v>3550</v>
          </cell>
        </row>
        <row r="29">
          <cell r="A29" t="str">
            <v>ü</v>
          </cell>
          <cell r="B29" t="str">
            <v>ü</v>
          </cell>
          <cell r="F29" t="str">
            <v>Hernando</v>
          </cell>
          <cell r="G29">
            <v>1920</v>
          </cell>
          <cell r="H29" t="str">
            <v>Q1</v>
          </cell>
          <cell r="I29" t="str">
            <v>Jul-Aug-Sep</v>
          </cell>
          <cell r="J29">
            <v>37835.726439150996</v>
          </cell>
          <cell r="K29">
            <v>8051.6535608490012</v>
          </cell>
          <cell r="L29">
            <v>47630</v>
          </cell>
          <cell r="M29">
            <v>45887.38</v>
          </cell>
          <cell r="N29">
            <v>1742.62</v>
          </cell>
          <cell r="O29" t="str">
            <v>Unexpended</v>
          </cell>
          <cell r="P29">
            <v>47630</v>
          </cell>
          <cell r="Q29">
            <v>28100</v>
          </cell>
          <cell r="R29">
            <v>8000</v>
          </cell>
          <cell r="S29">
            <v>730</v>
          </cell>
          <cell r="T29">
            <v>440</v>
          </cell>
          <cell r="U29">
            <v>0</v>
          </cell>
          <cell r="V29">
            <v>9170</v>
          </cell>
          <cell r="W29">
            <v>9420</v>
          </cell>
          <cell r="X29">
            <v>0</v>
          </cell>
          <cell r="Y29">
            <v>0</v>
          </cell>
          <cell r="Z29">
            <v>9420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940</v>
          </cell>
          <cell r="AG29">
            <v>0</v>
          </cell>
          <cell r="AH29">
            <v>0</v>
          </cell>
          <cell r="AI29">
            <v>940</v>
          </cell>
          <cell r="AJ29">
            <v>0</v>
          </cell>
          <cell r="AK29">
            <v>10360</v>
          </cell>
        </row>
        <row r="30">
          <cell r="A30" t="str">
            <v>ü</v>
          </cell>
          <cell r="B30" t="str">
            <v>ü</v>
          </cell>
          <cell r="F30" t="str">
            <v>Highlands</v>
          </cell>
          <cell r="G30">
            <v>1920</v>
          </cell>
          <cell r="H30" t="str">
            <v>Q1</v>
          </cell>
          <cell r="I30" t="str">
            <v>Jul-Aug-Sep</v>
          </cell>
          <cell r="J30">
            <v>17479.660729070409</v>
          </cell>
          <cell r="K30">
            <v>3719.769270929592</v>
          </cell>
          <cell r="L30">
            <v>22400</v>
          </cell>
          <cell r="M30">
            <v>21199.43</v>
          </cell>
          <cell r="N30">
            <v>1200.57</v>
          </cell>
          <cell r="O30" t="str">
            <v>Unexpended</v>
          </cell>
          <cell r="P30">
            <v>22400</v>
          </cell>
          <cell r="Q30">
            <v>15550</v>
          </cell>
          <cell r="R30">
            <v>1500</v>
          </cell>
          <cell r="S30">
            <v>400</v>
          </cell>
          <cell r="T30">
            <v>75</v>
          </cell>
          <cell r="U30">
            <v>225</v>
          </cell>
          <cell r="V30">
            <v>2200</v>
          </cell>
          <cell r="W30">
            <v>3000</v>
          </cell>
          <cell r="X30">
            <v>500</v>
          </cell>
          <cell r="Y30">
            <v>0</v>
          </cell>
          <cell r="Z30">
            <v>3500</v>
          </cell>
          <cell r="AA30">
            <v>650</v>
          </cell>
          <cell r="AB30">
            <v>0</v>
          </cell>
          <cell r="AC30">
            <v>0</v>
          </cell>
          <cell r="AD30">
            <v>650</v>
          </cell>
          <cell r="AE30">
            <v>0</v>
          </cell>
          <cell r="AF30">
            <v>0</v>
          </cell>
          <cell r="AG30">
            <v>0</v>
          </cell>
          <cell r="AH30">
            <v>500</v>
          </cell>
          <cell r="AI30">
            <v>500</v>
          </cell>
          <cell r="AK30">
            <v>4650</v>
          </cell>
        </row>
        <row r="31">
          <cell r="A31" t="str">
            <v>ü</v>
          </cell>
          <cell r="B31" t="str">
            <v>ü</v>
          </cell>
          <cell r="F31" t="str">
            <v>Hillsborough</v>
          </cell>
          <cell r="G31">
            <v>1920</v>
          </cell>
          <cell r="H31" t="str">
            <v>Q1</v>
          </cell>
          <cell r="I31" t="str">
            <v>Jul-Aug-Sep</v>
          </cell>
          <cell r="J31">
            <v>106694.76011108368</v>
          </cell>
          <cell r="K31">
            <v>22705.239888916316</v>
          </cell>
          <cell r="L31">
            <v>129400</v>
          </cell>
          <cell r="M31">
            <v>129400</v>
          </cell>
          <cell r="N31">
            <v>0</v>
          </cell>
          <cell r="O31" t="str">
            <v>Insufficient</v>
          </cell>
          <cell r="P31">
            <v>129400</v>
          </cell>
          <cell r="Q31">
            <v>50000</v>
          </cell>
          <cell r="R31">
            <v>11000</v>
          </cell>
          <cell r="S31">
            <v>5100</v>
          </cell>
          <cell r="T31">
            <v>1900</v>
          </cell>
          <cell r="U31">
            <v>0</v>
          </cell>
          <cell r="V31">
            <v>18000</v>
          </cell>
          <cell r="W31">
            <v>48300</v>
          </cell>
          <cell r="X31">
            <v>8400</v>
          </cell>
          <cell r="Y31">
            <v>0</v>
          </cell>
          <cell r="Z31">
            <v>56700</v>
          </cell>
          <cell r="AA31">
            <v>1500</v>
          </cell>
          <cell r="AB31">
            <v>1800</v>
          </cell>
          <cell r="AC31">
            <v>0</v>
          </cell>
          <cell r="AD31">
            <v>3300</v>
          </cell>
          <cell r="AE31">
            <v>0</v>
          </cell>
          <cell r="AF31">
            <v>1400</v>
          </cell>
          <cell r="AG31">
            <v>0</v>
          </cell>
          <cell r="AH31">
            <v>0</v>
          </cell>
          <cell r="AI31">
            <v>1400</v>
          </cell>
          <cell r="AJ31">
            <v>0</v>
          </cell>
          <cell r="AK31">
            <v>61400</v>
          </cell>
        </row>
        <row r="32">
          <cell r="A32" t="str">
            <v>ü</v>
          </cell>
          <cell r="B32" t="str">
            <v>ü</v>
          </cell>
          <cell r="F32" t="str">
            <v>Holmes</v>
          </cell>
          <cell r="G32">
            <v>1920</v>
          </cell>
          <cell r="H32" t="str">
            <v>Q1</v>
          </cell>
          <cell r="I32" t="str">
            <v>Jul-Aug-Sep</v>
          </cell>
          <cell r="J32">
            <v>4775.4150494386231</v>
          </cell>
          <cell r="K32">
            <v>1016.234950561377</v>
          </cell>
          <cell r="L32">
            <v>5536</v>
          </cell>
          <cell r="M32">
            <v>5791.65</v>
          </cell>
          <cell r="N32">
            <v>-255.65</v>
          </cell>
          <cell r="O32" t="str">
            <v>Insufficient</v>
          </cell>
          <cell r="P32">
            <v>5536</v>
          </cell>
          <cell r="Q32">
            <v>3510</v>
          </cell>
          <cell r="R32">
            <v>188</v>
          </cell>
          <cell r="S32">
            <v>0</v>
          </cell>
          <cell r="T32">
            <v>0</v>
          </cell>
          <cell r="U32">
            <v>0</v>
          </cell>
          <cell r="V32">
            <v>188</v>
          </cell>
          <cell r="W32">
            <v>938</v>
          </cell>
          <cell r="X32">
            <v>0</v>
          </cell>
          <cell r="Y32">
            <v>0</v>
          </cell>
          <cell r="Z32">
            <v>938</v>
          </cell>
          <cell r="AA32">
            <v>900</v>
          </cell>
          <cell r="AB32">
            <v>0</v>
          </cell>
          <cell r="AC32">
            <v>0</v>
          </cell>
          <cell r="AD32">
            <v>900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1838</v>
          </cell>
        </row>
        <row r="33">
          <cell r="A33" t="str">
            <v>ü</v>
          </cell>
          <cell r="B33" t="str">
            <v>ü</v>
          </cell>
          <cell r="F33" t="str">
            <v>Indian River</v>
          </cell>
          <cell r="G33">
            <v>1920</v>
          </cell>
          <cell r="H33" t="str">
            <v>Q1</v>
          </cell>
          <cell r="I33" t="str">
            <v>Jul-Aug-Sep</v>
          </cell>
          <cell r="J33">
            <v>57013.449941544182</v>
          </cell>
          <cell r="K33">
            <v>12132.780058455812</v>
          </cell>
          <cell r="L33">
            <v>44841</v>
          </cell>
          <cell r="M33">
            <v>69146.23</v>
          </cell>
          <cell r="N33">
            <v>-24305.23</v>
          </cell>
          <cell r="O33" t="str">
            <v>Insufficient</v>
          </cell>
          <cell r="P33">
            <v>44841</v>
          </cell>
          <cell r="Q33">
            <v>25059</v>
          </cell>
          <cell r="R33">
            <v>3000</v>
          </cell>
          <cell r="S33">
            <v>2000</v>
          </cell>
          <cell r="T33">
            <v>291</v>
          </cell>
          <cell r="U33">
            <v>591</v>
          </cell>
          <cell r="V33">
            <v>5882</v>
          </cell>
          <cell r="W33">
            <v>10800</v>
          </cell>
          <cell r="X33">
            <v>3000</v>
          </cell>
          <cell r="Y33">
            <v>0</v>
          </cell>
          <cell r="Z33">
            <v>13800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100</v>
          </cell>
          <cell r="AG33">
            <v>0</v>
          </cell>
          <cell r="AH33">
            <v>0</v>
          </cell>
          <cell r="AI33">
            <v>100</v>
          </cell>
          <cell r="AJ33">
            <v>0</v>
          </cell>
          <cell r="AK33">
            <v>13900</v>
          </cell>
        </row>
        <row r="34">
          <cell r="A34" t="str">
            <v>ü</v>
          </cell>
          <cell r="B34" t="str">
            <v>ü</v>
          </cell>
          <cell r="F34" t="str">
            <v>Jackson</v>
          </cell>
          <cell r="G34">
            <v>1920</v>
          </cell>
          <cell r="H34" t="str">
            <v>Q1</v>
          </cell>
          <cell r="I34" t="str">
            <v>Jul-Aug-Sep</v>
          </cell>
          <cell r="J34">
            <v>11353.056311495493</v>
          </cell>
          <cell r="K34">
            <v>2415.9936885045067</v>
          </cell>
          <cell r="L34">
            <v>12160</v>
          </cell>
          <cell r="M34">
            <v>13769.05</v>
          </cell>
          <cell r="N34">
            <v>-1609.05</v>
          </cell>
          <cell r="O34" t="str">
            <v>Insufficient</v>
          </cell>
          <cell r="P34">
            <v>12160</v>
          </cell>
          <cell r="Q34">
            <v>5430</v>
          </cell>
          <cell r="R34">
            <v>700</v>
          </cell>
          <cell r="S34">
            <v>0</v>
          </cell>
          <cell r="T34">
            <v>1200</v>
          </cell>
          <cell r="U34">
            <v>0</v>
          </cell>
          <cell r="V34">
            <v>1900</v>
          </cell>
          <cell r="W34">
            <v>4050</v>
          </cell>
          <cell r="X34">
            <v>450</v>
          </cell>
          <cell r="Y34">
            <v>0</v>
          </cell>
          <cell r="Z34">
            <v>4500</v>
          </cell>
          <cell r="AA34">
            <v>330</v>
          </cell>
          <cell r="AB34">
            <v>0</v>
          </cell>
          <cell r="AC34">
            <v>0</v>
          </cell>
          <cell r="AD34">
            <v>330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4830</v>
          </cell>
        </row>
        <row r="35">
          <cell r="A35" t="str">
            <v>ü</v>
          </cell>
          <cell r="B35" t="str">
            <v>ü</v>
          </cell>
          <cell r="F35" t="str">
            <v>Jefferson</v>
          </cell>
          <cell r="G35">
            <v>1920</v>
          </cell>
          <cell r="H35" t="str">
            <v>Q1</v>
          </cell>
          <cell r="I35" t="str">
            <v>Jul-Aug-Sep</v>
          </cell>
          <cell r="J35">
            <v>9622.877920658595</v>
          </cell>
          <cell r="K35">
            <v>2047.8020793414055</v>
          </cell>
          <cell r="L35">
            <v>12587</v>
          </cell>
          <cell r="M35">
            <v>11670.68</v>
          </cell>
          <cell r="N35">
            <v>916.32</v>
          </cell>
          <cell r="O35" t="str">
            <v>Unexpended</v>
          </cell>
          <cell r="P35">
            <v>12587</v>
          </cell>
          <cell r="Q35">
            <v>6837</v>
          </cell>
          <cell r="R35">
            <v>250</v>
          </cell>
          <cell r="S35">
            <v>0</v>
          </cell>
          <cell r="T35">
            <v>0</v>
          </cell>
          <cell r="U35">
            <v>0</v>
          </cell>
          <cell r="V35">
            <v>250</v>
          </cell>
          <cell r="W35">
            <v>4500</v>
          </cell>
          <cell r="X35">
            <v>0</v>
          </cell>
          <cell r="Y35">
            <v>0</v>
          </cell>
          <cell r="Z35">
            <v>4500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1000</v>
          </cell>
          <cell r="AH35">
            <v>0</v>
          </cell>
          <cell r="AI35">
            <v>1000</v>
          </cell>
          <cell r="AJ35">
            <v>0</v>
          </cell>
          <cell r="AK35">
            <v>5500</v>
          </cell>
        </row>
        <row r="36">
          <cell r="A36" t="str">
            <v>ü</v>
          </cell>
          <cell r="B36" t="str">
            <v>ü</v>
          </cell>
          <cell r="F36" t="str">
            <v>Lafayette</v>
          </cell>
          <cell r="G36">
            <v>1920</v>
          </cell>
          <cell r="H36" t="str">
            <v>Q1</v>
          </cell>
          <cell r="I36" t="str">
            <v>Jul-Aug-Sep</v>
          </cell>
          <cell r="J36">
            <v>0</v>
          </cell>
          <cell r="K36">
            <v>0</v>
          </cell>
          <cell r="L36">
            <v>1503</v>
          </cell>
          <cell r="M36">
            <v>0</v>
          </cell>
          <cell r="N36">
            <v>2134.91</v>
          </cell>
          <cell r="O36" t="str">
            <v>Unexpended</v>
          </cell>
          <cell r="P36">
            <v>1503</v>
          </cell>
          <cell r="Q36">
            <v>1200</v>
          </cell>
          <cell r="R36">
            <v>75</v>
          </cell>
          <cell r="S36">
            <v>39</v>
          </cell>
          <cell r="T36">
            <v>9</v>
          </cell>
          <cell r="U36">
            <v>0</v>
          </cell>
          <cell r="V36">
            <v>123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180</v>
          </cell>
          <cell r="AB36">
            <v>0</v>
          </cell>
          <cell r="AC36">
            <v>0</v>
          </cell>
          <cell r="AD36">
            <v>180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180</v>
          </cell>
        </row>
        <row r="37">
          <cell r="A37" t="str">
            <v>ü</v>
          </cell>
          <cell r="B37" t="str">
            <v>ü</v>
          </cell>
          <cell r="F37" t="str">
            <v>Lake</v>
          </cell>
          <cell r="G37">
            <v>1920</v>
          </cell>
          <cell r="H37" t="str">
            <v>Q1</v>
          </cell>
          <cell r="I37" t="str">
            <v>Jul-Aug-Sep</v>
          </cell>
          <cell r="J37">
            <v>45233.29302116199</v>
          </cell>
          <cell r="K37">
            <v>9625.8969788380145</v>
          </cell>
          <cell r="L37">
            <v>62024</v>
          </cell>
          <cell r="M37">
            <v>54859.19</v>
          </cell>
          <cell r="N37">
            <v>7164.81</v>
          </cell>
          <cell r="O37" t="str">
            <v>Unexpended</v>
          </cell>
          <cell r="P37">
            <v>62024</v>
          </cell>
          <cell r="Q37">
            <v>40929</v>
          </cell>
          <cell r="R37">
            <v>5750</v>
          </cell>
          <cell r="S37">
            <v>0</v>
          </cell>
          <cell r="T37">
            <v>1863</v>
          </cell>
          <cell r="U37">
            <v>357</v>
          </cell>
          <cell r="V37">
            <v>7970</v>
          </cell>
          <cell r="W37">
            <v>0</v>
          </cell>
          <cell r="X37">
            <v>0</v>
          </cell>
          <cell r="Y37">
            <v>12000</v>
          </cell>
          <cell r="Z37">
            <v>12000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1125</v>
          </cell>
          <cell r="AG37">
            <v>0</v>
          </cell>
          <cell r="AH37">
            <v>0</v>
          </cell>
          <cell r="AI37">
            <v>1125</v>
          </cell>
          <cell r="AJ37">
            <v>0</v>
          </cell>
          <cell r="AK37">
            <v>13125</v>
          </cell>
        </row>
        <row r="38">
          <cell r="A38" t="str">
            <v>ü</v>
          </cell>
          <cell r="B38" t="str">
            <v>ü</v>
          </cell>
          <cell r="F38" t="str">
            <v>Lee</v>
          </cell>
          <cell r="G38">
            <v>1920</v>
          </cell>
          <cell r="H38" t="str">
            <v>Q1</v>
          </cell>
          <cell r="I38" t="str">
            <v>Jul-Aug-Sep</v>
          </cell>
          <cell r="J38">
            <v>54504.474009998463</v>
          </cell>
          <cell r="K38">
            <v>11598.855990001535</v>
          </cell>
          <cell r="L38">
            <v>70697</v>
          </cell>
          <cell r="M38">
            <v>66103.33</v>
          </cell>
          <cell r="N38">
            <v>4593.67</v>
          </cell>
          <cell r="O38" t="str">
            <v>Unexpended</v>
          </cell>
          <cell r="P38">
            <v>70697</v>
          </cell>
          <cell r="Q38">
            <v>36182</v>
          </cell>
          <cell r="R38">
            <v>15250</v>
          </cell>
          <cell r="S38">
            <v>9200</v>
          </cell>
          <cell r="T38">
            <v>250</v>
          </cell>
          <cell r="U38">
            <v>0</v>
          </cell>
          <cell r="V38">
            <v>24700</v>
          </cell>
          <cell r="W38">
            <v>4365</v>
          </cell>
          <cell r="X38">
            <v>3360</v>
          </cell>
          <cell r="Y38">
            <v>0</v>
          </cell>
          <cell r="Z38">
            <v>7725</v>
          </cell>
          <cell r="AA38">
            <v>1110</v>
          </cell>
          <cell r="AB38">
            <v>0</v>
          </cell>
          <cell r="AC38">
            <v>0</v>
          </cell>
          <cell r="AD38">
            <v>1110</v>
          </cell>
          <cell r="AE38">
            <v>0</v>
          </cell>
          <cell r="AF38">
            <v>980</v>
          </cell>
          <cell r="AG38">
            <v>0</v>
          </cell>
          <cell r="AH38">
            <v>0</v>
          </cell>
          <cell r="AI38">
            <v>980</v>
          </cell>
          <cell r="AJ38">
            <v>0</v>
          </cell>
          <cell r="AK38">
            <v>9815</v>
          </cell>
        </row>
        <row r="39">
          <cell r="A39" t="str">
            <v>ü</v>
          </cell>
          <cell r="B39" t="str">
            <v>ü</v>
          </cell>
          <cell r="F39" t="str">
            <v>Leon</v>
          </cell>
          <cell r="G39">
            <v>1920</v>
          </cell>
          <cell r="H39" t="str">
            <v>Q1</v>
          </cell>
          <cell r="I39" t="str">
            <v>Jul-Aug-Sep</v>
          </cell>
          <cell r="J39">
            <v>71344.048631849131</v>
          </cell>
          <cell r="K39">
            <v>15182.411368150864</v>
          </cell>
          <cell r="L39">
            <v>63897</v>
          </cell>
          <cell r="M39">
            <v>86526.459999999992</v>
          </cell>
          <cell r="N39">
            <v>-22629.46</v>
          </cell>
          <cell r="O39" t="str">
            <v>Insufficient</v>
          </cell>
          <cell r="P39">
            <v>63897</v>
          </cell>
          <cell r="Q39">
            <v>43667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14850</v>
          </cell>
          <cell r="X39">
            <v>4980</v>
          </cell>
          <cell r="Y39">
            <v>0</v>
          </cell>
          <cell r="Z39">
            <v>19830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400</v>
          </cell>
          <cell r="AG39">
            <v>0</v>
          </cell>
          <cell r="AH39">
            <v>0</v>
          </cell>
          <cell r="AI39">
            <v>400</v>
          </cell>
          <cell r="AJ39">
            <v>0</v>
          </cell>
          <cell r="AK39">
            <v>20230</v>
          </cell>
        </row>
        <row r="40">
          <cell r="A40" t="str">
            <v>ü</v>
          </cell>
          <cell r="B40" t="str">
            <v>ü</v>
          </cell>
          <cell r="F40" t="str">
            <v>Levy</v>
          </cell>
          <cell r="G40">
            <v>1920</v>
          </cell>
          <cell r="H40" t="str">
            <v>Q1</v>
          </cell>
          <cell r="I40" t="str">
            <v>Jul-Aug-Sep</v>
          </cell>
          <cell r="J40">
            <v>19713.200921704942</v>
          </cell>
          <cell r="K40">
            <v>4195.0790782950553</v>
          </cell>
          <cell r="L40">
            <v>17135</v>
          </cell>
          <cell r="M40">
            <v>23908.28</v>
          </cell>
          <cell r="N40">
            <v>-6773.28</v>
          </cell>
          <cell r="O40" t="str">
            <v>Insufficient</v>
          </cell>
          <cell r="P40">
            <v>17135</v>
          </cell>
          <cell r="Q40">
            <v>13000</v>
          </cell>
          <cell r="R40">
            <v>800</v>
          </cell>
          <cell r="S40">
            <v>65</v>
          </cell>
          <cell r="T40">
            <v>150</v>
          </cell>
          <cell r="U40">
            <v>0</v>
          </cell>
          <cell r="V40">
            <v>1015</v>
          </cell>
          <cell r="W40">
            <v>2460</v>
          </cell>
          <cell r="X40">
            <v>360</v>
          </cell>
          <cell r="Y40">
            <v>0</v>
          </cell>
          <cell r="Z40">
            <v>2820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300</v>
          </cell>
          <cell r="AG40">
            <v>0</v>
          </cell>
          <cell r="AH40">
            <v>0</v>
          </cell>
          <cell r="AI40">
            <v>300</v>
          </cell>
          <cell r="AJ40">
            <v>0</v>
          </cell>
          <cell r="AK40">
            <v>3120</v>
          </cell>
        </row>
        <row r="41">
          <cell r="A41" t="str">
            <v>ü</v>
          </cell>
          <cell r="B41" t="str">
            <v>ü</v>
          </cell>
          <cell r="F41" t="str">
            <v>Liberty</v>
          </cell>
          <cell r="G41">
            <v>1920</v>
          </cell>
          <cell r="H41" t="str">
            <v>Q1</v>
          </cell>
          <cell r="I41" t="str">
            <v>Jul-Aug-Sep</v>
          </cell>
          <cell r="J41">
            <v>1595.3587600350183</v>
          </cell>
          <cell r="K41">
            <v>339.50123996498166</v>
          </cell>
          <cell r="L41">
            <v>2958</v>
          </cell>
          <cell r="M41">
            <v>1934.8600000000001</v>
          </cell>
          <cell r="N41">
            <v>1023.14</v>
          </cell>
          <cell r="O41" t="str">
            <v>Unexpended</v>
          </cell>
          <cell r="P41">
            <v>2958</v>
          </cell>
          <cell r="Q41">
            <v>1338</v>
          </cell>
          <cell r="R41">
            <v>350</v>
          </cell>
          <cell r="S41">
            <v>0</v>
          </cell>
          <cell r="T41">
            <v>0</v>
          </cell>
          <cell r="U41">
            <v>0</v>
          </cell>
          <cell r="V41">
            <v>350</v>
          </cell>
          <cell r="W41">
            <v>1230</v>
          </cell>
          <cell r="X41">
            <v>0</v>
          </cell>
          <cell r="Y41">
            <v>0</v>
          </cell>
          <cell r="Z41">
            <v>1230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40</v>
          </cell>
          <cell r="AI41">
            <v>40</v>
          </cell>
          <cell r="AJ41">
            <v>0</v>
          </cell>
          <cell r="AK41">
            <v>1270</v>
          </cell>
        </row>
        <row r="42">
          <cell r="A42" t="str">
            <v>ü</v>
          </cell>
          <cell r="B42" t="str">
            <v>ü</v>
          </cell>
          <cell r="F42" t="str">
            <v>Madison</v>
          </cell>
          <cell r="G42">
            <v>1920</v>
          </cell>
          <cell r="H42" t="str">
            <v>Q1</v>
          </cell>
          <cell r="I42" t="str">
            <v>Jul-Aug-Sep</v>
          </cell>
          <cell r="J42">
            <v>1081.0883672306595</v>
          </cell>
          <cell r="K42">
            <v>230.06163276934018</v>
          </cell>
          <cell r="L42">
            <v>5746</v>
          </cell>
          <cell r="M42">
            <v>1311.1499999999996</v>
          </cell>
          <cell r="N42">
            <v>4434.8500000000004</v>
          </cell>
          <cell r="O42" t="str">
            <v>Unexpended</v>
          </cell>
          <cell r="P42">
            <v>5746</v>
          </cell>
          <cell r="Q42">
            <v>1173</v>
          </cell>
          <cell r="R42">
            <v>370</v>
          </cell>
          <cell r="S42">
            <v>0</v>
          </cell>
          <cell r="T42">
            <v>183</v>
          </cell>
          <cell r="U42">
            <v>0</v>
          </cell>
          <cell r="V42">
            <v>553</v>
          </cell>
          <cell r="W42">
            <v>3705</v>
          </cell>
          <cell r="X42">
            <v>0</v>
          </cell>
          <cell r="Y42">
            <v>0</v>
          </cell>
          <cell r="Z42">
            <v>3705</v>
          </cell>
          <cell r="AA42">
            <v>315</v>
          </cell>
          <cell r="AB42">
            <v>0</v>
          </cell>
          <cell r="AC42">
            <v>0</v>
          </cell>
          <cell r="AD42">
            <v>315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4020</v>
          </cell>
        </row>
        <row r="43">
          <cell r="A43" t="str">
            <v>ü</v>
          </cell>
          <cell r="B43" t="str">
            <v>ü</v>
          </cell>
          <cell r="F43" t="str">
            <v>Manatee</v>
          </cell>
          <cell r="G43">
            <v>1920</v>
          </cell>
          <cell r="H43" t="str">
            <v>Q1</v>
          </cell>
          <cell r="I43" t="str">
            <v>Jul-Aug-Sep</v>
          </cell>
          <cell r="J43">
            <v>35189.0450061667</v>
          </cell>
          <cell r="K43">
            <v>7488.4249938333032</v>
          </cell>
          <cell r="L43">
            <v>35698</v>
          </cell>
          <cell r="M43">
            <v>42677.47</v>
          </cell>
          <cell r="N43">
            <v>-6979.47</v>
          </cell>
          <cell r="O43" t="str">
            <v>Insufficient</v>
          </cell>
          <cell r="P43">
            <v>35698</v>
          </cell>
          <cell r="Q43">
            <v>13592</v>
          </cell>
          <cell r="R43">
            <v>0</v>
          </cell>
          <cell r="S43">
            <v>0</v>
          </cell>
          <cell r="T43">
            <v>132</v>
          </cell>
          <cell r="U43">
            <v>242</v>
          </cell>
          <cell r="V43">
            <v>374</v>
          </cell>
          <cell r="W43">
            <v>17951</v>
          </cell>
          <cell r="X43">
            <v>2414</v>
          </cell>
          <cell r="Y43">
            <v>0</v>
          </cell>
          <cell r="Z43">
            <v>20365</v>
          </cell>
          <cell r="AA43">
            <v>845</v>
          </cell>
          <cell r="AB43">
            <v>0</v>
          </cell>
          <cell r="AC43">
            <v>0</v>
          </cell>
          <cell r="AD43">
            <v>845</v>
          </cell>
          <cell r="AE43">
            <v>0</v>
          </cell>
          <cell r="AF43">
            <v>285</v>
          </cell>
          <cell r="AG43">
            <v>64</v>
          </cell>
          <cell r="AH43">
            <v>173</v>
          </cell>
          <cell r="AI43">
            <v>522</v>
          </cell>
          <cell r="AJ43">
            <v>0</v>
          </cell>
          <cell r="AK43">
            <v>21732</v>
          </cell>
        </row>
        <row r="44">
          <cell r="A44" t="str">
            <v>ü</v>
          </cell>
          <cell r="B44" t="str">
            <v>ü</v>
          </cell>
          <cell r="F44" t="str">
            <v>Marion</v>
          </cell>
          <cell r="G44">
            <v>1920</v>
          </cell>
          <cell r="H44" t="str">
            <v>Q1</v>
          </cell>
          <cell r="I44" t="str">
            <v>Jul-Aug-Sep</v>
          </cell>
          <cell r="J44">
            <v>89920.150559937436</v>
          </cell>
          <cell r="K44">
            <v>19135.509440062564</v>
          </cell>
          <cell r="L44">
            <v>64694</v>
          </cell>
          <cell r="M44">
            <v>109055.66</v>
          </cell>
          <cell r="N44">
            <v>-44361.66</v>
          </cell>
          <cell r="O44" t="str">
            <v>Insufficient</v>
          </cell>
          <cell r="P44">
            <v>64694</v>
          </cell>
          <cell r="Q44">
            <v>20889</v>
          </cell>
          <cell r="R44">
            <v>4371</v>
          </cell>
          <cell r="S44">
            <v>2385</v>
          </cell>
          <cell r="T44">
            <v>0</v>
          </cell>
          <cell r="U44">
            <v>0</v>
          </cell>
          <cell r="V44">
            <v>6756</v>
          </cell>
          <cell r="W44">
            <v>26595</v>
          </cell>
          <cell r="X44">
            <v>5190</v>
          </cell>
          <cell r="Y44">
            <v>0</v>
          </cell>
          <cell r="Z44">
            <v>31785</v>
          </cell>
          <cell r="AA44">
            <v>105</v>
          </cell>
          <cell r="AB44">
            <v>360</v>
          </cell>
          <cell r="AC44">
            <v>0</v>
          </cell>
          <cell r="AD44">
            <v>465</v>
          </cell>
          <cell r="AE44">
            <v>0</v>
          </cell>
          <cell r="AF44">
            <v>4799</v>
          </cell>
          <cell r="AG44">
            <v>0</v>
          </cell>
          <cell r="AH44">
            <v>0</v>
          </cell>
          <cell r="AI44">
            <v>4799</v>
          </cell>
          <cell r="AJ44">
            <v>0</v>
          </cell>
          <cell r="AK44">
            <v>37049</v>
          </cell>
        </row>
        <row r="45">
          <cell r="A45" t="str">
            <v>ü</v>
          </cell>
          <cell r="B45" t="str">
            <v>ü</v>
          </cell>
          <cell r="F45" t="str">
            <v>Martin</v>
          </cell>
          <cell r="G45">
            <v>1920</v>
          </cell>
          <cell r="H45" t="str">
            <v>Q1</v>
          </cell>
          <cell r="I45" t="str">
            <v>Jul-Aug-Sep</v>
          </cell>
          <cell r="J45">
            <v>30440.262420032464</v>
          </cell>
          <cell r="K45">
            <v>6477.8575799675373</v>
          </cell>
          <cell r="L45">
            <v>36756</v>
          </cell>
          <cell r="M45">
            <v>36918.120000000003</v>
          </cell>
          <cell r="N45">
            <v>-162.12</v>
          </cell>
          <cell r="O45" t="str">
            <v>Insufficient</v>
          </cell>
          <cell r="P45">
            <v>36756</v>
          </cell>
          <cell r="Q45">
            <v>20569</v>
          </cell>
          <cell r="R45">
            <v>2499</v>
          </cell>
          <cell r="S45">
            <v>884</v>
          </cell>
          <cell r="T45">
            <v>222</v>
          </cell>
          <cell r="U45">
            <v>37</v>
          </cell>
          <cell r="V45">
            <v>3642</v>
          </cell>
          <cell r="W45">
            <v>8585</v>
          </cell>
          <cell r="X45">
            <v>3550</v>
          </cell>
          <cell r="Y45">
            <v>0</v>
          </cell>
          <cell r="Z45">
            <v>12135</v>
          </cell>
          <cell r="AA45">
            <v>225</v>
          </cell>
          <cell r="AB45">
            <v>0</v>
          </cell>
          <cell r="AC45">
            <v>0</v>
          </cell>
          <cell r="AD45">
            <v>225</v>
          </cell>
          <cell r="AE45">
            <v>0</v>
          </cell>
          <cell r="AF45">
            <v>115</v>
          </cell>
          <cell r="AG45">
            <v>0</v>
          </cell>
          <cell r="AH45">
            <v>70</v>
          </cell>
          <cell r="AI45">
            <v>185</v>
          </cell>
          <cell r="AJ45">
            <v>0</v>
          </cell>
          <cell r="AK45">
            <v>12545</v>
          </cell>
        </row>
        <row r="46">
          <cell r="A46" t="str">
            <v>ü</v>
          </cell>
          <cell r="B46" t="str">
            <v>ü</v>
          </cell>
          <cell r="F46" t="str">
            <v>Miami-Dade</v>
          </cell>
          <cell r="G46">
            <v>1920</v>
          </cell>
          <cell r="H46" t="str">
            <v>Q1</v>
          </cell>
          <cell r="I46" t="str">
            <v>Jul-Aug-Sep</v>
          </cell>
          <cell r="J46">
            <v>231138.85319422022</v>
          </cell>
          <cell r="K46">
            <v>49187.636805779759</v>
          </cell>
          <cell r="L46">
            <v>278463</v>
          </cell>
          <cell r="M46">
            <v>280326.49</v>
          </cell>
          <cell r="N46">
            <v>-1863.49</v>
          </cell>
          <cell r="O46" t="str">
            <v>Insufficient</v>
          </cell>
          <cell r="P46">
            <v>278463</v>
          </cell>
          <cell r="Q46">
            <v>168963</v>
          </cell>
          <cell r="R46">
            <v>26005</v>
          </cell>
          <cell r="S46">
            <v>1400</v>
          </cell>
          <cell r="T46">
            <v>2550</v>
          </cell>
          <cell r="U46">
            <v>2706</v>
          </cell>
          <cell r="V46">
            <v>32661</v>
          </cell>
          <cell r="W46">
            <v>69528</v>
          </cell>
          <cell r="X46">
            <v>0</v>
          </cell>
          <cell r="Y46">
            <v>0</v>
          </cell>
          <cell r="Z46">
            <v>69528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3811</v>
          </cell>
          <cell r="AG46">
            <v>0</v>
          </cell>
          <cell r="AH46">
            <v>0</v>
          </cell>
          <cell r="AI46">
            <v>3811</v>
          </cell>
          <cell r="AJ46">
            <v>3500</v>
          </cell>
          <cell r="AK46">
            <v>76839</v>
          </cell>
        </row>
        <row r="47">
          <cell r="A47" t="str">
            <v>ü</v>
          </cell>
          <cell r="B47" t="str">
            <v>ü</v>
          </cell>
          <cell r="F47" t="str">
            <v>Monroe</v>
          </cell>
          <cell r="G47">
            <v>1920</v>
          </cell>
          <cell r="H47" t="str">
            <v>Q1</v>
          </cell>
          <cell r="I47" t="str">
            <v>Jul-Aug-Sep</v>
          </cell>
          <cell r="J47">
            <v>7360.5944564825395</v>
          </cell>
          <cell r="K47">
            <v>1566.3755435174596</v>
          </cell>
          <cell r="L47">
            <v>12605</v>
          </cell>
          <cell r="M47">
            <v>8926.9699999999993</v>
          </cell>
          <cell r="N47">
            <v>3678.03</v>
          </cell>
          <cell r="O47" t="str">
            <v>Unexpended</v>
          </cell>
          <cell r="P47">
            <v>12605</v>
          </cell>
          <cell r="Q47">
            <v>6027</v>
          </cell>
          <cell r="R47">
            <v>1070</v>
          </cell>
          <cell r="S47">
            <v>1967</v>
          </cell>
          <cell r="T47">
            <v>514</v>
          </cell>
          <cell r="U47">
            <v>204</v>
          </cell>
          <cell r="V47">
            <v>3755</v>
          </cell>
          <cell r="W47">
            <v>2585</v>
          </cell>
          <cell r="X47">
            <v>0</v>
          </cell>
          <cell r="Y47">
            <v>0</v>
          </cell>
          <cell r="Z47">
            <v>2585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238</v>
          </cell>
          <cell r="AF47">
            <v>0</v>
          </cell>
          <cell r="AG47">
            <v>0</v>
          </cell>
          <cell r="AH47">
            <v>0</v>
          </cell>
          <cell r="AI47">
            <v>238</v>
          </cell>
          <cell r="AJ47">
            <v>0</v>
          </cell>
          <cell r="AK47">
            <v>2823</v>
          </cell>
        </row>
        <row r="48">
          <cell r="A48" t="str">
            <v>ü</v>
          </cell>
          <cell r="B48" t="str">
            <v>ü</v>
          </cell>
          <cell r="F48" t="str">
            <v>Nassau</v>
          </cell>
          <cell r="G48">
            <v>1920</v>
          </cell>
          <cell r="H48" t="str">
            <v>Q1</v>
          </cell>
          <cell r="I48" t="str">
            <v>Jul-Aug-Sep</v>
          </cell>
          <cell r="J48">
            <v>26632.323133530019</v>
          </cell>
          <cell r="K48">
            <v>5667.5068664699838</v>
          </cell>
          <cell r="L48">
            <v>21773</v>
          </cell>
          <cell r="M48">
            <v>32299.83</v>
          </cell>
          <cell r="N48">
            <v>-10526.83</v>
          </cell>
          <cell r="O48" t="str">
            <v>Insufficient</v>
          </cell>
          <cell r="P48">
            <v>21773</v>
          </cell>
          <cell r="Q48">
            <v>17331</v>
          </cell>
          <cell r="R48">
            <v>592</v>
          </cell>
          <cell r="S48">
            <v>0</v>
          </cell>
          <cell r="T48">
            <v>100</v>
          </cell>
          <cell r="U48">
            <v>0</v>
          </cell>
          <cell r="V48">
            <v>692</v>
          </cell>
          <cell r="W48">
            <v>2250</v>
          </cell>
          <cell r="X48">
            <v>1050</v>
          </cell>
          <cell r="Y48">
            <v>450</v>
          </cell>
          <cell r="Z48">
            <v>3750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3750</v>
          </cell>
        </row>
        <row r="49">
          <cell r="A49" t="str">
            <v>ü</v>
          </cell>
          <cell r="B49" t="str">
            <v>ü</v>
          </cell>
          <cell r="F49" t="str">
            <v>Okaloosa</v>
          </cell>
          <cell r="G49">
            <v>1920</v>
          </cell>
          <cell r="H49" t="str">
            <v>Q1</v>
          </cell>
          <cell r="I49" t="str">
            <v>Jul-Aug-Sep</v>
          </cell>
          <cell r="J49">
            <v>25651.539384286323</v>
          </cell>
          <cell r="K49">
            <v>5458.7906157136786</v>
          </cell>
          <cell r="L49">
            <v>27707</v>
          </cell>
          <cell r="M49">
            <v>31110.33</v>
          </cell>
          <cell r="N49">
            <v>-3403.33</v>
          </cell>
          <cell r="O49" t="str">
            <v>Insufficient</v>
          </cell>
          <cell r="P49">
            <v>27707</v>
          </cell>
          <cell r="Q49">
            <v>11721</v>
          </cell>
          <cell r="R49">
            <v>5642</v>
          </cell>
          <cell r="S49">
            <v>0</v>
          </cell>
          <cell r="T49">
            <v>107</v>
          </cell>
          <cell r="U49">
            <v>1875</v>
          </cell>
          <cell r="V49">
            <v>7624</v>
          </cell>
          <cell r="W49">
            <v>5220</v>
          </cell>
          <cell r="X49">
            <v>2790</v>
          </cell>
          <cell r="Y49">
            <v>0</v>
          </cell>
          <cell r="Z49">
            <v>8010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352</v>
          </cell>
          <cell r="AG49">
            <v>0</v>
          </cell>
          <cell r="AH49">
            <v>0</v>
          </cell>
          <cell r="AI49">
            <v>352</v>
          </cell>
          <cell r="AJ49">
            <v>0</v>
          </cell>
          <cell r="AK49">
            <v>8362</v>
          </cell>
        </row>
        <row r="50">
          <cell r="A50" t="str">
            <v>ü</v>
          </cell>
          <cell r="B50" t="str">
            <v>ü</v>
          </cell>
          <cell r="F50" t="str">
            <v>Okeechobee</v>
          </cell>
          <cell r="G50">
            <v>1920</v>
          </cell>
          <cell r="H50" t="str">
            <v>Q1</v>
          </cell>
          <cell r="I50" t="str">
            <v>Jul-Aug-Sep</v>
          </cell>
          <cell r="J50">
            <v>38684.526956161455</v>
          </cell>
          <cell r="K50">
            <v>8232.2830438385463</v>
          </cell>
          <cell r="L50">
            <v>21274</v>
          </cell>
          <cell r="M50">
            <v>46916.81</v>
          </cell>
          <cell r="N50">
            <v>-25642.81</v>
          </cell>
          <cell r="O50" t="str">
            <v>Insufficient</v>
          </cell>
          <cell r="P50">
            <v>21274</v>
          </cell>
          <cell r="Q50">
            <v>12859</v>
          </cell>
          <cell r="R50">
            <v>1695</v>
          </cell>
          <cell r="S50">
            <v>0</v>
          </cell>
          <cell r="T50">
            <v>420</v>
          </cell>
          <cell r="U50">
            <v>75</v>
          </cell>
          <cell r="V50">
            <v>2190</v>
          </cell>
          <cell r="W50">
            <v>5475</v>
          </cell>
          <cell r="X50">
            <v>570</v>
          </cell>
          <cell r="Y50">
            <v>0</v>
          </cell>
          <cell r="Z50">
            <v>6045</v>
          </cell>
          <cell r="AA50">
            <v>180</v>
          </cell>
          <cell r="AB50">
            <v>0</v>
          </cell>
          <cell r="AC50">
            <v>0</v>
          </cell>
          <cell r="AD50">
            <v>180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6225</v>
          </cell>
        </row>
        <row r="51">
          <cell r="A51" t="str">
            <v>ü</v>
          </cell>
          <cell r="B51" t="str">
            <v>ü</v>
          </cell>
          <cell r="F51" t="str">
            <v>Orange</v>
          </cell>
          <cell r="G51">
            <v>1920</v>
          </cell>
          <cell r="H51" t="str">
            <v>Q1</v>
          </cell>
          <cell r="I51" t="str">
            <v>Jul-Aug-Sep</v>
          </cell>
          <cell r="J51">
            <v>149360.53525349835</v>
          </cell>
          <cell r="K51">
            <v>31784.754746501654</v>
          </cell>
          <cell r="L51">
            <v>168055</v>
          </cell>
          <cell r="M51">
            <v>181145.29</v>
          </cell>
          <cell r="N51">
            <v>-13090.29</v>
          </cell>
          <cell r="O51" t="str">
            <v>Insufficient</v>
          </cell>
          <cell r="P51">
            <v>168055</v>
          </cell>
          <cell r="Q51">
            <v>54761</v>
          </cell>
          <cell r="R51">
            <v>31189</v>
          </cell>
          <cell r="S51">
            <v>2414</v>
          </cell>
          <cell r="T51">
            <v>300</v>
          </cell>
          <cell r="U51">
            <v>3391</v>
          </cell>
          <cell r="V51">
            <v>37294</v>
          </cell>
          <cell r="W51">
            <v>48000</v>
          </cell>
          <cell r="X51">
            <v>24000</v>
          </cell>
          <cell r="Y51">
            <v>0</v>
          </cell>
          <cell r="Z51">
            <v>72000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3000</v>
          </cell>
          <cell r="AG51">
            <v>1000</v>
          </cell>
          <cell r="AH51">
            <v>0</v>
          </cell>
          <cell r="AI51">
            <v>4000</v>
          </cell>
          <cell r="AJ51">
            <v>0</v>
          </cell>
          <cell r="AK51">
            <v>76000</v>
          </cell>
        </row>
        <row r="52">
          <cell r="A52" t="str">
            <v>ü</v>
          </cell>
          <cell r="B52" t="str">
            <v>ü</v>
          </cell>
          <cell r="F52" t="str">
            <v>Osceola</v>
          </cell>
          <cell r="G52">
            <v>1920</v>
          </cell>
          <cell r="H52" t="str">
            <v>Q1</v>
          </cell>
          <cell r="I52" t="str">
            <v>Jul-Aug-Sep</v>
          </cell>
          <cell r="J52">
            <v>84348.680463382538</v>
          </cell>
          <cell r="K52">
            <v>17949.869536617469</v>
          </cell>
          <cell r="L52">
            <v>79721</v>
          </cell>
          <cell r="M52">
            <v>102298.55</v>
          </cell>
          <cell r="N52">
            <v>-22577.55</v>
          </cell>
          <cell r="O52" t="str">
            <v>Insufficient</v>
          </cell>
          <cell r="P52">
            <v>79721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42416</v>
          </cell>
          <cell r="V52">
            <v>42416</v>
          </cell>
          <cell r="W52">
            <v>35775</v>
          </cell>
          <cell r="X52">
            <v>0</v>
          </cell>
          <cell r="Y52">
            <v>0</v>
          </cell>
          <cell r="Z52">
            <v>35775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1530</v>
          </cell>
          <cell r="AG52">
            <v>0</v>
          </cell>
          <cell r="AH52">
            <v>0</v>
          </cell>
          <cell r="AI52">
            <v>1530</v>
          </cell>
          <cell r="AJ52">
            <v>0</v>
          </cell>
          <cell r="AK52">
            <v>37305</v>
          </cell>
        </row>
        <row r="53">
          <cell r="A53" t="str">
            <v>ü</v>
          </cell>
          <cell r="B53" t="str">
            <v>ü</v>
          </cell>
          <cell r="F53" t="str">
            <v>Palm Beach</v>
          </cell>
          <cell r="G53">
            <v>1920</v>
          </cell>
          <cell r="H53" t="str">
            <v>Q1</v>
          </cell>
          <cell r="I53" t="str">
            <v>Jul-Aug-Sep</v>
          </cell>
          <cell r="J53">
            <v>155410.90321419635</v>
          </cell>
          <cell r="K53">
            <v>33072.306785803637</v>
          </cell>
          <cell r="L53">
            <v>223212</v>
          </cell>
          <cell r="M53">
            <v>188483.21</v>
          </cell>
          <cell r="N53">
            <v>34728.79</v>
          </cell>
          <cell r="O53" t="str">
            <v>Unexpended</v>
          </cell>
          <cell r="P53">
            <v>223212</v>
          </cell>
          <cell r="Q53">
            <v>62903</v>
          </cell>
          <cell r="R53">
            <v>21258</v>
          </cell>
          <cell r="S53">
            <v>7784</v>
          </cell>
          <cell r="T53">
            <v>2607</v>
          </cell>
          <cell r="U53">
            <v>4833</v>
          </cell>
          <cell r="V53">
            <v>36482</v>
          </cell>
          <cell r="W53">
            <v>88575</v>
          </cell>
          <cell r="X53">
            <v>30210</v>
          </cell>
          <cell r="Y53">
            <v>0</v>
          </cell>
          <cell r="Z53">
            <v>118785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4794</v>
          </cell>
          <cell r="AG53">
            <v>248</v>
          </cell>
          <cell r="AI53">
            <v>5042</v>
          </cell>
          <cell r="AJ53">
            <v>0</v>
          </cell>
          <cell r="AK53">
            <v>123827</v>
          </cell>
        </row>
        <row r="54">
          <cell r="A54" t="str">
            <v>ü</v>
          </cell>
          <cell r="B54" t="str">
            <v>ü</v>
          </cell>
          <cell r="F54" t="str">
            <v>Pasco</v>
          </cell>
          <cell r="G54">
            <v>1920</v>
          </cell>
          <cell r="H54" t="str">
            <v>Q1</v>
          </cell>
          <cell r="I54" t="str">
            <v>Jul-Aug-Sep</v>
          </cell>
          <cell r="J54">
            <v>73256.407913308474</v>
          </cell>
          <cell r="K54">
            <v>15589.372086691526</v>
          </cell>
          <cell r="L54">
            <v>65663</v>
          </cell>
          <cell r="M54">
            <v>88845.78</v>
          </cell>
          <cell r="N54">
            <v>-23182.78</v>
          </cell>
          <cell r="O54" t="str">
            <v>Insufficient</v>
          </cell>
          <cell r="P54">
            <v>65663</v>
          </cell>
          <cell r="Q54">
            <v>32055</v>
          </cell>
          <cell r="R54">
            <v>42</v>
          </cell>
          <cell r="S54">
            <v>0</v>
          </cell>
          <cell r="T54">
            <v>915</v>
          </cell>
          <cell r="U54">
            <v>5714</v>
          </cell>
          <cell r="V54">
            <v>6671</v>
          </cell>
          <cell r="W54">
            <v>26850</v>
          </cell>
          <cell r="X54">
            <v>0</v>
          </cell>
          <cell r="Y54">
            <v>0</v>
          </cell>
          <cell r="Z54">
            <v>26850</v>
          </cell>
          <cell r="AA54">
            <v>87</v>
          </cell>
          <cell r="AB54">
            <v>0</v>
          </cell>
          <cell r="AC54">
            <v>0</v>
          </cell>
          <cell r="AD54">
            <v>87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26937</v>
          </cell>
        </row>
        <row r="55">
          <cell r="A55" t="str">
            <v>ü</v>
          </cell>
          <cell r="B55" t="str">
            <v>ü</v>
          </cell>
          <cell r="F55" t="str">
            <v>Pinellas</v>
          </cell>
          <cell r="G55">
            <v>1920</v>
          </cell>
          <cell r="H55" t="str">
            <v>Q1</v>
          </cell>
          <cell r="I55" t="str">
            <v>Jul-Aug-Sep</v>
          </cell>
          <cell r="J55">
            <v>136707.47667361691</v>
          </cell>
          <cell r="K55">
            <v>29092.113326383082</v>
          </cell>
          <cell r="L55">
            <v>160080</v>
          </cell>
          <cell r="M55">
            <v>165799.59</v>
          </cell>
          <cell r="N55">
            <v>-5719.59</v>
          </cell>
          <cell r="O55" t="str">
            <v>Insufficient</v>
          </cell>
          <cell r="P55">
            <v>160080</v>
          </cell>
          <cell r="Q55">
            <v>72625</v>
          </cell>
          <cell r="R55">
            <v>12900</v>
          </cell>
          <cell r="S55">
            <v>200</v>
          </cell>
          <cell r="T55">
            <v>200</v>
          </cell>
          <cell r="U55">
            <v>0</v>
          </cell>
          <cell r="V55">
            <v>13300</v>
          </cell>
          <cell r="W55">
            <v>66000</v>
          </cell>
          <cell r="X55">
            <v>4400</v>
          </cell>
          <cell r="Y55">
            <v>0</v>
          </cell>
          <cell r="Z55">
            <v>70400</v>
          </cell>
          <cell r="AA55">
            <v>700</v>
          </cell>
          <cell r="AB55">
            <v>0</v>
          </cell>
          <cell r="AC55">
            <v>0</v>
          </cell>
          <cell r="AD55">
            <v>700</v>
          </cell>
          <cell r="AE55">
            <v>0</v>
          </cell>
          <cell r="AF55">
            <v>1825</v>
          </cell>
          <cell r="AG55">
            <v>330</v>
          </cell>
          <cell r="AH55">
            <v>900</v>
          </cell>
          <cell r="AI55">
            <v>3055</v>
          </cell>
          <cell r="AJ55">
            <v>0</v>
          </cell>
          <cell r="AK55">
            <v>74155</v>
          </cell>
        </row>
        <row r="56">
          <cell r="A56" t="str">
            <v>ü</v>
          </cell>
          <cell r="B56" t="str">
            <v>ü</v>
          </cell>
          <cell r="F56" t="str">
            <v>Polk</v>
          </cell>
          <cell r="G56">
            <v>1920</v>
          </cell>
          <cell r="H56" t="str">
            <v>Q1</v>
          </cell>
          <cell r="I56" t="str">
            <v>Jul-Aug-Sep</v>
          </cell>
          <cell r="J56">
            <v>70616.347492099216</v>
          </cell>
          <cell r="K56">
            <v>15027.552507900773</v>
          </cell>
          <cell r="L56">
            <v>88000</v>
          </cell>
          <cell r="M56">
            <v>85643.9</v>
          </cell>
          <cell r="N56">
            <v>2356.1</v>
          </cell>
          <cell r="O56" t="str">
            <v>Unexpended</v>
          </cell>
          <cell r="P56">
            <v>88000</v>
          </cell>
          <cell r="Q56">
            <v>24000</v>
          </cell>
          <cell r="R56">
            <v>8000</v>
          </cell>
          <cell r="S56">
            <v>5000</v>
          </cell>
          <cell r="T56">
            <v>1000</v>
          </cell>
          <cell r="U56">
            <v>0</v>
          </cell>
          <cell r="V56">
            <v>14000</v>
          </cell>
          <cell r="W56">
            <v>18500</v>
          </cell>
          <cell r="X56">
            <v>12000</v>
          </cell>
          <cell r="Y56">
            <v>16000</v>
          </cell>
          <cell r="Z56">
            <v>46500</v>
          </cell>
          <cell r="AA56">
            <v>500</v>
          </cell>
          <cell r="AB56">
            <v>1000</v>
          </cell>
          <cell r="AC56">
            <v>0</v>
          </cell>
          <cell r="AD56">
            <v>1500</v>
          </cell>
          <cell r="AE56">
            <v>0</v>
          </cell>
          <cell r="AF56">
            <v>1200</v>
          </cell>
          <cell r="AG56">
            <v>100</v>
          </cell>
          <cell r="AH56">
            <v>700</v>
          </cell>
          <cell r="AI56">
            <v>2000</v>
          </cell>
          <cell r="AJ56">
            <v>0</v>
          </cell>
          <cell r="AK56">
            <v>50000</v>
          </cell>
        </row>
        <row r="57">
          <cell r="A57" t="str">
            <v>ü</v>
          </cell>
          <cell r="B57" t="str">
            <v>ü</v>
          </cell>
          <cell r="F57" t="str">
            <v>Putnam</v>
          </cell>
          <cell r="G57">
            <v>1920</v>
          </cell>
          <cell r="H57" t="str">
            <v>Q1</v>
          </cell>
          <cell r="I57" t="str">
            <v>Jul-Aug-Sep</v>
          </cell>
          <cell r="J57">
            <v>25079.386671854467</v>
          </cell>
          <cell r="K57">
            <v>5337.0333281455332</v>
          </cell>
          <cell r="L57">
            <v>20930</v>
          </cell>
          <cell r="M57">
            <v>30416.42</v>
          </cell>
          <cell r="N57">
            <v>-9486.42</v>
          </cell>
          <cell r="O57" t="str">
            <v>Insufficient</v>
          </cell>
          <cell r="P57">
            <v>20930</v>
          </cell>
          <cell r="Q57">
            <v>15930</v>
          </cell>
          <cell r="R57">
            <v>850</v>
          </cell>
          <cell r="S57">
            <v>260</v>
          </cell>
          <cell r="T57">
            <v>400</v>
          </cell>
          <cell r="U57">
            <v>0</v>
          </cell>
          <cell r="V57">
            <v>1510</v>
          </cell>
          <cell r="W57">
            <v>2430</v>
          </cell>
          <cell r="X57">
            <v>360</v>
          </cell>
          <cell r="Y57">
            <v>0</v>
          </cell>
          <cell r="Z57">
            <v>2790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500</v>
          </cell>
          <cell r="AF57">
            <v>200</v>
          </cell>
          <cell r="AG57">
            <v>0</v>
          </cell>
          <cell r="AH57">
            <v>0</v>
          </cell>
          <cell r="AI57">
            <v>700</v>
          </cell>
          <cell r="AJ57">
            <v>0</v>
          </cell>
          <cell r="AK57">
            <v>3490</v>
          </cell>
        </row>
        <row r="58">
          <cell r="A58" t="str">
            <v>ü</v>
          </cell>
          <cell r="B58" t="str">
            <v>ü</v>
          </cell>
          <cell r="F58" t="str">
            <v>Santa Rosa</v>
          </cell>
          <cell r="G58">
            <v>1920</v>
          </cell>
          <cell r="H58" t="str">
            <v>Q1</v>
          </cell>
          <cell r="I58" t="str">
            <v>Jul-Aug-Sep</v>
          </cell>
          <cell r="J58">
            <v>46834.341069023634</v>
          </cell>
          <cell r="K58">
            <v>9966.6089309763611</v>
          </cell>
          <cell r="L58">
            <v>40005</v>
          </cell>
          <cell r="M58">
            <v>56800.95</v>
          </cell>
          <cell r="N58">
            <v>-16795.95</v>
          </cell>
          <cell r="O58" t="str">
            <v>Insufficient</v>
          </cell>
          <cell r="P58">
            <v>40005</v>
          </cell>
          <cell r="Q58">
            <v>25868</v>
          </cell>
          <cell r="R58">
            <v>1916</v>
          </cell>
          <cell r="S58">
            <v>634</v>
          </cell>
          <cell r="T58">
            <v>4</v>
          </cell>
          <cell r="U58">
            <v>1018</v>
          </cell>
          <cell r="V58">
            <v>3572</v>
          </cell>
          <cell r="W58">
            <v>7815</v>
          </cell>
          <cell r="X58">
            <v>1770</v>
          </cell>
          <cell r="Y58">
            <v>90</v>
          </cell>
          <cell r="Z58">
            <v>9675</v>
          </cell>
          <cell r="AA58">
            <v>225</v>
          </cell>
          <cell r="AB58">
            <v>0</v>
          </cell>
          <cell r="AC58">
            <v>0</v>
          </cell>
          <cell r="AD58">
            <v>225</v>
          </cell>
          <cell r="AE58">
            <v>0</v>
          </cell>
          <cell r="AF58">
            <v>600</v>
          </cell>
          <cell r="AG58">
            <v>35</v>
          </cell>
          <cell r="AH58">
            <v>30</v>
          </cell>
          <cell r="AI58">
            <v>665</v>
          </cell>
          <cell r="AJ58">
            <v>0</v>
          </cell>
          <cell r="AK58">
            <v>10565</v>
          </cell>
        </row>
        <row r="59">
          <cell r="A59" t="str">
            <v>ü</v>
          </cell>
          <cell r="B59" t="str">
            <v>ü</v>
          </cell>
          <cell r="F59" t="str">
            <v>Sarasota</v>
          </cell>
          <cell r="G59">
            <v>1920</v>
          </cell>
          <cell r="H59" t="str">
            <v>Q1</v>
          </cell>
          <cell r="I59" t="str">
            <v>Jul-Aug-Sep</v>
          </cell>
          <cell r="J59">
            <v>88534.652312603139</v>
          </cell>
          <cell r="K59">
            <v>18840.667687396864</v>
          </cell>
          <cell r="L59">
            <v>93579</v>
          </cell>
          <cell r="M59">
            <v>107375.32</v>
          </cell>
          <cell r="N59">
            <v>-13796.32</v>
          </cell>
          <cell r="O59" t="str">
            <v>Insufficient</v>
          </cell>
          <cell r="P59">
            <v>93579</v>
          </cell>
          <cell r="Q59">
            <v>37677</v>
          </cell>
          <cell r="R59">
            <v>13027</v>
          </cell>
          <cell r="S59">
            <v>150</v>
          </cell>
          <cell r="T59">
            <v>242</v>
          </cell>
          <cell r="U59">
            <v>1368</v>
          </cell>
          <cell r="V59">
            <v>14787</v>
          </cell>
          <cell r="W59">
            <v>38303</v>
          </cell>
          <cell r="X59">
            <v>1630</v>
          </cell>
          <cell r="Y59">
            <v>0</v>
          </cell>
          <cell r="Z59">
            <v>39933</v>
          </cell>
          <cell r="AA59">
            <v>815</v>
          </cell>
          <cell r="AB59">
            <v>0</v>
          </cell>
          <cell r="AC59">
            <v>0</v>
          </cell>
          <cell r="AD59">
            <v>815</v>
          </cell>
          <cell r="AE59">
            <v>0</v>
          </cell>
          <cell r="AF59">
            <v>367</v>
          </cell>
          <cell r="AG59">
            <v>0</v>
          </cell>
          <cell r="AH59">
            <v>0</v>
          </cell>
          <cell r="AI59">
            <v>367</v>
          </cell>
          <cell r="AJ59">
            <v>0</v>
          </cell>
          <cell r="AK59">
            <v>41115</v>
          </cell>
        </row>
        <row r="60">
          <cell r="A60" t="str">
            <v>ü</v>
          </cell>
          <cell r="B60" t="str">
            <v>ü</v>
          </cell>
          <cell r="F60" t="str">
            <v>Seminole</v>
          </cell>
          <cell r="G60">
            <v>1920</v>
          </cell>
          <cell r="H60" t="str">
            <v>Q1</v>
          </cell>
          <cell r="I60" t="str">
            <v>Jul-Aug-Sep</v>
          </cell>
          <cell r="J60">
            <v>50940.349565573662</v>
          </cell>
          <cell r="K60">
            <v>10840.390434426336</v>
          </cell>
          <cell r="L60">
            <v>51348</v>
          </cell>
          <cell r="M60">
            <v>61780.74</v>
          </cell>
          <cell r="N60">
            <v>-10432.74</v>
          </cell>
          <cell r="O60" t="str">
            <v>Insufficient</v>
          </cell>
          <cell r="P60">
            <v>51348</v>
          </cell>
          <cell r="Q60">
            <v>27883</v>
          </cell>
          <cell r="R60">
            <v>5817</v>
          </cell>
          <cell r="S60">
            <v>2405</v>
          </cell>
          <cell r="T60">
            <v>167</v>
          </cell>
          <cell r="U60">
            <v>0</v>
          </cell>
          <cell r="V60">
            <v>8389</v>
          </cell>
          <cell r="W60">
            <v>12450</v>
          </cell>
          <cell r="X60">
            <v>2400</v>
          </cell>
          <cell r="Y60">
            <v>0</v>
          </cell>
          <cell r="Z60">
            <v>14850</v>
          </cell>
          <cell r="AA60">
            <v>120</v>
          </cell>
          <cell r="AB60">
            <v>0</v>
          </cell>
          <cell r="AC60">
            <v>0</v>
          </cell>
          <cell r="AD60">
            <v>120</v>
          </cell>
          <cell r="AE60">
            <v>0</v>
          </cell>
          <cell r="AF60">
            <v>106</v>
          </cell>
          <cell r="AG60">
            <v>0</v>
          </cell>
          <cell r="AH60">
            <v>0</v>
          </cell>
          <cell r="AI60">
            <v>106</v>
          </cell>
          <cell r="AJ60">
            <v>0</v>
          </cell>
          <cell r="AK60">
            <v>15076</v>
          </cell>
        </row>
        <row r="61">
          <cell r="A61" t="str">
            <v>ü</v>
          </cell>
          <cell r="B61" t="str">
            <v>ü</v>
          </cell>
          <cell r="F61" t="str">
            <v>St. Johns</v>
          </cell>
          <cell r="G61">
            <v>1920</v>
          </cell>
          <cell r="H61" t="str">
            <v>Q1</v>
          </cell>
          <cell r="I61" t="str">
            <v>Jul-Aug-Sep</v>
          </cell>
          <cell r="J61">
            <v>21779.137993104705</v>
          </cell>
          <cell r="K61">
            <v>4634.7220068952947</v>
          </cell>
          <cell r="L61">
            <v>18150</v>
          </cell>
          <cell r="M61">
            <v>26413.86</v>
          </cell>
          <cell r="N61">
            <v>-8263.86</v>
          </cell>
          <cell r="O61" t="str">
            <v>Insufficient</v>
          </cell>
          <cell r="P61">
            <v>18150</v>
          </cell>
          <cell r="Q61">
            <v>11000</v>
          </cell>
          <cell r="R61">
            <v>800</v>
          </cell>
          <cell r="S61">
            <v>0</v>
          </cell>
          <cell r="T61">
            <v>350</v>
          </cell>
          <cell r="U61">
            <v>0</v>
          </cell>
          <cell r="V61">
            <v>1150</v>
          </cell>
          <cell r="W61">
            <v>4000</v>
          </cell>
          <cell r="X61">
            <v>1500</v>
          </cell>
          <cell r="Y61">
            <v>0</v>
          </cell>
          <cell r="Z61">
            <v>5500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200</v>
          </cell>
          <cell r="AG61">
            <v>0</v>
          </cell>
          <cell r="AH61">
            <v>300</v>
          </cell>
          <cell r="AI61">
            <v>500</v>
          </cell>
          <cell r="AJ61">
            <v>0</v>
          </cell>
          <cell r="AK61">
            <v>6000</v>
          </cell>
        </row>
        <row r="62">
          <cell r="A62" t="str">
            <v>ü</v>
          </cell>
          <cell r="B62" t="str">
            <v>ü</v>
          </cell>
          <cell r="F62" t="str">
            <v>St. Lucie</v>
          </cell>
          <cell r="G62">
            <v>1920</v>
          </cell>
          <cell r="H62" t="str">
            <v>Q1</v>
          </cell>
          <cell r="I62" t="str">
            <v>Jul-Aug-Sep</v>
          </cell>
          <cell r="J62">
            <v>112696.64544508516</v>
          </cell>
          <cell r="K62">
            <v>23982.474554914836</v>
          </cell>
          <cell r="L62">
            <v>78649</v>
          </cell>
          <cell r="M62">
            <v>136679.12</v>
          </cell>
          <cell r="N62">
            <v>-58030.12</v>
          </cell>
          <cell r="O62" t="str">
            <v>Insufficient</v>
          </cell>
          <cell r="P62">
            <v>78649</v>
          </cell>
          <cell r="Q62">
            <v>29611</v>
          </cell>
          <cell r="R62">
            <v>8000</v>
          </cell>
          <cell r="S62">
            <v>8963</v>
          </cell>
          <cell r="T62">
            <v>525</v>
          </cell>
          <cell r="U62">
            <v>300</v>
          </cell>
          <cell r="V62">
            <v>17788</v>
          </cell>
          <cell r="W62">
            <v>25000</v>
          </cell>
          <cell r="X62">
            <v>5000</v>
          </cell>
          <cell r="Y62">
            <v>0</v>
          </cell>
          <cell r="Z62">
            <v>30000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1250</v>
          </cell>
          <cell r="AG62">
            <v>0</v>
          </cell>
          <cell r="AH62">
            <v>0</v>
          </cell>
          <cell r="AI62">
            <v>1250</v>
          </cell>
          <cell r="AJ62">
            <v>0</v>
          </cell>
          <cell r="AK62">
            <v>31250</v>
          </cell>
        </row>
        <row r="63">
          <cell r="A63" t="str">
            <v>ü</v>
          </cell>
          <cell r="B63" t="str">
            <v>ü</v>
          </cell>
          <cell r="F63" t="str">
            <v>Sumter</v>
          </cell>
          <cell r="G63">
            <v>1920</v>
          </cell>
          <cell r="H63" t="str">
            <v>Q1</v>
          </cell>
          <cell r="I63" t="str">
            <v>Jul-Aug-Sep</v>
          </cell>
          <cell r="J63">
            <v>21856.47108082355</v>
          </cell>
          <cell r="K63">
            <v>4651.1789191764501</v>
          </cell>
          <cell r="L63">
            <v>17400</v>
          </cell>
          <cell r="M63">
            <v>26507.65</v>
          </cell>
          <cell r="N63">
            <v>-9107.65</v>
          </cell>
          <cell r="O63" t="str">
            <v>Insufficient</v>
          </cell>
          <cell r="P63">
            <v>17400</v>
          </cell>
          <cell r="Q63">
            <v>13800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3300</v>
          </cell>
          <cell r="AD63">
            <v>3300</v>
          </cell>
          <cell r="AE63">
            <v>0</v>
          </cell>
          <cell r="AF63">
            <v>300</v>
          </cell>
          <cell r="AG63">
            <v>0</v>
          </cell>
          <cell r="AH63">
            <v>0</v>
          </cell>
          <cell r="AI63">
            <v>300</v>
          </cell>
          <cell r="AJ63">
            <v>0</v>
          </cell>
          <cell r="AK63">
            <v>3600</v>
          </cell>
        </row>
        <row r="64">
          <cell r="A64" t="str">
            <v>ü</v>
          </cell>
          <cell r="B64" t="str">
            <v>ü</v>
          </cell>
          <cell r="F64" t="str">
            <v>Suwannee</v>
          </cell>
          <cell r="G64">
            <v>1920</v>
          </cell>
          <cell r="H64" t="str">
            <v>Q1</v>
          </cell>
          <cell r="I64" t="str">
            <v>Jul-Aug-Sep</v>
          </cell>
          <cell r="J64">
            <v>6753.4649919338981</v>
          </cell>
          <cell r="K64">
            <v>1437.1750080661013</v>
          </cell>
          <cell r="L64">
            <v>5920</v>
          </cell>
          <cell r="M64">
            <v>8190.6399999999994</v>
          </cell>
          <cell r="N64">
            <v>-2270.64</v>
          </cell>
          <cell r="O64" t="str">
            <v>Insufficient</v>
          </cell>
          <cell r="P64">
            <v>5920</v>
          </cell>
          <cell r="Q64">
            <v>3635</v>
          </cell>
          <cell r="R64">
            <v>375</v>
          </cell>
          <cell r="S64">
            <v>50</v>
          </cell>
          <cell r="T64">
            <v>60</v>
          </cell>
          <cell r="U64">
            <v>0</v>
          </cell>
          <cell r="V64">
            <v>485</v>
          </cell>
          <cell r="W64">
            <v>1800</v>
          </cell>
          <cell r="X64">
            <v>0</v>
          </cell>
          <cell r="Y64">
            <v>0</v>
          </cell>
          <cell r="Z64">
            <v>1800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1800</v>
          </cell>
        </row>
        <row r="65">
          <cell r="A65" t="str">
            <v>ü</v>
          </cell>
          <cell r="B65" t="str">
            <v>ü</v>
          </cell>
          <cell r="F65" t="str">
            <v>Taylor</v>
          </cell>
          <cell r="G65">
            <v>1920</v>
          </cell>
          <cell r="H65" t="str">
            <v>Q1</v>
          </cell>
          <cell r="I65" t="str">
            <v>Jul-Aug-Sep</v>
          </cell>
          <cell r="J65">
            <v>6116.8831562015785</v>
          </cell>
          <cell r="K65">
            <v>1301.7068437984212</v>
          </cell>
          <cell r="L65">
            <v>3804</v>
          </cell>
          <cell r="M65">
            <v>7418.59</v>
          </cell>
          <cell r="N65">
            <v>-3614.59</v>
          </cell>
          <cell r="O65" t="str">
            <v>Insufficient</v>
          </cell>
          <cell r="P65">
            <v>3804</v>
          </cell>
          <cell r="Q65">
            <v>2004</v>
          </cell>
          <cell r="R65">
            <v>415</v>
          </cell>
          <cell r="S65">
            <v>115</v>
          </cell>
          <cell r="T65">
            <v>0</v>
          </cell>
          <cell r="U65">
            <v>0</v>
          </cell>
          <cell r="V65">
            <v>530</v>
          </cell>
          <cell r="W65">
            <v>1000</v>
          </cell>
          <cell r="X65">
            <v>0</v>
          </cell>
          <cell r="Y65">
            <v>0</v>
          </cell>
          <cell r="Z65">
            <v>1000</v>
          </cell>
          <cell r="AA65">
            <v>270</v>
          </cell>
          <cell r="AB65">
            <v>0</v>
          </cell>
          <cell r="AC65">
            <v>0</v>
          </cell>
          <cell r="AD65">
            <v>270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1270</v>
          </cell>
        </row>
        <row r="66">
          <cell r="A66" t="str">
            <v>ü</v>
          </cell>
          <cell r="B66" t="str">
            <v>ü</v>
          </cell>
          <cell r="F66" t="str">
            <v>Union</v>
          </cell>
          <cell r="G66">
            <v>1920</v>
          </cell>
          <cell r="H66" t="str">
            <v>Q1</v>
          </cell>
          <cell r="I66" t="str">
            <v>Jul-Aug-Sep</v>
          </cell>
          <cell r="J66">
            <v>3769.1037130771615</v>
          </cell>
          <cell r="K66">
            <v>802.08628692283912</v>
          </cell>
          <cell r="L66">
            <v>1502</v>
          </cell>
          <cell r="M66">
            <v>4571.1900000000005</v>
          </cell>
          <cell r="N66">
            <v>-3069.19</v>
          </cell>
          <cell r="O66" t="str">
            <v>Insufficient</v>
          </cell>
          <cell r="P66">
            <v>1502</v>
          </cell>
          <cell r="Q66">
            <v>1102</v>
          </cell>
          <cell r="R66">
            <v>150</v>
          </cell>
          <cell r="S66">
            <v>0</v>
          </cell>
          <cell r="T66">
            <v>30</v>
          </cell>
          <cell r="U66">
            <v>0</v>
          </cell>
          <cell r="V66">
            <v>180</v>
          </cell>
          <cell r="W66">
            <v>150</v>
          </cell>
          <cell r="X66">
            <v>0</v>
          </cell>
          <cell r="Y66">
            <v>0</v>
          </cell>
          <cell r="Z66">
            <v>150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70</v>
          </cell>
          <cell r="AG66">
            <v>0</v>
          </cell>
          <cell r="AH66">
            <v>0</v>
          </cell>
          <cell r="AI66">
            <v>70</v>
          </cell>
          <cell r="AJ66">
            <v>0</v>
          </cell>
          <cell r="AK66">
            <v>220</v>
          </cell>
        </row>
        <row r="67">
          <cell r="A67" t="str">
            <v>ü</v>
          </cell>
          <cell r="B67" t="str">
            <v>ü</v>
          </cell>
          <cell r="F67" t="str">
            <v>Volusia</v>
          </cell>
          <cell r="G67">
            <v>1920</v>
          </cell>
          <cell r="H67" t="str">
            <v>Q1</v>
          </cell>
          <cell r="I67" t="str">
            <v>Jul-Aug-Sep</v>
          </cell>
          <cell r="J67">
            <v>49802.492000246806</v>
          </cell>
          <cell r="K67">
            <v>10598.247999753194</v>
          </cell>
          <cell r="L67">
            <v>65950</v>
          </cell>
          <cell r="M67">
            <v>60400.74</v>
          </cell>
          <cell r="N67">
            <v>5549.26</v>
          </cell>
          <cell r="O67" t="str">
            <v>Unexpended</v>
          </cell>
          <cell r="P67">
            <v>65950</v>
          </cell>
          <cell r="Q67">
            <v>34500</v>
          </cell>
          <cell r="R67">
            <v>0</v>
          </cell>
          <cell r="S67">
            <v>0</v>
          </cell>
          <cell r="T67">
            <v>100</v>
          </cell>
          <cell r="U67">
            <v>200</v>
          </cell>
          <cell r="V67">
            <v>300</v>
          </cell>
          <cell r="W67">
            <v>25650</v>
          </cell>
          <cell r="X67">
            <v>5100</v>
          </cell>
          <cell r="Y67">
            <v>0</v>
          </cell>
          <cell r="Z67">
            <v>30750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400</v>
          </cell>
          <cell r="AG67">
            <v>0</v>
          </cell>
          <cell r="AH67">
            <v>0</v>
          </cell>
          <cell r="AI67">
            <v>400</v>
          </cell>
          <cell r="AJ67">
            <v>0</v>
          </cell>
          <cell r="AK67">
            <v>31150</v>
          </cell>
        </row>
        <row r="68">
          <cell r="A68" t="str">
            <v>ü</v>
          </cell>
          <cell r="B68" t="str">
            <v>ü</v>
          </cell>
          <cell r="F68" t="str">
            <v>Wakulla</v>
          </cell>
          <cell r="G68">
            <v>1920</v>
          </cell>
          <cell r="H68" t="str">
            <v>Q1</v>
          </cell>
          <cell r="I68" t="str">
            <v>Jul-Aug-Sep</v>
          </cell>
          <cell r="J68">
            <v>3747.1875869276041</v>
          </cell>
          <cell r="K68">
            <v>797.42241307239544</v>
          </cell>
          <cell r="L68">
            <v>9119</v>
          </cell>
          <cell r="M68">
            <v>4544.6099999999997</v>
          </cell>
          <cell r="N68">
            <v>4574.3900000000003</v>
          </cell>
          <cell r="O68" t="str">
            <v>Unexpended</v>
          </cell>
          <cell r="P68">
            <v>9119</v>
          </cell>
          <cell r="Q68">
            <v>8834</v>
          </cell>
          <cell r="R68">
            <v>35</v>
          </cell>
          <cell r="S68">
            <v>0</v>
          </cell>
          <cell r="T68">
            <v>100</v>
          </cell>
          <cell r="U68">
            <v>0</v>
          </cell>
          <cell r="V68">
            <v>135</v>
          </cell>
          <cell r="W68">
            <v>120</v>
          </cell>
          <cell r="X68">
            <v>30</v>
          </cell>
          <cell r="Y68">
            <v>0</v>
          </cell>
          <cell r="Z68">
            <v>150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150</v>
          </cell>
        </row>
        <row r="69">
          <cell r="A69" t="str">
            <v>ü</v>
          </cell>
          <cell r="B69" t="str">
            <v>ü</v>
          </cell>
          <cell r="F69" t="str">
            <v>Walton</v>
          </cell>
          <cell r="G69">
            <v>1920</v>
          </cell>
          <cell r="H69" t="str">
            <v>Q1</v>
          </cell>
          <cell r="I69" t="str">
            <v>Jul-Aug-Sep</v>
          </cell>
          <cell r="J69">
            <v>20306.717322193042</v>
          </cell>
          <cell r="K69">
            <v>4321.3826778069542</v>
          </cell>
          <cell r="L69">
            <v>16800</v>
          </cell>
          <cell r="M69">
            <v>24628.1</v>
          </cell>
          <cell r="N69">
            <v>-7828.1</v>
          </cell>
          <cell r="O69" t="str">
            <v>Insufficient</v>
          </cell>
          <cell r="P69">
            <v>16800</v>
          </cell>
          <cell r="Q69">
            <v>12000</v>
          </cell>
          <cell r="R69">
            <v>900</v>
          </cell>
          <cell r="S69">
            <v>0</v>
          </cell>
          <cell r="T69">
            <v>0</v>
          </cell>
          <cell r="U69">
            <v>0</v>
          </cell>
          <cell r="V69">
            <v>900</v>
          </cell>
          <cell r="W69">
            <v>2500</v>
          </cell>
          <cell r="X69">
            <v>0</v>
          </cell>
          <cell r="Y69">
            <v>0</v>
          </cell>
          <cell r="Z69">
            <v>2500</v>
          </cell>
          <cell r="AA69">
            <v>1000</v>
          </cell>
          <cell r="AB69">
            <v>0</v>
          </cell>
          <cell r="AC69">
            <v>0</v>
          </cell>
          <cell r="AD69">
            <v>1000</v>
          </cell>
          <cell r="AE69">
            <v>0</v>
          </cell>
          <cell r="AF69">
            <v>300</v>
          </cell>
          <cell r="AG69">
            <v>0</v>
          </cell>
          <cell r="AH69">
            <v>100</v>
          </cell>
          <cell r="AI69">
            <v>400</v>
          </cell>
          <cell r="AJ69">
            <v>0</v>
          </cell>
          <cell r="AK69">
            <v>3900</v>
          </cell>
        </row>
        <row r="70">
          <cell r="A70" t="str">
            <v>ü</v>
          </cell>
          <cell r="B70" t="str">
            <v>ü</v>
          </cell>
          <cell r="F70" t="str">
            <v>Washington</v>
          </cell>
          <cell r="G70">
            <v>1920</v>
          </cell>
          <cell r="H70" t="str">
            <v>Q1</v>
          </cell>
          <cell r="I70" t="str">
            <v>Jul-Aug-Sep</v>
          </cell>
          <cell r="J70">
            <v>8859.7382894900293</v>
          </cell>
          <cell r="K70">
            <v>1885.4017105099711</v>
          </cell>
          <cell r="L70">
            <v>10700</v>
          </cell>
          <cell r="M70">
            <v>10745.14</v>
          </cell>
          <cell r="N70">
            <v>-45.14</v>
          </cell>
          <cell r="O70" t="str">
            <v>Insufficient</v>
          </cell>
          <cell r="P70">
            <v>10700</v>
          </cell>
          <cell r="Q70">
            <v>7250</v>
          </cell>
          <cell r="R70">
            <v>1000</v>
          </cell>
          <cell r="S70">
            <v>0</v>
          </cell>
          <cell r="T70">
            <v>500</v>
          </cell>
          <cell r="U70">
            <v>0</v>
          </cell>
          <cell r="V70">
            <v>1500</v>
          </cell>
          <cell r="W70">
            <v>1500</v>
          </cell>
          <cell r="X70">
            <v>0</v>
          </cell>
          <cell r="Y70">
            <v>0</v>
          </cell>
          <cell r="Z70">
            <v>1500</v>
          </cell>
          <cell r="AA70">
            <v>450</v>
          </cell>
          <cell r="AB70">
            <v>0</v>
          </cell>
          <cell r="AC70">
            <v>0</v>
          </cell>
          <cell r="AD70">
            <v>450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1950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1CC9-96E5-4231-A385-F6213B093944}">
  <sheetPr>
    <pageSetUpPr fitToPage="1"/>
  </sheetPr>
  <dimension ref="A1:G13"/>
  <sheetViews>
    <sheetView tabSelected="1" zoomScale="120" zoomScaleNormal="120" workbookViewId="0">
      <selection activeCell="C12" sqref="C12"/>
    </sheetView>
  </sheetViews>
  <sheetFormatPr defaultRowHeight="16.5" x14ac:dyDescent="0.3"/>
  <cols>
    <col min="1" max="1" width="13.140625" style="4" customWidth="1"/>
    <col min="2" max="2" width="13.42578125" style="4" customWidth="1"/>
    <col min="3" max="4" width="12.42578125" style="4" customWidth="1"/>
    <col min="5" max="5" width="22.28515625" style="4" customWidth="1"/>
    <col min="6" max="6" width="23.28515625" style="4" customWidth="1"/>
    <col min="7" max="7" width="22.140625" style="4" customWidth="1"/>
    <col min="8" max="16384" width="9.140625" style="4"/>
  </cols>
  <sheetData>
    <row r="1" spans="1:7" x14ac:dyDescent="0.3">
      <c r="A1" s="46" t="s">
        <v>2</v>
      </c>
      <c r="B1" s="46"/>
      <c r="C1" s="46"/>
    </row>
    <row r="2" spans="1:7" x14ac:dyDescent="0.3">
      <c r="A2" s="3" t="s">
        <v>9</v>
      </c>
      <c r="B2" s="45"/>
      <c r="C2" s="45"/>
    </row>
    <row r="5" spans="1:7" s="5" customFormat="1" ht="54" customHeight="1" x14ac:dyDescent="0.3">
      <c r="A5" s="6" t="s">
        <v>10</v>
      </c>
      <c r="B5" s="6" t="s">
        <v>150</v>
      </c>
      <c r="C5" s="6" t="s">
        <v>152</v>
      </c>
      <c r="D5" s="6" t="s">
        <v>7</v>
      </c>
      <c r="E5" s="6" t="s">
        <v>8</v>
      </c>
      <c r="F5" s="6" t="s">
        <v>151</v>
      </c>
      <c r="G5" s="6" t="s">
        <v>0</v>
      </c>
    </row>
    <row r="6" spans="1:7" x14ac:dyDescent="0.3">
      <c r="A6" s="7" t="s">
        <v>3</v>
      </c>
      <c r="B6" s="8">
        <v>0.1363</v>
      </c>
      <c r="C6" s="8">
        <v>0.14030000000000001</v>
      </c>
      <c r="D6" s="8">
        <f>C6-B6</f>
        <v>4.0000000000000036E-3</v>
      </c>
      <c r="E6" s="11"/>
      <c r="F6" s="12">
        <f>G6+E6</f>
        <v>0</v>
      </c>
      <c r="G6" s="12">
        <f t="shared" ref="G6:G8" si="0">D6*E6</f>
        <v>0</v>
      </c>
    </row>
    <row r="7" spans="1:7" x14ac:dyDescent="0.3">
      <c r="A7" s="7" t="s">
        <v>4</v>
      </c>
      <c r="B7" s="8">
        <v>0.34520000000000001</v>
      </c>
      <c r="C7" s="8">
        <v>0.33239999999999997</v>
      </c>
      <c r="D7" s="8">
        <f t="shared" ref="D7:D9" si="1">C7-B7</f>
        <v>-1.2800000000000034E-2</v>
      </c>
      <c r="E7" s="11"/>
      <c r="F7" s="12">
        <f>G7+E7</f>
        <v>0</v>
      </c>
      <c r="G7" s="12">
        <f t="shared" si="0"/>
        <v>0</v>
      </c>
    </row>
    <row r="8" spans="1:7" x14ac:dyDescent="0.3">
      <c r="A8" s="7" t="s">
        <v>1</v>
      </c>
      <c r="B8" s="8">
        <v>0.21129999999999999</v>
      </c>
      <c r="C8" s="8">
        <v>0.22020000000000001</v>
      </c>
      <c r="D8" s="8">
        <f t="shared" si="1"/>
        <v>8.900000000000019E-3</v>
      </c>
      <c r="E8" s="11"/>
      <c r="F8" s="12">
        <f>G8+E8</f>
        <v>0</v>
      </c>
      <c r="G8" s="12">
        <f t="shared" si="0"/>
        <v>0</v>
      </c>
    </row>
    <row r="9" spans="1:7" x14ac:dyDescent="0.3">
      <c r="A9" s="7" t="s">
        <v>5</v>
      </c>
      <c r="B9" s="8">
        <v>0.58679999999999999</v>
      </c>
      <c r="C9" s="8">
        <v>0.54569999999999996</v>
      </c>
      <c r="D9" s="8">
        <f t="shared" si="1"/>
        <v>-4.1100000000000025E-2</v>
      </c>
      <c r="E9" s="13"/>
      <c r="F9" s="14">
        <f>G9+E9</f>
        <v>0</v>
      </c>
      <c r="G9" s="14">
        <f>D9*E9</f>
        <v>0</v>
      </c>
    </row>
    <row r="10" spans="1:7" x14ac:dyDescent="0.3">
      <c r="E10" s="15">
        <f>SUM(E6:E9)</f>
        <v>0</v>
      </c>
      <c r="F10" s="15">
        <f>SUM(F6:F9)</f>
        <v>0</v>
      </c>
      <c r="G10" s="15">
        <f>SUM(G6:G9)</f>
        <v>0</v>
      </c>
    </row>
    <row r="12" spans="1:7" x14ac:dyDescent="0.3">
      <c r="E12" s="9"/>
      <c r="G12" s="9"/>
    </row>
    <row r="13" spans="1:7" ht="31.5" x14ac:dyDescent="0.3">
      <c r="E13" s="10" t="s">
        <v>6</v>
      </c>
    </row>
  </sheetData>
  <mergeCells count="2">
    <mergeCell ref="B2:C2"/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0EFE-3CE4-463C-85DC-7A389C88A3AB}">
  <dimension ref="A1:E308"/>
  <sheetViews>
    <sheetView zoomScale="110" zoomScaleNormal="110" workbookViewId="0">
      <pane ySplit="1" topLeftCell="A289" activePane="bottomLeft" state="frozen"/>
      <selection pane="bottomLeft" activeCell="C315" sqref="C315"/>
    </sheetView>
  </sheetViews>
  <sheetFormatPr defaultRowHeight="15" x14ac:dyDescent="0.25"/>
  <cols>
    <col min="1" max="1" width="17.42578125" bestFit="1" customWidth="1"/>
    <col min="2" max="2" width="24.85546875" customWidth="1"/>
    <col min="3" max="3" width="23.140625" style="16" customWidth="1"/>
    <col min="4" max="4" width="10.5703125" customWidth="1"/>
    <col min="5" max="5" width="21" customWidth="1"/>
  </cols>
  <sheetData>
    <row r="1" spans="1:5" s="39" customFormat="1" ht="47.25" x14ac:dyDescent="0.3">
      <c r="A1" s="42" t="s">
        <v>149</v>
      </c>
      <c r="B1" s="42" t="s">
        <v>148</v>
      </c>
      <c r="C1" s="41" t="s">
        <v>147</v>
      </c>
      <c r="D1" s="40" t="s">
        <v>146</v>
      </c>
      <c r="E1" s="40" t="s">
        <v>153</v>
      </c>
    </row>
    <row r="2" spans="1:5" ht="15.75" x14ac:dyDescent="0.3">
      <c r="A2" s="1" t="s">
        <v>145</v>
      </c>
      <c r="B2" s="1" t="s">
        <v>3</v>
      </c>
      <c r="C2" s="33">
        <v>3208991.0327999988</v>
      </c>
      <c r="D2" s="38">
        <v>4.0000000000000001E-3</v>
      </c>
      <c r="E2" s="37">
        <f>C2*D2</f>
        <v>12835.964131199995</v>
      </c>
    </row>
    <row r="3" spans="1:5" ht="15.75" x14ac:dyDescent="0.3">
      <c r="A3" s="1" t="s">
        <v>145</v>
      </c>
      <c r="B3" s="1" t="s">
        <v>4</v>
      </c>
      <c r="C3" s="33">
        <v>416485.63440000004</v>
      </c>
      <c r="D3" s="38">
        <v>-1.2800000000000001E-2</v>
      </c>
      <c r="E3" s="37">
        <f>C3*D3</f>
        <v>-5331.0161203200005</v>
      </c>
    </row>
    <row r="4" spans="1:5" ht="15.75" x14ac:dyDescent="0.3">
      <c r="A4" s="1" t="s">
        <v>145</v>
      </c>
      <c r="B4" s="1" t="s">
        <v>1</v>
      </c>
      <c r="C4" s="33">
        <v>392801.86800000002</v>
      </c>
      <c r="D4" s="38">
        <v>8.8999999999999999E-3</v>
      </c>
      <c r="E4" s="37">
        <f>C4*D4</f>
        <v>3495.9366252</v>
      </c>
    </row>
    <row r="5" spans="1:5" ht="15.75" x14ac:dyDescent="0.3">
      <c r="A5" s="1" t="s">
        <v>145</v>
      </c>
      <c r="B5" s="1" t="s">
        <v>5</v>
      </c>
      <c r="C5" s="33">
        <v>114442.25</v>
      </c>
      <c r="D5" s="38">
        <v>-4.1099999999999998E-2</v>
      </c>
      <c r="E5" s="37">
        <f>C5*D5</f>
        <v>-4703.5764749999998</v>
      </c>
    </row>
    <row r="6" spans="1:5" s="28" customFormat="1" ht="15.75" x14ac:dyDescent="0.3">
      <c r="A6" s="34" t="s">
        <v>144</v>
      </c>
      <c r="B6" s="34"/>
      <c r="C6" s="36">
        <f>SUM(C2:C5)</f>
        <v>4132720.7851999989</v>
      </c>
      <c r="D6" s="32"/>
      <c r="E6" s="32">
        <f>SUM(E2:E5)</f>
        <v>6297.3081610799945</v>
      </c>
    </row>
    <row r="7" spans="1:5" ht="15.75" x14ac:dyDescent="0.3">
      <c r="A7" s="1" t="s">
        <v>143</v>
      </c>
      <c r="B7" s="1" t="s">
        <v>3</v>
      </c>
      <c r="C7" s="43">
        <v>272443</v>
      </c>
      <c r="D7" s="38">
        <v>4.0000000000000001E-3</v>
      </c>
      <c r="E7" s="37">
        <f>C7*D7</f>
        <v>1089.7719999999999</v>
      </c>
    </row>
    <row r="8" spans="1:5" ht="15.75" x14ac:dyDescent="0.3">
      <c r="A8" s="1" t="s">
        <v>143</v>
      </c>
      <c r="B8" s="1" t="s">
        <v>4</v>
      </c>
      <c r="C8" s="43">
        <v>81557</v>
      </c>
      <c r="D8" s="38">
        <v>-1.2800000000000001E-2</v>
      </c>
      <c r="E8" s="37">
        <f>C8*D8</f>
        <v>-1043.9295999999999</v>
      </c>
    </row>
    <row r="9" spans="1:5" ht="15.75" x14ac:dyDescent="0.3">
      <c r="A9" s="1" t="s">
        <v>143</v>
      </c>
      <c r="B9" s="1" t="s">
        <v>1</v>
      </c>
      <c r="C9" s="43">
        <v>123880</v>
      </c>
      <c r="D9" s="38">
        <v>8.8999999999999999E-3</v>
      </c>
      <c r="E9" s="37">
        <f>C9*D9</f>
        <v>1102.5319999999999</v>
      </c>
    </row>
    <row r="10" spans="1:5" ht="15.75" x14ac:dyDescent="0.3">
      <c r="A10" s="1" t="s">
        <v>143</v>
      </c>
      <c r="B10" s="1" t="s">
        <v>5</v>
      </c>
      <c r="C10" s="43">
        <v>108634.5</v>
      </c>
      <c r="D10" s="38">
        <v>-4.1099999999999998E-2</v>
      </c>
      <c r="E10" s="37">
        <f>C10*D10</f>
        <v>-4464.8779500000001</v>
      </c>
    </row>
    <row r="11" spans="1:5" s="28" customFormat="1" ht="15.75" x14ac:dyDescent="0.3">
      <c r="A11" s="34" t="s">
        <v>142</v>
      </c>
      <c r="B11" s="34"/>
      <c r="C11" s="47">
        <f>SUM(C7:C10)</f>
        <v>586514.5</v>
      </c>
      <c r="D11" s="32"/>
      <c r="E11" s="32">
        <f>SUM(E7:E10)</f>
        <v>-3316.5035500000004</v>
      </c>
    </row>
    <row r="12" spans="1:5" ht="15.75" x14ac:dyDescent="0.3">
      <c r="A12" s="1" t="s">
        <v>141</v>
      </c>
      <c r="B12" s="1" t="s">
        <v>3</v>
      </c>
      <c r="C12" s="33">
        <v>2069871.9859999998</v>
      </c>
      <c r="D12" s="38">
        <v>4.0000000000000001E-3</v>
      </c>
      <c r="E12" s="37">
        <f>C12*D12</f>
        <v>8279.4879439999986</v>
      </c>
    </row>
    <row r="13" spans="1:5" ht="15.75" x14ac:dyDescent="0.3">
      <c r="A13" s="1" t="s">
        <v>141</v>
      </c>
      <c r="B13" s="1" t="s">
        <v>4</v>
      </c>
      <c r="C13" s="33">
        <v>226124.58752</v>
      </c>
      <c r="D13" s="38">
        <v>-1.2800000000000001E-2</v>
      </c>
      <c r="E13" s="37">
        <f>C13*D13</f>
        <v>-2894.3947202560003</v>
      </c>
    </row>
    <row r="14" spans="1:5" ht="15.75" x14ac:dyDescent="0.3">
      <c r="A14" s="1" t="s">
        <v>141</v>
      </c>
      <c r="B14" s="1" t="s">
        <v>1</v>
      </c>
      <c r="C14" s="33">
        <v>415487.81039999996</v>
      </c>
      <c r="D14" s="38">
        <v>8.8999999999999999E-3</v>
      </c>
      <c r="E14" s="37">
        <f>C14*D14</f>
        <v>3697.8415125599995</v>
      </c>
    </row>
    <row r="15" spans="1:5" ht="15.75" x14ac:dyDescent="0.3">
      <c r="A15" s="1" t="s">
        <v>141</v>
      </c>
      <c r="B15" s="1" t="s">
        <v>5</v>
      </c>
      <c r="C15" s="33">
        <v>126764.55349999999</v>
      </c>
      <c r="D15" s="38">
        <v>-4.1099999999999998E-2</v>
      </c>
      <c r="E15" s="37">
        <f>C15*D15</f>
        <v>-5210.0231488499994</v>
      </c>
    </row>
    <row r="16" spans="1:5" s="28" customFormat="1" ht="15.75" x14ac:dyDescent="0.3">
      <c r="A16" s="34" t="s">
        <v>140</v>
      </c>
      <c r="B16" s="34"/>
      <c r="C16" s="36">
        <f>SUM(C12:C15)</f>
        <v>2838248.9374199994</v>
      </c>
      <c r="D16" s="32"/>
      <c r="E16" s="32">
        <f>SUM(E12:E15)</f>
        <v>3872.9115874539984</v>
      </c>
    </row>
    <row r="17" spans="1:5" ht="15.75" x14ac:dyDescent="0.3">
      <c r="A17" s="1" t="s">
        <v>139</v>
      </c>
      <c r="B17" s="1" t="s">
        <v>3</v>
      </c>
      <c r="C17" s="33">
        <v>524009.2</v>
      </c>
      <c r="D17" s="38">
        <v>4.0000000000000001E-3</v>
      </c>
      <c r="E17" s="37">
        <f>C17*D17</f>
        <v>2096.0368000000003</v>
      </c>
    </row>
    <row r="18" spans="1:5" ht="15.75" x14ac:dyDescent="0.3">
      <c r="A18" s="1" t="s">
        <v>139</v>
      </c>
      <c r="B18" s="1" t="s">
        <v>4</v>
      </c>
      <c r="C18" s="33">
        <v>87714.640000000014</v>
      </c>
      <c r="D18" s="38">
        <v>-1.2800000000000001E-2</v>
      </c>
      <c r="E18" s="37">
        <f>C18*D18</f>
        <v>-1122.7473920000002</v>
      </c>
    </row>
    <row r="19" spans="1:5" ht="15.75" x14ac:dyDescent="0.3">
      <c r="A19" s="1" t="s">
        <v>139</v>
      </c>
      <c r="B19" s="1" t="s">
        <v>5</v>
      </c>
      <c r="C19" s="33">
        <v>78654.87000000001</v>
      </c>
      <c r="D19" s="38">
        <v>-4.1099999999999998E-2</v>
      </c>
      <c r="E19" s="37">
        <f>C19*D19</f>
        <v>-3232.7151570000001</v>
      </c>
    </row>
    <row r="20" spans="1:5" s="28" customFormat="1" ht="15.75" x14ac:dyDescent="0.3">
      <c r="A20" s="34" t="s">
        <v>138</v>
      </c>
      <c r="B20" s="34"/>
      <c r="C20" s="36">
        <f>SUM(C17:C19)</f>
        <v>690378.71000000008</v>
      </c>
      <c r="D20" s="32"/>
      <c r="E20" s="32">
        <f>SUM(E17:E19)</f>
        <v>-2259.425749</v>
      </c>
    </row>
    <row r="21" spans="1:5" ht="15.75" x14ac:dyDescent="0.3">
      <c r="A21" s="1" t="s">
        <v>137</v>
      </c>
      <c r="B21" s="1" t="s">
        <v>3</v>
      </c>
      <c r="C21" s="33">
        <v>6989440.8783999998</v>
      </c>
      <c r="D21" s="38">
        <v>4.0000000000000001E-3</v>
      </c>
      <c r="E21" s="37">
        <f>C21*D21</f>
        <v>27957.763513599999</v>
      </c>
    </row>
    <row r="22" spans="1:5" ht="15.75" x14ac:dyDescent="0.3">
      <c r="A22" s="1" t="s">
        <v>137</v>
      </c>
      <c r="B22" s="1" t="s">
        <v>4</v>
      </c>
      <c r="C22" s="33">
        <v>325351.29440000001</v>
      </c>
      <c r="D22" s="38">
        <v>-1.2800000000000001E-2</v>
      </c>
      <c r="E22" s="37">
        <f>C22*D22</f>
        <v>-4164.4965683200007</v>
      </c>
    </row>
    <row r="23" spans="1:5" ht="15.75" x14ac:dyDescent="0.3">
      <c r="A23" s="1" t="s">
        <v>137</v>
      </c>
      <c r="B23" s="1" t="s">
        <v>1</v>
      </c>
      <c r="C23" s="33">
        <v>1016073.7744</v>
      </c>
      <c r="D23" s="38">
        <v>8.8999999999999999E-3</v>
      </c>
      <c r="E23" s="37">
        <f>C23*D23</f>
        <v>9043.0565921599991</v>
      </c>
    </row>
    <row r="24" spans="1:5" ht="15.75" x14ac:dyDescent="0.3">
      <c r="A24" s="1" t="s">
        <v>137</v>
      </c>
      <c r="B24" s="1" t="s">
        <v>5</v>
      </c>
      <c r="C24" s="33">
        <v>132848</v>
      </c>
      <c r="D24" s="38">
        <v>-4.1099999999999998E-2</v>
      </c>
      <c r="E24" s="37">
        <f>C24*D24</f>
        <v>-5460.0527999999995</v>
      </c>
    </row>
    <row r="25" spans="1:5" s="28" customFormat="1" ht="15.75" x14ac:dyDescent="0.3">
      <c r="A25" s="34" t="s">
        <v>136</v>
      </c>
      <c r="B25" s="34"/>
      <c r="C25" s="36">
        <f>SUM(C21:C24)</f>
        <v>8463713.9472000003</v>
      </c>
      <c r="D25" s="32"/>
      <c r="E25" s="32">
        <f>SUM(E21:E24)</f>
        <v>27376.270737439998</v>
      </c>
    </row>
    <row r="26" spans="1:5" ht="15.75" x14ac:dyDescent="0.3">
      <c r="A26" s="1" t="s">
        <v>135</v>
      </c>
      <c r="B26" s="1" t="s">
        <v>3</v>
      </c>
      <c r="C26" s="33">
        <v>24030989.231999964</v>
      </c>
      <c r="D26" s="38">
        <v>4.0000000000000001E-3</v>
      </c>
      <c r="E26" s="37">
        <f>C26*D26</f>
        <v>96123.956927999854</v>
      </c>
    </row>
    <row r="27" spans="1:5" ht="15.75" x14ac:dyDescent="0.3">
      <c r="A27" s="1" t="s">
        <v>135</v>
      </c>
      <c r="B27" s="1" t="s">
        <v>4</v>
      </c>
      <c r="C27" s="33">
        <v>1390602.5120000001</v>
      </c>
      <c r="D27" s="38">
        <v>-1.2800000000000001E-2</v>
      </c>
      <c r="E27" s="37">
        <f>C27*D27</f>
        <v>-17799.712153600001</v>
      </c>
    </row>
    <row r="28" spans="1:5" ht="15.75" x14ac:dyDescent="0.3">
      <c r="A28" s="1" t="s">
        <v>135</v>
      </c>
      <c r="B28" s="1" t="s">
        <v>1</v>
      </c>
      <c r="C28" s="33">
        <v>2040716.7040000001</v>
      </c>
      <c r="D28" s="38">
        <v>8.8999999999999999E-3</v>
      </c>
      <c r="E28" s="37">
        <f>C28*D28</f>
        <v>18162.378665600001</v>
      </c>
    </row>
    <row r="29" spans="1:5" ht="15.75" x14ac:dyDescent="0.3">
      <c r="A29" s="1" t="s">
        <v>135</v>
      </c>
      <c r="B29" s="1" t="s">
        <v>5</v>
      </c>
      <c r="C29" s="33">
        <v>222085.97</v>
      </c>
      <c r="D29" s="38">
        <v>-4.1099999999999998E-2</v>
      </c>
      <c r="E29" s="37">
        <f>C29*D29</f>
        <v>-9127.7333669999989</v>
      </c>
    </row>
    <row r="30" spans="1:5" s="28" customFormat="1" ht="15.75" x14ac:dyDescent="0.3">
      <c r="A30" s="34" t="s">
        <v>134</v>
      </c>
      <c r="B30" s="34"/>
      <c r="C30" s="36">
        <f>SUM(C26:C29)</f>
        <v>27684394.417999964</v>
      </c>
      <c r="D30" s="32"/>
      <c r="E30" s="32">
        <f>SUM(E26:E29)</f>
        <v>87358.890072999857</v>
      </c>
    </row>
    <row r="31" spans="1:5" ht="15.75" x14ac:dyDescent="0.3">
      <c r="A31" s="1" t="s">
        <v>133</v>
      </c>
      <c r="B31" s="1" t="s">
        <v>3</v>
      </c>
      <c r="C31" s="33">
        <v>157137.08243999997</v>
      </c>
      <c r="D31" s="38">
        <v>4.0000000000000001E-3</v>
      </c>
      <c r="E31" s="37">
        <f>C31*D31</f>
        <v>628.54832975999989</v>
      </c>
    </row>
    <row r="32" spans="1:5" ht="15.75" x14ac:dyDescent="0.3">
      <c r="A32" s="1" t="s">
        <v>133</v>
      </c>
      <c r="B32" s="1" t="s">
        <v>4</v>
      </c>
      <c r="C32" s="33">
        <v>73579.142000000007</v>
      </c>
      <c r="D32" s="38">
        <v>-1.2800000000000001E-2</v>
      </c>
      <c r="E32" s="37">
        <f>C32*D32</f>
        <v>-941.81301760000008</v>
      </c>
    </row>
    <row r="33" spans="1:5" ht="15.75" x14ac:dyDescent="0.3">
      <c r="A33" s="1" t="s">
        <v>133</v>
      </c>
      <c r="B33" s="1" t="s">
        <v>1</v>
      </c>
      <c r="C33" s="33">
        <v>55000.4</v>
      </c>
      <c r="D33" s="38">
        <v>8.8999999999999999E-3</v>
      </c>
      <c r="E33" s="37">
        <f>C33*D33</f>
        <v>489.50355999999999</v>
      </c>
    </row>
    <row r="34" spans="1:5" ht="15.75" x14ac:dyDescent="0.3">
      <c r="A34" s="1" t="s">
        <v>133</v>
      </c>
      <c r="B34" s="1" t="s">
        <v>5</v>
      </c>
      <c r="C34" s="33">
        <v>73734</v>
      </c>
      <c r="D34" s="38">
        <v>-4.1099999999999998E-2</v>
      </c>
      <c r="E34" s="37">
        <f>C34*D34</f>
        <v>-3030.4674</v>
      </c>
    </row>
    <row r="35" spans="1:5" s="28" customFormat="1" ht="15.75" x14ac:dyDescent="0.3">
      <c r="A35" s="34" t="s">
        <v>132</v>
      </c>
      <c r="B35" s="34"/>
      <c r="C35" s="36">
        <f>SUM(C31:C34)</f>
        <v>359450.62443999999</v>
      </c>
      <c r="D35" s="32"/>
      <c r="E35" s="32">
        <f>SUM(E31:E34)</f>
        <v>-2854.2285278400004</v>
      </c>
    </row>
    <row r="36" spans="1:5" ht="15.75" x14ac:dyDescent="0.3">
      <c r="A36" s="1" t="s">
        <v>131</v>
      </c>
      <c r="B36" s="1" t="s">
        <v>3</v>
      </c>
      <c r="C36" s="33">
        <v>2177070.9899999998</v>
      </c>
      <c r="D36" s="38">
        <v>4.0000000000000001E-3</v>
      </c>
      <c r="E36" s="37">
        <f>C36*D36</f>
        <v>8708.2839599999988</v>
      </c>
    </row>
    <row r="37" spans="1:5" ht="15.75" x14ac:dyDescent="0.3">
      <c r="A37" s="1" t="s">
        <v>131</v>
      </c>
      <c r="B37" s="1" t="s">
        <v>4</v>
      </c>
      <c r="C37" s="33">
        <v>239801.01999999996</v>
      </c>
      <c r="D37" s="38">
        <v>-1.2800000000000001E-2</v>
      </c>
      <c r="E37" s="37">
        <f>C37*D37</f>
        <v>-3069.4530559999998</v>
      </c>
    </row>
    <row r="38" spans="1:5" ht="15.75" x14ac:dyDescent="0.3">
      <c r="A38" s="1" t="s">
        <v>131</v>
      </c>
      <c r="B38" s="1" t="s">
        <v>1</v>
      </c>
      <c r="C38" s="33">
        <v>104939</v>
      </c>
      <c r="D38" s="38">
        <v>8.8999999999999999E-3</v>
      </c>
      <c r="E38" s="37">
        <f>C38*D38</f>
        <v>933.95709999999997</v>
      </c>
    </row>
    <row r="39" spans="1:5" ht="15.75" x14ac:dyDescent="0.3">
      <c r="A39" s="1" t="s">
        <v>131</v>
      </c>
      <c r="B39" s="1" t="s">
        <v>5</v>
      </c>
      <c r="C39" s="33">
        <v>67344.400000000009</v>
      </c>
      <c r="D39" s="38">
        <v>-4.1099999999999998E-2</v>
      </c>
      <c r="E39" s="37">
        <f>C39*D39</f>
        <v>-2767.8548400000004</v>
      </c>
    </row>
    <row r="40" spans="1:5" s="28" customFormat="1" ht="15.75" x14ac:dyDescent="0.3">
      <c r="A40" s="34" t="s">
        <v>130</v>
      </c>
      <c r="B40" s="34"/>
      <c r="C40" s="36">
        <f>SUM(C36:C39)</f>
        <v>2589155.4099999997</v>
      </c>
      <c r="D40" s="32"/>
      <c r="E40" s="32">
        <f>SUM(E36:E39)</f>
        <v>3804.9331639999978</v>
      </c>
    </row>
    <row r="41" spans="1:5" ht="15.75" x14ac:dyDescent="0.3">
      <c r="A41" s="1" t="s">
        <v>129</v>
      </c>
      <c r="B41" s="1" t="s">
        <v>3</v>
      </c>
      <c r="C41" s="33">
        <v>2477334.3636400001</v>
      </c>
      <c r="D41" s="38">
        <v>4.0000000000000001E-3</v>
      </c>
      <c r="E41" s="37">
        <f>C41*D41</f>
        <v>9909.33745456</v>
      </c>
    </row>
    <row r="42" spans="1:5" ht="15.75" x14ac:dyDescent="0.3">
      <c r="A42" s="1" t="s">
        <v>129</v>
      </c>
      <c r="B42" s="1" t="s">
        <v>4</v>
      </c>
      <c r="C42" s="33">
        <v>146143.86279999997</v>
      </c>
      <c r="D42" s="38">
        <v>-1.2800000000000001E-2</v>
      </c>
      <c r="E42" s="37">
        <f>C42*D42</f>
        <v>-1870.6414438399997</v>
      </c>
    </row>
    <row r="43" spans="1:5" ht="15.75" x14ac:dyDescent="0.3">
      <c r="A43" s="1" t="s">
        <v>129</v>
      </c>
      <c r="B43" s="1" t="s">
        <v>1</v>
      </c>
      <c r="C43" s="33">
        <v>358458.152</v>
      </c>
      <c r="D43" s="38">
        <v>8.8999999999999999E-3</v>
      </c>
      <c r="E43" s="37">
        <f>C43*D43</f>
        <v>3190.2775528000002</v>
      </c>
    </row>
    <row r="44" spans="1:5" ht="15.75" x14ac:dyDescent="0.3">
      <c r="A44" s="1" t="s">
        <v>129</v>
      </c>
      <c r="B44" s="1" t="s">
        <v>5</v>
      </c>
      <c r="C44" s="33">
        <v>86748.978000000003</v>
      </c>
      <c r="D44" s="38">
        <v>-4.1099999999999998E-2</v>
      </c>
      <c r="E44" s="37">
        <f>C44*D44</f>
        <v>-3565.3829958000001</v>
      </c>
    </row>
    <row r="45" spans="1:5" s="28" customFormat="1" ht="15.75" x14ac:dyDescent="0.3">
      <c r="A45" s="34" t="s">
        <v>128</v>
      </c>
      <c r="B45" s="34"/>
      <c r="C45" s="36">
        <f>SUM(C41:C44)</f>
        <v>3068685.3564400002</v>
      </c>
      <c r="D45" s="32"/>
      <c r="E45" s="32">
        <f>SUM(E41:E44)</f>
        <v>7663.5905677200008</v>
      </c>
    </row>
    <row r="46" spans="1:5" ht="15.75" x14ac:dyDescent="0.3">
      <c r="A46" s="1" t="s">
        <v>127</v>
      </c>
      <c r="B46" s="1" t="s">
        <v>3</v>
      </c>
      <c r="C46" s="33">
        <v>2582265.8661000002</v>
      </c>
      <c r="D46" s="38">
        <v>4.0000000000000001E-3</v>
      </c>
      <c r="E46" s="37">
        <f>C46*D46</f>
        <v>10329.063464400002</v>
      </c>
    </row>
    <row r="47" spans="1:5" ht="15.75" x14ac:dyDescent="0.3">
      <c r="A47" s="1" t="s">
        <v>127</v>
      </c>
      <c r="B47" s="1" t="s">
        <v>4</v>
      </c>
      <c r="C47" s="33">
        <v>599664.65460000001</v>
      </c>
      <c r="D47" s="38">
        <v>-1.2800000000000001E-2</v>
      </c>
      <c r="E47" s="37">
        <f>C47*D47</f>
        <v>-7675.7075788800003</v>
      </c>
    </row>
    <row r="48" spans="1:5" ht="15.75" x14ac:dyDescent="0.3">
      <c r="A48" s="1" t="s">
        <v>127</v>
      </c>
      <c r="B48" s="1" t="s">
        <v>1</v>
      </c>
      <c r="C48" s="33">
        <v>213070.65999999997</v>
      </c>
      <c r="D48" s="38">
        <v>8.8999999999999999E-3</v>
      </c>
      <c r="E48" s="37">
        <f>C48*D48</f>
        <v>1896.3288739999998</v>
      </c>
    </row>
    <row r="49" spans="1:5" ht="15.75" x14ac:dyDescent="0.3">
      <c r="A49" s="1" t="s">
        <v>127</v>
      </c>
      <c r="B49" s="1" t="s">
        <v>5</v>
      </c>
      <c r="C49" s="33">
        <v>109650.45</v>
      </c>
      <c r="D49" s="38">
        <v>-4.1099999999999998E-2</v>
      </c>
      <c r="E49" s="37">
        <f>C49*D49</f>
        <v>-4506.633495</v>
      </c>
    </row>
    <row r="50" spans="1:5" s="28" customFormat="1" ht="15.75" x14ac:dyDescent="0.3">
      <c r="A50" s="34" t="s">
        <v>126</v>
      </c>
      <c r="B50" s="34"/>
      <c r="C50" s="36">
        <f>SUM(C46:C49)</f>
        <v>3504651.6307000006</v>
      </c>
      <c r="D50" s="32"/>
      <c r="E50" s="32">
        <f>SUM(E46:E49)</f>
        <v>43.051264520001496</v>
      </c>
    </row>
    <row r="51" spans="1:5" ht="15.75" x14ac:dyDescent="0.3">
      <c r="A51" s="1" t="s">
        <v>125</v>
      </c>
      <c r="B51" s="1" t="s">
        <v>3</v>
      </c>
      <c r="C51" s="33">
        <v>4814658.3174520051</v>
      </c>
      <c r="D51" s="38">
        <v>4.0000000000000001E-3</v>
      </c>
      <c r="E51" s="37">
        <f>C51*D51</f>
        <v>19258.633269808022</v>
      </c>
    </row>
    <row r="52" spans="1:5" ht="15.75" x14ac:dyDescent="0.3">
      <c r="A52" s="1" t="s">
        <v>125</v>
      </c>
      <c r="B52" s="1" t="s">
        <v>4</v>
      </c>
      <c r="C52" s="33">
        <v>231752.227358</v>
      </c>
      <c r="D52" s="38">
        <v>-1.2800000000000001E-2</v>
      </c>
      <c r="E52" s="37">
        <f>C52*D52</f>
        <v>-2966.4285101824003</v>
      </c>
    </row>
    <row r="53" spans="1:5" ht="15.75" x14ac:dyDescent="0.3">
      <c r="A53" s="1" t="s">
        <v>125</v>
      </c>
      <c r="B53" s="1" t="s">
        <v>1</v>
      </c>
      <c r="C53" s="33">
        <v>415314.04199999996</v>
      </c>
      <c r="D53" s="38">
        <v>8.8999999999999999E-3</v>
      </c>
      <c r="E53" s="37">
        <f>C53*D53</f>
        <v>3696.2949737999998</v>
      </c>
    </row>
    <row r="54" spans="1:5" ht="15.75" x14ac:dyDescent="0.3">
      <c r="A54" s="1" t="s">
        <v>125</v>
      </c>
      <c r="B54" s="1" t="s">
        <v>5</v>
      </c>
      <c r="C54" s="33">
        <v>89853.951494999987</v>
      </c>
      <c r="D54" s="38">
        <v>-4.1099999999999998E-2</v>
      </c>
      <c r="E54" s="37">
        <f>C54*D54</f>
        <v>-3692.9974064444991</v>
      </c>
    </row>
    <row r="55" spans="1:5" s="28" customFormat="1" ht="15.75" x14ac:dyDescent="0.3">
      <c r="A55" s="34" t="s">
        <v>124</v>
      </c>
      <c r="B55" s="34"/>
      <c r="C55" s="36">
        <f>SUM(C51:C54)</f>
        <v>5551578.538305006</v>
      </c>
      <c r="D55" s="32"/>
      <c r="E55" s="32">
        <f>SUM(E51:E54)</f>
        <v>16295.502326981123</v>
      </c>
    </row>
    <row r="56" spans="1:5" ht="15.75" x14ac:dyDescent="0.3">
      <c r="A56" s="1" t="s">
        <v>123</v>
      </c>
      <c r="B56" s="1" t="s">
        <v>3</v>
      </c>
      <c r="C56" s="33">
        <v>949094.06800000009</v>
      </c>
      <c r="D56" s="38">
        <v>4.0000000000000001E-3</v>
      </c>
      <c r="E56" s="37">
        <f>C56*D56</f>
        <v>3796.3762720000004</v>
      </c>
    </row>
    <row r="57" spans="1:5" ht="15.75" x14ac:dyDescent="0.3">
      <c r="A57" s="1" t="s">
        <v>123</v>
      </c>
      <c r="B57" s="1" t="s">
        <v>1</v>
      </c>
      <c r="C57" s="33">
        <v>184611.83103999999</v>
      </c>
      <c r="D57" s="38">
        <v>8.8999999999999999E-3</v>
      </c>
      <c r="E57" s="37">
        <f>C57*D57</f>
        <v>1643.0452962559998</v>
      </c>
    </row>
    <row r="58" spans="1:5" ht="15.75" x14ac:dyDescent="0.3">
      <c r="A58" s="1" t="s">
        <v>123</v>
      </c>
      <c r="B58" s="1" t="s">
        <v>5</v>
      </c>
      <c r="C58" s="33">
        <v>106503.76</v>
      </c>
      <c r="D58" s="38">
        <v>-4.1099999999999998E-2</v>
      </c>
      <c r="E58" s="37">
        <f>C58*D58</f>
        <v>-4377.3045359999996</v>
      </c>
    </row>
    <row r="59" spans="1:5" s="28" customFormat="1" ht="15.75" x14ac:dyDescent="0.3">
      <c r="A59" s="34" t="s">
        <v>122</v>
      </c>
      <c r="B59" s="34"/>
      <c r="C59" s="36">
        <f>SUM(C56:C58)</f>
        <v>1240209.6590400001</v>
      </c>
      <c r="D59" s="32"/>
      <c r="E59" s="32">
        <f>SUM(E56:E58)</f>
        <v>1062.117032256001</v>
      </c>
    </row>
    <row r="60" spans="1:5" ht="15.75" x14ac:dyDescent="0.3">
      <c r="A60" s="1" t="s">
        <v>121</v>
      </c>
      <c r="B60" s="1" t="s">
        <v>3</v>
      </c>
      <c r="C60" s="33">
        <v>502348.25</v>
      </c>
      <c r="D60" s="38">
        <v>4.0000000000000001E-3</v>
      </c>
      <c r="E60" s="37">
        <f>C60*D60</f>
        <v>2009.393</v>
      </c>
    </row>
    <row r="61" spans="1:5" ht="15.75" x14ac:dyDescent="0.3">
      <c r="A61" s="1" t="s">
        <v>121</v>
      </c>
      <c r="B61" s="1" t="s">
        <v>1</v>
      </c>
      <c r="C61" s="33">
        <v>25659.26</v>
      </c>
      <c r="D61" s="38">
        <v>8.8999999999999999E-3</v>
      </c>
      <c r="E61" s="37">
        <f>C61*D61</f>
        <v>228.367414</v>
      </c>
    </row>
    <row r="62" spans="1:5" ht="15.75" x14ac:dyDescent="0.3">
      <c r="A62" s="1" t="s">
        <v>121</v>
      </c>
      <c r="B62" s="1" t="s">
        <v>5</v>
      </c>
      <c r="C62" s="33">
        <v>66028</v>
      </c>
      <c r="D62" s="38">
        <v>-4.1099999999999998E-2</v>
      </c>
      <c r="E62" s="37">
        <f>C62*D62</f>
        <v>-2713.7507999999998</v>
      </c>
    </row>
    <row r="63" spans="1:5" s="28" customFormat="1" ht="15.75" x14ac:dyDescent="0.3">
      <c r="A63" s="34" t="s">
        <v>120</v>
      </c>
      <c r="B63" s="34"/>
      <c r="C63" s="36">
        <f>SUM(C60:C62)</f>
        <v>594035.51</v>
      </c>
      <c r="D63" s="32"/>
      <c r="E63" s="32">
        <f>SUM(E60:E62)</f>
        <v>-475.99038599999994</v>
      </c>
    </row>
    <row r="64" spans="1:5" ht="15.75" x14ac:dyDescent="0.3">
      <c r="A64" s="1" t="s">
        <v>119</v>
      </c>
      <c r="B64" s="1" t="s">
        <v>3</v>
      </c>
      <c r="C64" s="33">
        <v>110318</v>
      </c>
      <c r="D64" s="38">
        <v>4.0000000000000001E-3</v>
      </c>
      <c r="E64" s="37">
        <f>C64*D64</f>
        <v>441.27199999999999</v>
      </c>
    </row>
    <row r="65" spans="1:5" ht="15.75" x14ac:dyDescent="0.3">
      <c r="A65" s="1" t="s">
        <v>119</v>
      </c>
      <c r="B65" s="1" t="s">
        <v>5</v>
      </c>
      <c r="C65" s="33">
        <v>18957.900000000001</v>
      </c>
      <c r="D65" s="38">
        <v>-4.1099999999999998E-2</v>
      </c>
      <c r="E65" s="37">
        <f>C65*D65</f>
        <v>-779.16969000000006</v>
      </c>
    </row>
    <row r="66" spans="1:5" s="28" customFormat="1" ht="15.75" x14ac:dyDescent="0.3">
      <c r="A66" s="34" t="s">
        <v>118</v>
      </c>
      <c r="B66" s="34"/>
      <c r="C66" s="36">
        <f>SUM(C64:C65)</f>
        <v>129275.9</v>
      </c>
      <c r="D66" s="32"/>
      <c r="E66" s="32">
        <f>SUM(E64:E65)</f>
        <v>-337.89769000000007</v>
      </c>
    </row>
    <row r="67" spans="1:5" ht="15.75" x14ac:dyDescent="0.3">
      <c r="A67" s="1" t="s">
        <v>117</v>
      </c>
      <c r="B67" s="1" t="s">
        <v>154</v>
      </c>
      <c r="C67" s="33">
        <v>13408440.90699999</v>
      </c>
      <c r="D67" s="38">
        <v>4.0000000000000001E-3</v>
      </c>
      <c r="E67" s="37">
        <f>C67*D67</f>
        <v>53633.763627999964</v>
      </c>
    </row>
    <row r="68" spans="1:5" ht="15.75" x14ac:dyDescent="0.3">
      <c r="A68" s="1" t="s">
        <v>117</v>
      </c>
      <c r="B68" s="1" t="s">
        <v>5</v>
      </c>
      <c r="C68" s="33">
        <v>187487.83040000001</v>
      </c>
      <c r="D68" s="38">
        <v>-4.1099999999999998E-2</v>
      </c>
      <c r="E68" s="37">
        <f>C68*D68</f>
        <v>-7705.7498294400002</v>
      </c>
    </row>
    <row r="69" spans="1:5" s="28" customFormat="1" ht="15.75" x14ac:dyDescent="0.3">
      <c r="A69" s="34" t="s">
        <v>116</v>
      </c>
      <c r="B69" s="34"/>
      <c r="C69" s="36">
        <f>SUM(C67:C68)</f>
        <v>13595928.73739999</v>
      </c>
      <c r="D69" s="32"/>
      <c r="E69" s="32">
        <f>SUM(E67:E68)</f>
        <v>45928.013798559965</v>
      </c>
    </row>
    <row r="70" spans="1:5" ht="15.75" x14ac:dyDescent="0.3">
      <c r="A70" s="1" t="s">
        <v>115</v>
      </c>
      <c r="B70" s="1" t="s">
        <v>3</v>
      </c>
      <c r="C70" s="33">
        <v>4555387.2</v>
      </c>
      <c r="D70" s="38">
        <v>4.0000000000000001E-3</v>
      </c>
      <c r="E70" s="37">
        <f>C70*D70</f>
        <v>18221.5488</v>
      </c>
    </row>
    <row r="71" spans="1:5" ht="15.75" x14ac:dyDescent="0.3">
      <c r="A71" s="1" t="s">
        <v>115</v>
      </c>
      <c r="B71" s="1" t="s">
        <v>4</v>
      </c>
      <c r="C71" s="33">
        <v>150529.60000000001</v>
      </c>
      <c r="D71" s="38">
        <v>-1.2800000000000001E-2</v>
      </c>
      <c r="E71" s="37">
        <f>C71*D71</f>
        <v>-1926.7788800000001</v>
      </c>
    </row>
    <row r="72" spans="1:5" ht="15.75" x14ac:dyDescent="0.3">
      <c r="A72" s="1" t="s">
        <v>115</v>
      </c>
      <c r="B72" s="1" t="s">
        <v>1</v>
      </c>
      <c r="C72" s="33">
        <v>346756.8</v>
      </c>
      <c r="D72" s="38">
        <v>8.8999999999999999E-3</v>
      </c>
      <c r="E72" s="37">
        <f>C72*D72</f>
        <v>3086.1355199999998</v>
      </c>
    </row>
    <row r="73" spans="1:5" ht="15.75" x14ac:dyDescent="0.3">
      <c r="A73" s="1" t="s">
        <v>115</v>
      </c>
      <c r="B73" s="1" t="s">
        <v>5</v>
      </c>
      <c r="C73" s="33">
        <v>179567.18</v>
      </c>
      <c r="D73" s="38">
        <v>-4.1099999999999998E-2</v>
      </c>
      <c r="E73" s="37">
        <f>C73*D73</f>
        <v>-7380.2110979999989</v>
      </c>
    </row>
    <row r="74" spans="1:5" s="28" customFormat="1" ht="15.75" x14ac:dyDescent="0.3">
      <c r="A74" s="34" t="s">
        <v>114</v>
      </c>
      <c r="B74" s="34"/>
      <c r="C74" s="36">
        <f>SUM(C70:C73)</f>
        <v>5232240.7799999993</v>
      </c>
      <c r="D74" s="32"/>
      <c r="E74" s="32">
        <f>SUM(E70:E73)</f>
        <v>12000.694342000003</v>
      </c>
    </row>
    <row r="75" spans="1:5" ht="15.75" x14ac:dyDescent="0.3">
      <c r="A75" s="1" t="s">
        <v>113</v>
      </c>
      <c r="B75" s="1" t="s">
        <v>3</v>
      </c>
      <c r="C75" s="33">
        <v>1322859.5504319998</v>
      </c>
      <c r="D75" s="38">
        <v>4.0000000000000001E-3</v>
      </c>
      <c r="E75" s="37">
        <f>C75*D75</f>
        <v>5291.4382017279995</v>
      </c>
    </row>
    <row r="76" spans="1:5" ht="15.75" x14ac:dyDescent="0.3">
      <c r="A76" s="1" t="s">
        <v>113</v>
      </c>
      <c r="B76" s="1" t="s">
        <v>4</v>
      </c>
      <c r="C76" s="33">
        <v>268376.42426</v>
      </c>
      <c r="D76" s="38">
        <v>-1.2800000000000001E-2</v>
      </c>
      <c r="E76" s="37">
        <f>C76*D76</f>
        <v>-3435.2182305280003</v>
      </c>
    </row>
    <row r="77" spans="1:5" ht="15.75" x14ac:dyDescent="0.3">
      <c r="A77" s="1" t="s">
        <v>113</v>
      </c>
      <c r="B77" s="1" t="s">
        <v>5</v>
      </c>
      <c r="C77" s="33">
        <v>43166.736512000003</v>
      </c>
      <c r="D77" s="38">
        <v>-4.1099999999999998E-2</v>
      </c>
      <c r="E77" s="37">
        <f>C77*D77</f>
        <v>-1774.1528706432</v>
      </c>
    </row>
    <row r="78" spans="1:5" s="28" customFormat="1" ht="15.75" x14ac:dyDescent="0.3">
      <c r="A78" s="34" t="s">
        <v>112</v>
      </c>
      <c r="B78" s="34"/>
      <c r="C78" s="36">
        <f>SUM(C75:C77)</f>
        <v>1634402.7112039998</v>
      </c>
      <c r="D78" s="32"/>
      <c r="E78" s="32">
        <f>SUM(E75:E77)</f>
        <v>82.067100556799232</v>
      </c>
    </row>
    <row r="79" spans="1:5" ht="15.75" x14ac:dyDescent="0.3">
      <c r="A79" s="1" t="s">
        <v>111</v>
      </c>
      <c r="B79" s="1" t="s">
        <v>3</v>
      </c>
      <c r="C79" s="33">
        <v>305880.24514799996</v>
      </c>
      <c r="D79" s="38">
        <v>4.0000000000000001E-3</v>
      </c>
      <c r="E79" s="37">
        <f>C79*D79</f>
        <v>1223.5209805919999</v>
      </c>
    </row>
    <row r="80" spans="1:5" ht="15.75" x14ac:dyDescent="0.3">
      <c r="A80" s="1" t="s">
        <v>111</v>
      </c>
      <c r="B80" s="1" t="s">
        <v>4</v>
      </c>
      <c r="C80" s="33">
        <v>70837.101500000004</v>
      </c>
      <c r="D80" s="38">
        <v>-1.2800000000000001E-2</v>
      </c>
      <c r="E80" s="37">
        <f>C80*D80</f>
        <v>-906.7148992000001</v>
      </c>
    </row>
    <row r="81" spans="1:5" ht="15.75" x14ac:dyDescent="0.3">
      <c r="A81" s="1" t="s">
        <v>111</v>
      </c>
      <c r="B81" s="1" t="s">
        <v>1</v>
      </c>
      <c r="C81" s="33">
        <v>102879.29000000001</v>
      </c>
      <c r="D81" s="38">
        <v>8.8999999999999999E-3</v>
      </c>
      <c r="E81" s="37">
        <f>C81*D81</f>
        <v>915.6256810000001</v>
      </c>
    </row>
    <row r="82" spans="1:5" ht="15.75" x14ac:dyDescent="0.3">
      <c r="A82" s="1" t="s">
        <v>111</v>
      </c>
      <c r="B82" s="1" t="s">
        <v>5</v>
      </c>
      <c r="C82" s="33">
        <v>77540.472099999999</v>
      </c>
      <c r="D82" s="38">
        <v>-4.1099999999999998E-2</v>
      </c>
      <c r="E82" s="37">
        <f>C82*D82</f>
        <v>-3186.9134033099999</v>
      </c>
    </row>
    <row r="83" spans="1:5" s="28" customFormat="1" ht="15.75" x14ac:dyDescent="0.3">
      <c r="A83" s="34" t="s">
        <v>110</v>
      </c>
      <c r="B83" s="34"/>
      <c r="C83" s="36">
        <f>SUM(C79:C82)</f>
        <v>557137.108748</v>
      </c>
      <c r="D83" s="32"/>
      <c r="E83" s="32">
        <f>SUM(E79:E82)</f>
        <v>-1954.481640918</v>
      </c>
    </row>
    <row r="84" spans="1:5" ht="15.75" x14ac:dyDescent="0.3">
      <c r="A84" s="1" t="s">
        <v>109</v>
      </c>
      <c r="B84" s="1" t="s">
        <v>3</v>
      </c>
      <c r="C84" s="33">
        <v>563484.13300000003</v>
      </c>
      <c r="D84" s="38">
        <v>4.0000000000000001E-3</v>
      </c>
      <c r="E84" s="37">
        <f>C84*D84</f>
        <v>2253.9365320000002</v>
      </c>
    </row>
    <row r="85" spans="1:5" ht="15.75" x14ac:dyDescent="0.3">
      <c r="A85" s="1" t="s">
        <v>109</v>
      </c>
      <c r="B85" s="1" t="s">
        <v>4</v>
      </c>
      <c r="C85" s="33">
        <v>306672.1311</v>
      </c>
      <c r="D85" s="38">
        <v>-1.2800000000000001E-2</v>
      </c>
      <c r="E85" s="37">
        <f>C85*D85</f>
        <v>-3925.4032780800003</v>
      </c>
    </row>
    <row r="86" spans="1:5" ht="15.75" x14ac:dyDescent="0.3">
      <c r="A86" s="1" t="s">
        <v>109</v>
      </c>
      <c r="B86" s="1" t="s">
        <v>1</v>
      </c>
      <c r="C86" s="33">
        <v>209764.56</v>
      </c>
      <c r="D86" s="38">
        <v>8.8999999999999999E-3</v>
      </c>
      <c r="E86" s="37">
        <f>C86*D86</f>
        <v>1866.9045839999999</v>
      </c>
    </row>
    <row r="87" spans="1:5" s="28" customFormat="1" ht="15.75" x14ac:dyDescent="0.3">
      <c r="A87" s="34" t="s">
        <v>108</v>
      </c>
      <c r="B87" s="34"/>
      <c r="C87" s="36">
        <f>SUM(C84:C86)</f>
        <v>1079920.8241000001</v>
      </c>
      <c r="D87" s="32"/>
      <c r="E87" s="32">
        <f>SUM(E84:E86)</f>
        <v>195.43783791999977</v>
      </c>
    </row>
    <row r="88" spans="1:5" ht="15.75" x14ac:dyDescent="0.3">
      <c r="A88" s="1" t="s">
        <v>107</v>
      </c>
      <c r="B88" s="1" t="s">
        <v>3</v>
      </c>
      <c r="C88" s="33">
        <v>449341.36000000004</v>
      </c>
      <c r="D88" s="38">
        <v>4.0000000000000001E-3</v>
      </c>
      <c r="E88" s="37">
        <f>C88*D88</f>
        <v>1797.3654400000003</v>
      </c>
    </row>
    <row r="89" spans="1:5" ht="15.75" x14ac:dyDescent="0.3">
      <c r="A89" s="1" t="s">
        <v>107</v>
      </c>
      <c r="B89" s="1" t="s">
        <v>4</v>
      </c>
      <c r="C89" s="33">
        <v>8193.1199999999972</v>
      </c>
      <c r="D89" s="38">
        <v>-1.2800000000000001E-2</v>
      </c>
      <c r="E89" s="37">
        <f>C89*D89</f>
        <v>-104.87193599999996</v>
      </c>
    </row>
    <row r="90" spans="1:5" ht="15.75" x14ac:dyDescent="0.3">
      <c r="A90" s="1" t="s">
        <v>107</v>
      </c>
      <c r="B90" s="1" t="s">
        <v>5</v>
      </c>
      <c r="C90" s="33">
        <v>53419.38</v>
      </c>
      <c r="D90" s="38">
        <v>-4.1099999999999998E-2</v>
      </c>
      <c r="E90" s="37">
        <f>C90*D90</f>
        <v>-2195.5365179999999</v>
      </c>
    </row>
    <row r="91" spans="1:5" s="28" customFormat="1" ht="15.75" x14ac:dyDescent="0.3">
      <c r="A91" s="34" t="s">
        <v>106</v>
      </c>
      <c r="B91" s="34"/>
      <c r="C91" s="36">
        <f>SUM(C88:C90)</f>
        <v>510953.86000000004</v>
      </c>
      <c r="D91" s="32"/>
      <c r="E91" s="32">
        <f>SUM(E88:E90)</f>
        <v>-503.04301399999963</v>
      </c>
    </row>
    <row r="92" spans="1:5" ht="15.75" x14ac:dyDescent="0.3">
      <c r="A92" s="1" t="s">
        <v>105</v>
      </c>
      <c r="B92" s="1" t="s">
        <v>3</v>
      </c>
      <c r="C92" s="33">
        <v>314031.87200000003</v>
      </c>
      <c r="D92" s="38">
        <v>4.0000000000000001E-3</v>
      </c>
      <c r="E92" s="37">
        <f>C92*D92</f>
        <v>1256.1274880000001</v>
      </c>
    </row>
    <row r="93" spans="1:5" ht="15.75" x14ac:dyDescent="0.3">
      <c r="A93" s="1" t="s">
        <v>105</v>
      </c>
      <c r="B93" s="1" t="s">
        <v>4</v>
      </c>
      <c r="C93" s="33">
        <v>46446.036</v>
      </c>
      <c r="D93" s="38">
        <v>-1.2800000000000001E-2</v>
      </c>
      <c r="E93" s="37">
        <f>C93*D93</f>
        <v>-594.50926079999999</v>
      </c>
    </row>
    <row r="94" spans="1:5" ht="15.75" x14ac:dyDescent="0.3">
      <c r="A94" s="1" t="s">
        <v>105</v>
      </c>
      <c r="B94" s="1" t="s">
        <v>5</v>
      </c>
      <c r="C94" s="33">
        <v>62179.5</v>
      </c>
      <c r="D94" s="38">
        <v>-4.1099999999999998E-2</v>
      </c>
      <c r="E94" s="37">
        <f>C94*D94</f>
        <v>-2555.5774499999998</v>
      </c>
    </row>
    <row r="95" spans="1:5" s="28" customFormat="1" ht="15.75" x14ac:dyDescent="0.3">
      <c r="A95" s="34" t="s">
        <v>104</v>
      </c>
      <c r="B95" s="34"/>
      <c r="C95" s="36">
        <f>SUM(C92:C94)</f>
        <v>422657.40800000005</v>
      </c>
      <c r="D95" s="32"/>
      <c r="E95" s="32">
        <f>SUM(E92:E94)</f>
        <v>-1893.9592227999997</v>
      </c>
    </row>
    <row r="96" spans="1:5" ht="15.75" x14ac:dyDescent="0.3">
      <c r="A96" s="1" t="s">
        <v>103</v>
      </c>
      <c r="B96" s="1" t="s">
        <v>3</v>
      </c>
      <c r="C96" s="33">
        <v>323710.54700000002</v>
      </c>
      <c r="D96" s="38">
        <v>4.0000000000000001E-3</v>
      </c>
      <c r="E96" s="37">
        <f>C96*D96</f>
        <v>1294.8421880000001</v>
      </c>
    </row>
    <row r="97" spans="1:5" ht="15.75" x14ac:dyDescent="0.3">
      <c r="A97" s="1" t="s">
        <v>103</v>
      </c>
      <c r="B97" s="1" t="s">
        <v>4</v>
      </c>
      <c r="C97" s="33">
        <v>25201.59</v>
      </c>
      <c r="D97" s="38">
        <v>-1.2800000000000001E-2</v>
      </c>
      <c r="E97" s="37">
        <f>C97*D97</f>
        <v>-322.580352</v>
      </c>
    </row>
    <row r="98" spans="1:5" ht="15.75" x14ac:dyDescent="0.3">
      <c r="A98" s="1" t="s">
        <v>103</v>
      </c>
      <c r="B98" s="1" t="s">
        <v>1</v>
      </c>
      <c r="C98" s="33">
        <v>79055.185999999987</v>
      </c>
      <c r="D98" s="38">
        <v>8.8999999999999999E-3</v>
      </c>
      <c r="E98" s="37">
        <f>C98*D98</f>
        <v>703.59115539999993</v>
      </c>
    </row>
    <row r="99" spans="1:5" s="28" customFormat="1" ht="15.75" x14ac:dyDescent="0.3">
      <c r="A99" s="34" t="s">
        <v>102</v>
      </c>
      <c r="B99" s="34"/>
      <c r="C99" s="36">
        <f>SUM(C96:C98)</f>
        <v>427967.32300000003</v>
      </c>
      <c r="D99" s="32"/>
      <c r="E99" s="32">
        <f>SUM(E96:E98)</f>
        <v>1675.8529914000001</v>
      </c>
    </row>
    <row r="100" spans="1:5" ht="15.75" x14ac:dyDescent="0.3">
      <c r="A100" s="1" t="s">
        <v>101</v>
      </c>
      <c r="B100" s="1" t="s">
        <v>3</v>
      </c>
      <c r="C100" s="33">
        <v>294448.7</v>
      </c>
      <c r="D100" s="38">
        <v>4.0000000000000001E-3</v>
      </c>
      <c r="E100" s="37">
        <f>C100*D100</f>
        <v>1177.7948000000001</v>
      </c>
    </row>
    <row r="101" spans="1:5" ht="15.75" x14ac:dyDescent="0.3">
      <c r="A101" s="1" t="s">
        <v>101</v>
      </c>
      <c r="B101" s="1" t="s">
        <v>4</v>
      </c>
      <c r="C101" s="33">
        <v>50960</v>
      </c>
      <c r="D101" s="38">
        <v>-1.2800000000000001E-2</v>
      </c>
      <c r="E101" s="37">
        <f>C101*D101</f>
        <v>-652.28800000000001</v>
      </c>
    </row>
    <row r="102" spans="1:5" ht="15.75" x14ac:dyDescent="0.3">
      <c r="A102" s="1" t="s">
        <v>101</v>
      </c>
      <c r="B102" s="1" t="s">
        <v>5</v>
      </c>
      <c r="C102" s="33">
        <v>62413.52</v>
      </c>
      <c r="D102" s="38">
        <v>-4.1099999999999998E-2</v>
      </c>
      <c r="E102" s="37">
        <f>C102*D102</f>
        <v>-2565.1956719999998</v>
      </c>
    </row>
    <row r="103" spans="1:5" s="28" customFormat="1" ht="15.75" x14ac:dyDescent="0.3">
      <c r="A103" s="34" t="s">
        <v>100</v>
      </c>
      <c r="B103" s="34"/>
      <c r="C103" s="36">
        <f>SUM(C100:C102)</f>
        <v>407822.22000000003</v>
      </c>
      <c r="D103" s="32"/>
      <c r="E103" s="32">
        <f>SUM(E100:E102)</f>
        <v>-2039.6888719999997</v>
      </c>
    </row>
    <row r="104" spans="1:5" ht="15.75" x14ac:dyDescent="0.3">
      <c r="A104" s="1" t="s">
        <v>99</v>
      </c>
      <c r="B104" s="1" t="s">
        <v>3</v>
      </c>
      <c r="C104" s="33">
        <v>400278.85</v>
      </c>
      <c r="D104" s="38">
        <v>4.0000000000000001E-3</v>
      </c>
      <c r="E104" s="37">
        <f>C104*D104</f>
        <v>1601.1153999999999</v>
      </c>
    </row>
    <row r="105" spans="1:5" ht="15.75" x14ac:dyDescent="0.3">
      <c r="A105" s="1" t="s">
        <v>99</v>
      </c>
      <c r="B105" s="1" t="s">
        <v>1</v>
      </c>
      <c r="C105" s="33">
        <v>105155.5</v>
      </c>
      <c r="D105" s="38">
        <v>8.8999999999999999E-3</v>
      </c>
      <c r="E105" s="37">
        <f>C105*D105</f>
        <v>935.88395000000003</v>
      </c>
    </row>
    <row r="106" spans="1:5" ht="15.75" x14ac:dyDescent="0.3">
      <c r="A106" s="1" t="s">
        <v>99</v>
      </c>
      <c r="B106" s="1" t="s">
        <v>5</v>
      </c>
      <c r="C106" s="33">
        <v>65007</v>
      </c>
      <c r="D106" s="38">
        <v>-4.1099999999999998E-2</v>
      </c>
      <c r="E106" s="37">
        <f>C106*D106</f>
        <v>-2671.7876999999999</v>
      </c>
    </row>
    <row r="107" spans="1:5" s="28" customFormat="1" ht="15.75" x14ac:dyDescent="0.3">
      <c r="A107" s="34" t="s">
        <v>98</v>
      </c>
      <c r="B107" s="34"/>
      <c r="C107" s="36">
        <f>SUM(C104:C106)</f>
        <v>570441.35</v>
      </c>
      <c r="D107" s="32"/>
      <c r="E107" s="32">
        <f>SUM(E104:E106)</f>
        <v>-134.78834999999981</v>
      </c>
    </row>
    <row r="108" spans="1:5" ht="15.75" x14ac:dyDescent="0.3">
      <c r="A108" s="1" t="s">
        <v>97</v>
      </c>
      <c r="B108" s="1" t="s">
        <v>3</v>
      </c>
      <c r="C108" s="33">
        <v>697882.93273999996</v>
      </c>
      <c r="D108" s="38">
        <v>4.0000000000000001E-3</v>
      </c>
      <c r="E108" s="37">
        <f>C108*D108</f>
        <v>2791.53173096</v>
      </c>
    </row>
    <row r="109" spans="1:5" ht="15.75" x14ac:dyDescent="0.3">
      <c r="A109" s="1" t="s">
        <v>97</v>
      </c>
      <c r="B109" s="1" t="s">
        <v>4</v>
      </c>
      <c r="C109" s="33">
        <v>67203.3024</v>
      </c>
      <c r="D109" s="38">
        <v>-1.2800000000000001E-2</v>
      </c>
      <c r="E109" s="37">
        <f>C109*D109</f>
        <v>-860.20227072</v>
      </c>
    </row>
    <row r="110" spans="1:5" ht="15.75" x14ac:dyDescent="0.3">
      <c r="A110" s="1" t="s">
        <v>97</v>
      </c>
      <c r="B110" s="1" t="s">
        <v>5</v>
      </c>
      <c r="C110" s="33">
        <v>72695.340000000011</v>
      </c>
      <c r="D110" s="38">
        <v>-4.1099999999999998E-2</v>
      </c>
      <c r="E110" s="37">
        <f>C110*D110</f>
        <v>-2987.7784740000002</v>
      </c>
    </row>
    <row r="111" spans="1:5" s="28" customFormat="1" ht="15.75" x14ac:dyDescent="0.3">
      <c r="A111" s="34" t="s">
        <v>96</v>
      </c>
      <c r="B111" s="34"/>
      <c r="C111" s="36">
        <f>SUM(C108:C110)</f>
        <v>837781.57513999997</v>
      </c>
      <c r="D111" s="32"/>
      <c r="E111" s="32">
        <f>SUM(E108:E110)</f>
        <v>-1056.4490137600001</v>
      </c>
    </row>
    <row r="112" spans="1:5" ht="15.75" x14ac:dyDescent="0.3">
      <c r="A112" s="1" t="s">
        <v>95</v>
      </c>
      <c r="B112" s="1" t="s">
        <v>3</v>
      </c>
      <c r="C112" s="33">
        <v>2212555.12</v>
      </c>
      <c r="D112" s="38">
        <v>4.0000000000000001E-3</v>
      </c>
      <c r="E112" s="37">
        <f>C112*D112</f>
        <v>8850.22048</v>
      </c>
    </row>
    <row r="113" spans="1:5" ht="15.75" x14ac:dyDescent="0.3">
      <c r="A113" s="1" t="s">
        <v>95</v>
      </c>
      <c r="B113" s="1" t="s">
        <v>4</v>
      </c>
      <c r="C113" s="33">
        <v>79380.800000000003</v>
      </c>
      <c r="D113" s="38">
        <v>-1.2800000000000001E-2</v>
      </c>
      <c r="E113" s="37">
        <f>C113*D113</f>
        <v>-1016.07424</v>
      </c>
    </row>
    <row r="114" spans="1:5" ht="15.75" x14ac:dyDescent="0.3">
      <c r="A114" s="1" t="s">
        <v>95</v>
      </c>
      <c r="B114" s="1" t="s">
        <v>5</v>
      </c>
      <c r="C114" s="33">
        <v>84186.5</v>
      </c>
      <c r="D114" s="38">
        <v>-4.1099999999999998E-2</v>
      </c>
      <c r="E114" s="37">
        <f>C114*D114</f>
        <v>-3460.0651499999999</v>
      </c>
    </row>
    <row r="115" spans="1:5" s="28" customFormat="1" ht="15.75" x14ac:dyDescent="0.3">
      <c r="A115" s="34" t="s">
        <v>94</v>
      </c>
      <c r="B115" s="34"/>
      <c r="C115" s="36">
        <f>SUM(C112:C114)</f>
        <v>2376122.42</v>
      </c>
      <c r="D115" s="32"/>
      <c r="E115" s="32">
        <f>SUM(E112:E114)</f>
        <v>4374.0810899999997</v>
      </c>
    </row>
    <row r="116" spans="1:5" ht="15.75" x14ac:dyDescent="0.3">
      <c r="A116" s="1" t="s">
        <v>93</v>
      </c>
      <c r="B116" s="1" t="s">
        <v>3</v>
      </c>
      <c r="C116" s="33">
        <v>1296825.4599999997</v>
      </c>
      <c r="D116" s="38">
        <v>4.0000000000000001E-3</v>
      </c>
      <c r="E116" s="37">
        <f>C116*D116</f>
        <v>5187.3018399999992</v>
      </c>
    </row>
    <row r="117" spans="1:5" ht="15.75" x14ac:dyDescent="0.3">
      <c r="A117" s="1" t="s">
        <v>93</v>
      </c>
      <c r="B117" s="1" t="s">
        <v>4</v>
      </c>
      <c r="C117" s="33">
        <v>273927.36</v>
      </c>
      <c r="D117" s="38">
        <v>-1.2800000000000001E-2</v>
      </c>
      <c r="E117" s="37">
        <f>C117*D117</f>
        <v>-3506.2702079999999</v>
      </c>
    </row>
    <row r="118" spans="1:5" ht="15.75" x14ac:dyDescent="0.3">
      <c r="A118" s="1" t="s">
        <v>93</v>
      </c>
      <c r="B118" s="1" t="s">
        <v>1</v>
      </c>
      <c r="C118" s="33">
        <v>166652.20000000001</v>
      </c>
      <c r="D118" s="38">
        <v>8.8999999999999999E-3</v>
      </c>
      <c r="E118" s="37">
        <f>C118*D118</f>
        <v>1483.2045800000001</v>
      </c>
    </row>
    <row r="119" spans="1:5" ht="15.75" x14ac:dyDescent="0.3">
      <c r="A119" s="1" t="s">
        <v>93</v>
      </c>
      <c r="B119" s="1" t="s">
        <v>5</v>
      </c>
      <c r="C119" s="33">
        <v>60137.61</v>
      </c>
      <c r="D119" s="38">
        <v>-4.1099999999999998E-2</v>
      </c>
      <c r="E119" s="37">
        <f>C119*D119</f>
        <v>-2471.6557709999997</v>
      </c>
    </row>
    <row r="120" spans="1:5" s="28" customFormat="1" ht="15.75" x14ac:dyDescent="0.3">
      <c r="A120" s="34" t="s">
        <v>92</v>
      </c>
      <c r="B120" s="34"/>
      <c r="C120" s="36">
        <f>SUM(C116:C119)</f>
        <v>1797542.63</v>
      </c>
      <c r="D120" s="32"/>
      <c r="E120" s="32">
        <f>SUM(E116:E119)</f>
        <v>692.58044099999961</v>
      </c>
    </row>
    <row r="121" spans="1:5" ht="15.75" x14ac:dyDescent="0.3">
      <c r="A121" s="1" t="s">
        <v>91</v>
      </c>
      <c r="B121" s="1" t="s">
        <v>3</v>
      </c>
      <c r="C121" s="33">
        <v>20330600.966600012</v>
      </c>
      <c r="D121" s="38">
        <v>4.0000000000000001E-3</v>
      </c>
      <c r="E121" s="37">
        <f>C121*D121</f>
        <v>81322.403866400055</v>
      </c>
    </row>
    <row r="122" spans="1:5" ht="15.75" x14ac:dyDescent="0.3">
      <c r="A122" s="1" t="s">
        <v>91</v>
      </c>
      <c r="B122" s="1" t="s">
        <v>4</v>
      </c>
      <c r="C122" s="33">
        <v>401957.60600000003</v>
      </c>
      <c r="D122" s="38">
        <v>-1.2800000000000001E-2</v>
      </c>
      <c r="E122" s="37">
        <f>C122*D122</f>
        <v>-5145.0573568000009</v>
      </c>
    </row>
    <row r="123" spans="1:5" ht="15.75" x14ac:dyDescent="0.3">
      <c r="A123" s="1" t="s">
        <v>91</v>
      </c>
      <c r="B123" s="1" t="s">
        <v>1</v>
      </c>
      <c r="C123" s="33">
        <v>1640698.0723999999</v>
      </c>
      <c r="D123" s="38">
        <v>8.8999999999999999E-3</v>
      </c>
      <c r="E123" s="37">
        <f>C123*D123</f>
        <v>14602.21284436</v>
      </c>
    </row>
    <row r="124" spans="1:5" ht="15.75" x14ac:dyDescent="0.3">
      <c r="A124" s="1" t="s">
        <v>91</v>
      </c>
      <c r="B124" s="1" t="s">
        <v>5</v>
      </c>
      <c r="C124" s="33">
        <v>150636.66</v>
      </c>
      <c r="D124" s="38">
        <v>-4.1099999999999998E-2</v>
      </c>
      <c r="E124" s="37">
        <f>C124*D124</f>
        <v>-6191.1667259999995</v>
      </c>
    </row>
    <row r="125" spans="1:5" s="28" customFormat="1" ht="15.75" x14ac:dyDescent="0.3">
      <c r="A125" s="34" t="s">
        <v>90</v>
      </c>
      <c r="B125" s="34"/>
      <c r="C125" s="36">
        <f>SUM(C121:C124)</f>
        <v>22523893.305000011</v>
      </c>
      <c r="D125" s="32"/>
      <c r="E125" s="32">
        <f>SUM(E121:E124)</f>
        <v>84588.392627960056</v>
      </c>
    </row>
    <row r="126" spans="1:5" ht="15.75" x14ac:dyDescent="0.3">
      <c r="A126" s="1" t="s">
        <v>89</v>
      </c>
      <c r="B126" s="1" t="s">
        <v>3</v>
      </c>
      <c r="C126" s="33">
        <v>212226.55</v>
      </c>
      <c r="D126" s="38">
        <v>4.0000000000000001E-3</v>
      </c>
      <c r="E126" s="37">
        <f>C126*D126</f>
        <v>848.90620000000001</v>
      </c>
    </row>
    <row r="127" spans="1:5" ht="15.75" x14ac:dyDescent="0.3">
      <c r="A127" s="1" t="s">
        <v>89</v>
      </c>
      <c r="B127" s="1" t="s">
        <v>4</v>
      </c>
      <c r="C127" s="33">
        <v>113149.7</v>
      </c>
      <c r="D127" s="38">
        <v>-1.2800000000000001E-2</v>
      </c>
      <c r="E127" s="37">
        <f>C127*D127</f>
        <v>-1448.3161600000001</v>
      </c>
    </row>
    <row r="128" spans="1:5" ht="15.75" x14ac:dyDescent="0.3">
      <c r="A128" s="1" t="s">
        <v>89</v>
      </c>
      <c r="B128" s="1" t="s">
        <v>5</v>
      </c>
      <c r="C128" s="33">
        <v>76518</v>
      </c>
      <c r="D128" s="38">
        <v>-4.1099999999999998E-2</v>
      </c>
      <c r="E128" s="37">
        <f>C128*D128</f>
        <v>-3144.8897999999999</v>
      </c>
    </row>
    <row r="129" spans="1:5" s="28" customFormat="1" ht="15.75" x14ac:dyDescent="0.3">
      <c r="A129" s="34" t="s">
        <v>88</v>
      </c>
      <c r="B129" s="34"/>
      <c r="C129" s="36">
        <f>SUM(C126:C128)</f>
        <v>401894.25</v>
      </c>
      <c r="D129" s="32"/>
      <c r="E129" s="32">
        <f>SUM(E126:E128)</f>
        <v>-3744.2997599999999</v>
      </c>
    </row>
    <row r="130" spans="1:5" ht="15.75" x14ac:dyDescent="0.3">
      <c r="A130" s="1" t="s">
        <v>87</v>
      </c>
      <c r="B130" s="1" t="s">
        <v>3</v>
      </c>
      <c r="C130" s="33">
        <v>2161119.6710000001</v>
      </c>
      <c r="D130" s="38">
        <v>4.0000000000000001E-3</v>
      </c>
      <c r="E130" s="37">
        <f>C130*D130</f>
        <v>8644.4786839999997</v>
      </c>
    </row>
    <row r="131" spans="1:5" ht="15.75" x14ac:dyDescent="0.3">
      <c r="A131" s="1" t="s">
        <v>87</v>
      </c>
      <c r="B131" s="1" t="s">
        <v>4</v>
      </c>
      <c r="C131" s="33">
        <v>56436.095300000001</v>
      </c>
      <c r="D131" s="38">
        <v>-1.2800000000000001E-2</v>
      </c>
      <c r="E131" s="37">
        <f>C131*D131</f>
        <v>-722.38201984</v>
      </c>
    </row>
    <row r="132" spans="1:5" ht="15.75" x14ac:dyDescent="0.3">
      <c r="A132" s="1" t="s">
        <v>87</v>
      </c>
      <c r="B132" s="1" t="s">
        <v>1</v>
      </c>
      <c r="C132" s="33">
        <v>154922</v>
      </c>
      <c r="D132" s="38">
        <v>8.8999999999999999E-3</v>
      </c>
      <c r="E132" s="37">
        <f>C132*D132</f>
        <v>1378.8058000000001</v>
      </c>
    </row>
    <row r="133" spans="1:5" ht="15.75" x14ac:dyDescent="0.3">
      <c r="A133" s="1" t="s">
        <v>87</v>
      </c>
      <c r="B133" s="1" t="s">
        <v>5</v>
      </c>
      <c r="C133" s="33">
        <v>103603.4771</v>
      </c>
      <c r="D133" s="38">
        <v>-4.1099999999999998E-2</v>
      </c>
      <c r="E133" s="37">
        <f>C133*D133</f>
        <v>-4258.1029088099995</v>
      </c>
    </row>
    <row r="134" spans="1:5" s="28" customFormat="1" ht="15.75" x14ac:dyDescent="0.3">
      <c r="A134" s="34" t="s">
        <v>86</v>
      </c>
      <c r="B134" s="34"/>
      <c r="C134" s="36">
        <f>SUM(C130:C133)</f>
        <v>2476081.2434</v>
      </c>
      <c r="D134" s="32"/>
      <c r="E134" s="32">
        <f>SUM(E130:E133)</f>
        <v>5042.7995553500014</v>
      </c>
    </row>
    <row r="135" spans="1:5" ht="15.75" x14ac:dyDescent="0.3">
      <c r="A135" s="1" t="s">
        <v>85</v>
      </c>
      <c r="B135" s="1" t="s">
        <v>3</v>
      </c>
      <c r="C135" s="33">
        <v>606976.82700000005</v>
      </c>
      <c r="D135" s="38">
        <v>4.0000000000000001E-3</v>
      </c>
      <c r="E135" s="37">
        <f>C135*D135</f>
        <v>2427.9073080000003</v>
      </c>
    </row>
    <row r="136" spans="1:5" ht="15.75" x14ac:dyDescent="0.3">
      <c r="A136" s="1" t="s">
        <v>85</v>
      </c>
      <c r="B136" s="1" t="s">
        <v>4</v>
      </c>
      <c r="C136" s="33">
        <v>118880</v>
      </c>
      <c r="D136" s="38">
        <v>-1.2800000000000001E-2</v>
      </c>
      <c r="E136" s="37">
        <f>C136*D136</f>
        <v>-1521.664</v>
      </c>
    </row>
    <row r="137" spans="1:5" ht="15.75" x14ac:dyDescent="0.3">
      <c r="A137" s="1" t="s">
        <v>85</v>
      </c>
      <c r="B137" s="1" t="s">
        <v>1</v>
      </c>
      <c r="C137" s="33">
        <v>130808.98</v>
      </c>
      <c r="D137" s="38">
        <v>8.8999999999999999E-3</v>
      </c>
      <c r="E137" s="37">
        <f>C137*D137</f>
        <v>1164.199922</v>
      </c>
    </row>
    <row r="138" spans="1:5" ht="15.75" x14ac:dyDescent="0.3">
      <c r="A138" s="1" t="s">
        <v>85</v>
      </c>
      <c r="B138" s="1" t="s">
        <v>5</v>
      </c>
      <c r="C138" s="33">
        <v>84075</v>
      </c>
      <c r="D138" s="38">
        <v>-4.1099999999999998E-2</v>
      </c>
      <c r="E138" s="37">
        <f>C138*D138</f>
        <v>-3455.4824999999996</v>
      </c>
    </row>
    <row r="139" spans="1:5" s="28" customFormat="1" ht="15.75" x14ac:dyDescent="0.3">
      <c r="A139" s="34" t="s">
        <v>84</v>
      </c>
      <c r="B139" s="34"/>
      <c r="C139" s="36">
        <f>SUM(C135:C138)</f>
        <v>940740.80700000003</v>
      </c>
      <c r="D139" s="32"/>
      <c r="E139" s="32">
        <f>SUM(E135:E138)</f>
        <v>-1385.0392699999993</v>
      </c>
    </row>
    <row r="140" spans="1:5" ht="15.75" x14ac:dyDescent="0.3">
      <c r="A140" s="1" t="s">
        <v>83</v>
      </c>
      <c r="B140" s="1" t="s">
        <v>3</v>
      </c>
      <c r="C140" s="33">
        <v>216132.59999999998</v>
      </c>
      <c r="D140" s="38">
        <v>4.0000000000000001E-3</v>
      </c>
      <c r="E140" s="37">
        <f>C140*D140</f>
        <v>864.53039999999987</v>
      </c>
    </row>
    <row r="141" spans="1:5" ht="15.75" x14ac:dyDescent="0.3">
      <c r="A141" s="1" t="s">
        <v>83</v>
      </c>
      <c r="B141" s="1" t="s">
        <v>4</v>
      </c>
      <c r="C141" s="33">
        <v>105809.2</v>
      </c>
      <c r="D141" s="38">
        <v>-1.2800000000000001E-2</v>
      </c>
      <c r="E141" s="37">
        <f>C141*D141</f>
        <v>-1354.3577600000001</v>
      </c>
    </row>
    <row r="142" spans="1:5" ht="15.75" x14ac:dyDescent="0.3">
      <c r="A142" s="1" t="s">
        <v>83</v>
      </c>
      <c r="B142" s="1" t="s">
        <v>5</v>
      </c>
      <c r="C142" s="33">
        <v>61786.400000000001</v>
      </c>
      <c r="D142" s="38">
        <v>-4.1099999999999998E-2</v>
      </c>
      <c r="E142" s="37">
        <f>C142*D142</f>
        <v>-2539.4210399999997</v>
      </c>
    </row>
    <row r="143" spans="1:5" s="28" customFormat="1" ht="15.75" x14ac:dyDescent="0.3">
      <c r="A143" s="34" t="s">
        <v>82</v>
      </c>
      <c r="B143" s="34"/>
      <c r="C143" s="36">
        <f>SUM(C140:C142)</f>
        <v>383728.2</v>
      </c>
      <c r="D143" s="32"/>
      <c r="E143" s="32">
        <f>SUM(E140:E142)</f>
        <v>-3029.2483999999999</v>
      </c>
    </row>
    <row r="144" spans="1:5" ht="15.75" x14ac:dyDescent="0.3">
      <c r="A144" s="1" t="s">
        <v>81</v>
      </c>
      <c r="B144" s="1" t="s">
        <v>3</v>
      </c>
      <c r="C144" s="33">
        <v>146662.86479999998</v>
      </c>
      <c r="D144" s="38">
        <v>4.0000000000000001E-3</v>
      </c>
      <c r="E144" s="37">
        <f>C144*D144</f>
        <v>586.65145919999998</v>
      </c>
    </row>
    <row r="145" spans="1:5" ht="15.75" x14ac:dyDescent="0.3">
      <c r="A145" s="1" t="s">
        <v>81</v>
      </c>
      <c r="B145" s="1" t="s">
        <v>5</v>
      </c>
      <c r="C145" s="33">
        <v>73441.2</v>
      </c>
      <c r="D145" s="38">
        <v>-4.1099999999999998E-2</v>
      </c>
      <c r="E145" s="37">
        <f>C145*D145</f>
        <v>-3018.4333199999996</v>
      </c>
    </row>
    <row r="146" spans="1:5" s="28" customFormat="1" ht="15.75" x14ac:dyDescent="0.3">
      <c r="A146" s="34" t="s">
        <v>80</v>
      </c>
      <c r="B146" s="34"/>
      <c r="C146" s="36">
        <f>SUM(C144:C145)</f>
        <v>220104.06479999999</v>
      </c>
      <c r="D146" s="32"/>
      <c r="E146" s="32">
        <f>SUM(E144:E145)</f>
        <v>-2431.7818607999998</v>
      </c>
    </row>
    <row r="147" spans="1:5" ht="15.75" x14ac:dyDescent="0.3">
      <c r="A147" s="1" t="s">
        <v>79</v>
      </c>
      <c r="B147" s="1" t="s">
        <v>3</v>
      </c>
      <c r="C147" s="33">
        <v>4347006.72</v>
      </c>
      <c r="D147" s="38">
        <v>4.0000000000000001E-3</v>
      </c>
      <c r="E147" s="37">
        <f>C147*D147</f>
        <v>17388.026879999998</v>
      </c>
    </row>
    <row r="148" spans="1:5" ht="15.75" x14ac:dyDescent="0.3">
      <c r="A148" s="1" t="s">
        <v>79</v>
      </c>
      <c r="B148" s="1" t="s">
        <v>4</v>
      </c>
      <c r="C148" s="33">
        <v>189873.72000000003</v>
      </c>
      <c r="D148" s="38">
        <v>-1.2800000000000001E-2</v>
      </c>
      <c r="E148" s="37">
        <f>C148*D148</f>
        <v>-2430.3836160000005</v>
      </c>
    </row>
    <row r="149" spans="1:5" ht="15.75" x14ac:dyDescent="0.3">
      <c r="A149" s="1" t="s">
        <v>79</v>
      </c>
      <c r="B149" s="1" t="s">
        <v>1</v>
      </c>
      <c r="C149" s="33">
        <v>517124.1</v>
      </c>
      <c r="D149" s="38">
        <v>8.8999999999999999E-3</v>
      </c>
      <c r="E149" s="37">
        <f>C149*D149</f>
        <v>4602.4044899999999</v>
      </c>
    </row>
    <row r="150" spans="1:5" ht="15.75" x14ac:dyDescent="0.3">
      <c r="A150" s="1" t="s">
        <v>79</v>
      </c>
      <c r="B150" s="1" t="s">
        <v>5</v>
      </c>
      <c r="C150" s="33">
        <v>100309.86</v>
      </c>
      <c r="D150" s="38">
        <v>-4.1099999999999998E-2</v>
      </c>
      <c r="E150" s="37">
        <f>C150*D150</f>
        <v>-4122.7352460000002</v>
      </c>
    </row>
    <row r="151" spans="1:5" s="28" customFormat="1" ht="15.75" x14ac:dyDescent="0.3">
      <c r="A151" s="34" t="s">
        <v>78</v>
      </c>
      <c r="B151" s="34"/>
      <c r="C151" s="36">
        <f>SUM(C147:C150)</f>
        <v>5154314.3999999994</v>
      </c>
      <c r="D151" s="32"/>
      <c r="E151" s="32">
        <f>SUM(E147:E150)</f>
        <v>15437.312507999995</v>
      </c>
    </row>
    <row r="152" spans="1:5" ht="15.75" x14ac:dyDescent="0.3">
      <c r="A152" s="1" t="s">
        <v>77</v>
      </c>
      <c r="B152" s="1" t="s">
        <v>3</v>
      </c>
      <c r="C152" s="33">
        <v>8349022.4574999986</v>
      </c>
      <c r="D152" s="38">
        <v>4.0000000000000001E-3</v>
      </c>
      <c r="E152" s="37">
        <f>C152*D152</f>
        <v>33396.089829999997</v>
      </c>
    </row>
    <row r="153" spans="1:5" ht="15.75" x14ac:dyDescent="0.3">
      <c r="A153" s="1" t="s">
        <v>77</v>
      </c>
      <c r="B153" s="1" t="s">
        <v>4</v>
      </c>
      <c r="C153" s="33">
        <v>213714.67000000004</v>
      </c>
      <c r="D153" s="38">
        <v>-1.2800000000000001E-2</v>
      </c>
      <c r="E153" s="37">
        <f>C153*D153</f>
        <v>-2735.5477760000008</v>
      </c>
    </row>
    <row r="154" spans="1:5" ht="15.75" x14ac:dyDescent="0.3">
      <c r="A154" s="1" t="s">
        <v>77</v>
      </c>
      <c r="B154" s="1" t="s">
        <v>1</v>
      </c>
      <c r="C154" s="33">
        <v>396346.005</v>
      </c>
      <c r="D154" s="38">
        <v>8.8999999999999999E-3</v>
      </c>
      <c r="E154" s="37">
        <f>C154*D154</f>
        <v>3527.4794445000002</v>
      </c>
    </row>
    <row r="155" spans="1:5" ht="15.75" x14ac:dyDescent="0.3">
      <c r="A155" s="1" t="s">
        <v>77</v>
      </c>
      <c r="B155" s="1" t="s">
        <v>5</v>
      </c>
      <c r="C155" s="33">
        <v>102699.54</v>
      </c>
      <c r="D155" s="38">
        <v>-4.1099999999999998E-2</v>
      </c>
      <c r="E155" s="37">
        <f>C155*D155</f>
        <v>-4220.9510939999991</v>
      </c>
    </row>
    <row r="156" spans="1:5" s="28" customFormat="1" ht="15.75" x14ac:dyDescent="0.3">
      <c r="A156" s="34" t="s">
        <v>76</v>
      </c>
      <c r="B156" s="34"/>
      <c r="C156" s="36">
        <f>SUM(C152:C155)</f>
        <v>9061782.6724999994</v>
      </c>
      <c r="D156" s="32"/>
      <c r="E156" s="32">
        <f>SUM(E152:E155)</f>
        <v>29967.070404499998</v>
      </c>
    </row>
    <row r="157" spans="1:5" ht="15.75" x14ac:dyDescent="0.3">
      <c r="A157" s="1" t="s">
        <v>75</v>
      </c>
      <c r="B157" s="1" t="s">
        <v>3</v>
      </c>
      <c r="C157" s="33">
        <v>3626568.9290920012</v>
      </c>
      <c r="D157" s="38">
        <v>4.0000000000000001E-3</v>
      </c>
      <c r="E157" s="37">
        <f>C157*D157</f>
        <v>14506.275716368005</v>
      </c>
    </row>
    <row r="158" spans="1:5" ht="15.75" x14ac:dyDescent="0.3">
      <c r="A158" s="1" t="s">
        <v>75</v>
      </c>
      <c r="B158" s="1" t="s">
        <v>4</v>
      </c>
      <c r="C158" s="33">
        <v>330420.87102399999</v>
      </c>
      <c r="D158" s="38">
        <v>-1.2800000000000001E-2</v>
      </c>
      <c r="E158" s="37">
        <f>C158*D158</f>
        <v>-4229.3871491072005</v>
      </c>
    </row>
    <row r="159" spans="1:5" ht="15.75" x14ac:dyDescent="0.3">
      <c r="A159" s="1" t="s">
        <v>75</v>
      </c>
      <c r="B159" s="1" t="s">
        <v>1</v>
      </c>
      <c r="C159" s="33">
        <v>173276.41868800001</v>
      </c>
      <c r="D159" s="38">
        <v>8.8999999999999999E-3</v>
      </c>
      <c r="E159" s="37">
        <f>C159*D159</f>
        <v>1542.1601263232001</v>
      </c>
    </row>
    <row r="160" spans="1:5" ht="15.75" x14ac:dyDescent="0.3">
      <c r="A160" s="1" t="s">
        <v>75</v>
      </c>
      <c r="B160" s="1" t="s">
        <v>5</v>
      </c>
      <c r="C160" s="33">
        <v>135253.818</v>
      </c>
      <c r="D160" s="38">
        <v>-4.1099999999999998E-2</v>
      </c>
      <c r="E160" s="37">
        <f>C160*D160</f>
        <v>-5558.9319197999994</v>
      </c>
    </row>
    <row r="161" spans="1:5" s="28" customFormat="1" ht="15.75" x14ac:dyDescent="0.3">
      <c r="A161" s="34" t="s">
        <v>74</v>
      </c>
      <c r="B161" s="34"/>
      <c r="C161" s="36">
        <f>SUM(C157:C160)</f>
        <v>4265520.0368040018</v>
      </c>
      <c r="D161" s="32"/>
      <c r="E161" s="32">
        <f>SUM(E157:E160)</f>
        <v>6260.116773784006</v>
      </c>
    </row>
    <row r="162" spans="1:5" ht="15.75" x14ac:dyDescent="0.3">
      <c r="A162" s="1" t="s">
        <v>73</v>
      </c>
      <c r="B162" s="1" t="s">
        <v>3</v>
      </c>
      <c r="C162" s="33">
        <v>709435.60000000021</v>
      </c>
      <c r="D162" s="38">
        <v>4.0000000000000001E-3</v>
      </c>
      <c r="E162" s="37">
        <f>C162*D162</f>
        <v>2837.742400000001</v>
      </c>
    </row>
    <row r="163" spans="1:5" ht="15.75" x14ac:dyDescent="0.3">
      <c r="A163" s="1" t="s">
        <v>73</v>
      </c>
      <c r="B163" s="1" t="s">
        <v>4</v>
      </c>
      <c r="C163" s="33">
        <v>122627.54000000001</v>
      </c>
      <c r="D163" s="38">
        <v>-1.2800000000000001E-2</v>
      </c>
      <c r="E163" s="37">
        <f>C163*D163</f>
        <v>-1569.6325120000001</v>
      </c>
    </row>
    <row r="164" spans="1:5" ht="15.75" x14ac:dyDescent="0.3">
      <c r="A164" s="1" t="s">
        <v>73</v>
      </c>
      <c r="B164" s="1" t="s">
        <v>5</v>
      </c>
      <c r="C164" s="33">
        <v>83113.2</v>
      </c>
      <c r="D164" s="38">
        <v>-4.1099999999999998E-2</v>
      </c>
      <c r="E164" s="37">
        <f>C164*D164</f>
        <v>-3415.9525199999998</v>
      </c>
    </row>
    <row r="165" spans="1:5" s="28" customFormat="1" ht="15.75" x14ac:dyDescent="0.3">
      <c r="A165" s="34" t="s">
        <v>72</v>
      </c>
      <c r="B165" s="34"/>
      <c r="C165" s="36">
        <f>SUM(C162:C164)</f>
        <v>915176.3400000002</v>
      </c>
      <c r="D165" s="32"/>
      <c r="E165" s="32">
        <f>SUM(E162:E164)</f>
        <v>-2147.842631999999</v>
      </c>
    </row>
    <row r="166" spans="1:5" ht="15.75" x14ac:dyDescent="0.3">
      <c r="A166" s="1" t="s">
        <v>71</v>
      </c>
      <c r="B166" s="1" t="s">
        <v>3</v>
      </c>
      <c r="C166" s="33">
        <v>171045.6</v>
      </c>
      <c r="D166" s="38">
        <v>4.0000000000000001E-3</v>
      </c>
      <c r="E166" s="37">
        <f>C166*D166</f>
        <v>684.18240000000003</v>
      </c>
    </row>
    <row r="167" spans="1:5" ht="15.75" x14ac:dyDescent="0.3">
      <c r="A167" s="1" t="s">
        <v>71</v>
      </c>
      <c r="B167" s="1" t="s">
        <v>4</v>
      </c>
      <c r="C167" s="33">
        <v>79944.800000000003</v>
      </c>
      <c r="D167" s="38">
        <v>-1.2800000000000001E-2</v>
      </c>
      <c r="E167" s="37">
        <f>C167*D167</f>
        <v>-1023.29344</v>
      </c>
    </row>
    <row r="168" spans="1:5" ht="15.75" x14ac:dyDescent="0.3">
      <c r="A168" s="1" t="s">
        <v>71</v>
      </c>
      <c r="B168" s="1" t="s">
        <v>5</v>
      </c>
      <c r="C168" s="33">
        <v>72216</v>
      </c>
      <c r="D168" s="38">
        <v>-4.1099999999999998E-2</v>
      </c>
      <c r="E168" s="37">
        <f>C168*D168</f>
        <v>-2968.0775999999996</v>
      </c>
    </row>
    <row r="169" spans="1:5" s="28" customFormat="1" ht="15.75" x14ac:dyDescent="0.3">
      <c r="A169" s="34" t="s">
        <v>70</v>
      </c>
      <c r="B169" s="34"/>
      <c r="C169" s="36">
        <f>SUM(C166:C168)</f>
        <v>323206.40000000002</v>
      </c>
      <c r="D169" s="32"/>
      <c r="E169" s="32">
        <f>SUM(E166:E168)</f>
        <v>-3307.1886399999994</v>
      </c>
    </row>
    <row r="170" spans="1:5" ht="15.75" x14ac:dyDescent="0.3">
      <c r="A170" s="1" t="s">
        <v>69</v>
      </c>
      <c r="B170" s="1" t="s">
        <v>3</v>
      </c>
      <c r="C170" s="33">
        <v>339650.48</v>
      </c>
      <c r="D170" s="38">
        <v>4.0000000000000001E-3</v>
      </c>
      <c r="E170" s="37">
        <f>C170*D170</f>
        <v>1358.6019200000001</v>
      </c>
    </row>
    <row r="171" spans="1:5" ht="15.75" x14ac:dyDescent="0.3">
      <c r="A171" s="1" t="s">
        <v>69</v>
      </c>
      <c r="B171" s="1" t="s">
        <v>5</v>
      </c>
      <c r="C171" s="33">
        <v>60621</v>
      </c>
      <c r="D171" s="38">
        <v>-4.1099999999999998E-2</v>
      </c>
      <c r="E171" s="37">
        <f>C171*D171</f>
        <v>-2491.5230999999999</v>
      </c>
    </row>
    <row r="172" spans="1:5" s="28" customFormat="1" ht="15.75" x14ac:dyDescent="0.3">
      <c r="A172" s="34" t="s">
        <v>68</v>
      </c>
      <c r="B172" s="34"/>
      <c r="C172" s="36">
        <f>SUM(C170:C171)</f>
        <v>400271.48</v>
      </c>
      <c r="D172" s="32"/>
      <c r="E172" s="32">
        <f>SUM(E170:E171)</f>
        <v>-1132.9211799999998</v>
      </c>
    </row>
    <row r="173" spans="1:5" ht="15.75" x14ac:dyDescent="0.3">
      <c r="A173" s="1" t="s">
        <v>67</v>
      </c>
      <c r="B173" s="1" t="s">
        <v>3</v>
      </c>
      <c r="C173" s="33">
        <v>3920559.1607600008</v>
      </c>
      <c r="D173" s="38">
        <v>4.0000000000000001E-3</v>
      </c>
      <c r="E173" s="37">
        <f>C173*D173</f>
        <v>15682.236643040003</v>
      </c>
    </row>
    <row r="174" spans="1:5" ht="15.75" x14ac:dyDescent="0.3">
      <c r="A174" s="1" t="s">
        <v>67</v>
      </c>
      <c r="B174" s="1" t="s">
        <v>4</v>
      </c>
      <c r="C174" s="33">
        <v>79325.903488000011</v>
      </c>
      <c r="D174" s="38">
        <v>-1.2800000000000001E-2</v>
      </c>
      <c r="E174" s="37">
        <f>C174*D174</f>
        <v>-1015.3715646464002</v>
      </c>
    </row>
    <row r="175" spans="1:5" ht="15.75" x14ac:dyDescent="0.3">
      <c r="A175" s="1" t="s">
        <v>67</v>
      </c>
      <c r="B175" s="1" t="s">
        <v>1</v>
      </c>
      <c r="C175" s="33">
        <v>577464.96704000002</v>
      </c>
      <c r="D175" s="38">
        <v>8.8999999999999999E-3</v>
      </c>
      <c r="E175" s="37">
        <f>C175*D175</f>
        <v>5139.4382066560001</v>
      </c>
    </row>
    <row r="176" spans="1:5" ht="15.75" x14ac:dyDescent="0.3">
      <c r="A176" s="1" t="s">
        <v>67</v>
      </c>
      <c r="B176" s="1" t="s">
        <v>5</v>
      </c>
      <c r="C176" s="33">
        <v>98258.017200000002</v>
      </c>
      <c r="D176" s="38">
        <v>-4.1099999999999998E-2</v>
      </c>
      <c r="E176" s="37">
        <f>C176*D176</f>
        <v>-4038.4045069199997</v>
      </c>
    </row>
    <row r="177" spans="1:5" s="28" customFormat="1" ht="15.75" x14ac:dyDescent="0.3">
      <c r="A177" s="34" t="s">
        <v>66</v>
      </c>
      <c r="B177" s="34"/>
      <c r="C177" s="36">
        <f>SUM(C173:C176)</f>
        <v>4675608.0484880004</v>
      </c>
      <c r="D177" s="32"/>
      <c r="E177" s="32">
        <f>SUM(E173:E176)</f>
        <v>15767.898778129602</v>
      </c>
    </row>
    <row r="178" spans="1:5" ht="15.75" x14ac:dyDescent="0.3">
      <c r="A178" s="1" t="s">
        <v>65</v>
      </c>
      <c r="B178" s="1" t="s">
        <v>3</v>
      </c>
      <c r="C178" s="33">
        <v>4866062.7520000003</v>
      </c>
      <c r="D178" s="38">
        <v>4.0000000000000001E-3</v>
      </c>
      <c r="E178" s="37">
        <f>C178*D178</f>
        <v>19464.251008000003</v>
      </c>
    </row>
    <row r="179" spans="1:5" ht="15.75" x14ac:dyDescent="0.3">
      <c r="A179" s="1" t="s">
        <v>65</v>
      </c>
      <c r="B179" s="1" t="s">
        <v>4</v>
      </c>
      <c r="C179" s="33">
        <v>123291</v>
      </c>
      <c r="D179" s="38">
        <v>-1.2800000000000001E-2</v>
      </c>
      <c r="E179" s="37">
        <f>C179*D179</f>
        <v>-1578.1248000000001</v>
      </c>
    </row>
    <row r="180" spans="1:5" ht="15.75" x14ac:dyDescent="0.3">
      <c r="A180" s="1" t="s">
        <v>65</v>
      </c>
      <c r="B180" s="1" t="s">
        <v>5</v>
      </c>
      <c r="C180" s="33">
        <v>108792.44500000001</v>
      </c>
      <c r="D180" s="38">
        <v>-4.1099999999999998E-2</v>
      </c>
      <c r="E180" s="37">
        <f>C180*D180</f>
        <v>-4471.3694894999999</v>
      </c>
    </row>
    <row r="181" spans="1:5" s="28" customFormat="1" ht="15.75" x14ac:dyDescent="0.3">
      <c r="A181" s="34" t="s">
        <v>64</v>
      </c>
      <c r="B181" s="34"/>
      <c r="C181" s="36">
        <f>SUM(C178:C180)</f>
        <v>5098146.1970000006</v>
      </c>
      <c r="D181" s="32"/>
      <c r="E181" s="32">
        <f>SUM(E178:E180)</f>
        <v>13414.756718500001</v>
      </c>
    </row>
    <row r="182" spans="1:5" ht="15.75" x14ac:dyDescent="0.3">
      <c r="A182" s="1" t="s">
        <v>63</v>
      </c>
      <c r="B182" s="1" t="s">
        <v>3</v>
      </c>
      <c r="C182" s="33">
        <v>2233094.2409959035</v>
      </c>
      <c r="D182" s="38">
        <v>4.0000000000000001E-3</v>
      </c>
      <c r="E182" s="37">
        <f>C182*D182</f>
        <v>8932.3769639836137</v>
      </c>
    </row>
    <row r="183" spans="1:5" ht="15.75" x14ac:dyDescent="0.3">
      <c r="A183" s="1" t="s">
        <v>63</v>
      </c>
      <c r="B183" s="1" t="s">
        <v>4</v>
      </c>
      <c r="C183" s="33">
        <v>238298.31999999995</v>
      </c>
      <c r="D183" s="38">
        <v>-1.2800000000000001E-2</v>
      </c>
      <c r="E183" s="37">
        <f>C183*D183</f>
        <v>-3050.2184959999995</v>
      </c>
    </row>
    <row r="184" spans="1:5" ht="15.75" x14ac:dyDescent="0.3">
      <c r="A184" s="1" t="s">
        <v>63</v>
      </c>
      <c r="B184" s="1" t="s">
        <v>1</v>
      </c>
      <c r="C184" s="33">
        <v>284201.52</v>
      </c>
      <c r="D184" s="38">
        <v>8.8999999999999999E-3</v>
      </c>
      <c r="E184" s="37">
        <f>C184*D184</f>
        <v>2529.3935280000001</v>
      </c>
    </row>
    <row r="185" spans="1:5" s="28" customFormat="1" ht="15.75" x14ac:dyDescent="0.3">
      <c r="A185" s="34" t="s">
        <v>62</v>
      </c>
      <c r="B185" s="34"/>
      <c r="C185" s="36">
        <f>SUM(C182:C184)</f>
        <v>2755594.0809959034</v>
      </c>
      <c r="D185" s="32"/>
      <c r="E185" s="32">
        <f>SUM(E182:E184)</f>
        <v>8411.5519959836147</v>
      </c>
    </row>
    <row r="186" spans="1:5" ht="15.75" x14ac:dyDescent="0.3">
      <c r="A186" s="1" t="s">
        <v>61</v>
      </c>
      <c r="B186" s="1" t="s">
        <v>3</v>
      </c>
      <c r="C186" s="33">
        <v>48209579.372923054</v>
      </c>
      <c r="D186" s="38">
        <v>4.0000000000000001E-3</v>
      </c>
      <c r="E186" s="37">
        <f>C186*D186</f>
        <v>192838.31749169223</v>
      </c>
    </row>
    <row r="187" spans="1:5" ht="15.75" x14ac:dyDescent="0.3">
      <c r="A187" s="1" t="s">
        <v>61</v>
      </c>
      <c r="B187" s="1" t="s">
        <v>4</v>
      </c>
      <c r="C187" s="33">
        <v>275174.75836110301</v>
      </c>
      <c r="D187" s="38">
        <v>-1.2800000000000001E-2</v>
      </c>
      <c r="E187" s="37">
        <f>C187*D187</f>
        <v>-3522.2369070221189</v>
      </c>
    </row>
    <row r="188" spans="1:5" ht="15.75" x14ac:dyDescent="0.3">
      <c r="A188" s="1" t="s">
        <v>61</v>
      </c>
      <c r="B188" s="1" t="s">
        <v>1</v>
      </c>
      <c r="C188" s="33">
        <v>3508803.8002406014</v>
      </c>
      <c r="D188" s="38">
        <v>8.8999999999999999E-3</v>
      </c>
      <c r="E188" s="37">
        <f>C188*D188</f>
        <v>31228.353822141351</v>
      </c>
    </row>
    <row r="189" spans="1:5" ht="15.75" x14ac:dyDescent="0.3">
      <c r="A189" s="1" t="s">
        <v>61</v>
      </c>
      <c r="B189" s="1" t="s">
        <v>5</v>
      </c>
      <c r="C189" s="33">
        <v>172846.567341577</v>
      </c>
      <c r="D189" s="38">
        <v>-4.1099999999999998E-2</v>
      </c>
      <c r="E189" s="37">
        <f>C189*D189</f>
        <v>-7103.9939177388142</v>
      </c>
    </row>
    <row r="190" spans="1:5" s="28" customFormat="1" ht="15.75" x14ac:dyDescent="0.3">
      <c r="A190" s="34" t="s">
        <v>60</v>
      </c>
      <c r="B190" s="34"/>
      <c r="C190" s="36">
        <f>SUM(C186:C189)</f>
        <v>52166404.498866327</v>
      </c>
      <c r="D190" s="32"/>
      <c r="E190" s="32">
        <f>SUM(E186:E189)</f>
        <v>213440.44048907264</v>
      </c>
    </row>
    <row r="191" spans="1:5" ht="15.75" x14ac:dyDescent="0.3">
      <c r="A191" s="1" t="s">
        <v>59</v>
      </c>
      <c r="B191" s="1" t="s">
        <v>3</v>
      </c>
      <c r="C191" s="33">
        <v>4074526.35</v>
      </c>
      <c r="D191" s="38">
        <v>4.0000000000000001E-3</v>
      </c>
      <c r="E191" s="37">
        <f>C191*D191</f>
        <v>16298.1054</v>
      </c>
    </row>
    <row r="192" spans="1:5" ht="15.75" x14ac:dyDescent="0.3">
      <c r="A192" s="1" t="s">
        <v>59</v>
      </c>
      <c r="B192" s="1" t="s">
        <v>4</v>
      </c>
      <c r="C192" s="33">
        <v>641200</v>
      </c>
      <c r="D192" s="38">
        <v>-1.2800000000000001E-2</v>
      </c>
      <c r="E192" s="37">
        <f>C192*D192</f>
        <v>-8207.36</v>
      </c>
    </row>
    <row r="193" spans="1:5" ht="15.75" x14ac:dyDescent="0.3">
      <c r="A193" s="1" t="s">
        <v>59</v>
      </c>
      <c r="B193" s="1" t="s">
        <v>1</v>
      </c>
      <c r="C193" s="33">
        <v>200437</v>
      </c>
      <c r="D193" s="38">
        <v>8.8999999999999999E-3</v>
      </c>
      <c r="E193" s="37">
        <f>C193*D193</f>
        <v>1783.8893</v>
      </c>
    </row>
    <row r="194" spans="1:5" ht="15.75" x14ac:dyDescent="0.3">
      <c r="A194" s="1" t="s">
        <v>59</v>
      </c>
      <c r="B194" s="1" t="s">
        <v>5</v>
      </c>
      <c r="C194" s="33">
        <v>73097</v>
      </c>
      <c r="D194" s="38">
        <v>-4.1099999999999998E-2</v>
      </c>
      <c r="E194" s="37">
        <f>C194*D194</f>
        <v>-3004.2866999999997</v>
      </c>
    </row>
    <row r="195" spans="1:5" s="28" customFormat="1" ht="15.75" x14ac:dyDescent="0.3">
      <c r="A195" s="34" t="s">
        <v>58</v>
      </c>
      <c r="B195" s="34"/>
      <c r="C195" s="36">
        <f>SUM(C191:C194)</f>
        <v>4989260.3499999996</v>
      </c>
      <c r="D195" s="32"/>
      <c r="E195" s="32">
        <f>SUM(E191:E194)</f>
        <v>6870.3480000000009</v>
      </c>
    </row>
    <row r="196" spans="1:5" ht="15.75" x14ac:dyDescent="0.3">
      <c r="A196" s="1" t="s">
        <v>57</v>
      </c>
      <c r="B196" s="1" t="s">
        <v>3</v>
      </c>
      <c r="C196" s="33">
        <v>1166896.4317099997</v>
      </c>
      <c r="D196" s="38">
        <v>4.0000000000000001E-3</v>
      </c>
      <c r="E196" s="37">
        <f>C196*D196</f>
        <v>4667.5857268399986</v>
      </c>
    </row>
    <row r="197" spans="1:5" ht="15.75" x14ac:dyDescent="0.3">
      <c r="A197" s="1" t="s">
        <v>57</v>
      </c>
      <c r="B197" s="1" t="s">
        <v>4</v>
      </c>
      <c r="C197" s="33">
        <v>50684.497500000012</v>
      </c>
      <c r="D197" s="38">
        <v>-1.2800000000000001E-2</v>
      </c>
      <c r="E197" s="37">
        <f>C197*D197</f>
        <v>-648.76156800000024</v>
      </c>
    </row>
    <row r="198" spans="1:5" ht="15.75" x14ac:dyDescent="0.3">
      <c r="A198" s="1" t="s">
        <v>57</v>
      </c>
      <c r="B198" s="1" t="s">
        <v>1</v>
      </c>
      <c r="C198" s="33">
        <v>60285.268609999999</v>
      </c>
      <c r="D198" s="38">
        <v>8.8999999999999999E-3</v>
      </c>
      <c r="E198" s="37">
        <f>C198*D198</f>
        <v>536.53889062899998</v>
      </c>
    </row>
    <row r="199" spans="1:5" ht="15.75" x14ac:dyDescent="0.3">
      <c r="A199" s="1" t="s">
        <v>57</v>
      </c>
      <c r="B199" s="1" t="s">
        <v>5</v>
      </c>
      <c r="C199" s="33">
        <v>15511.02</v>
      </c>
      <c r="D199" s="38">
        <v>-4.1099999999999998E-2</v>
      </c>
      <c r="E199" s="37">
        <f>C199*D199</f>
        <v>-637.50292200000001</v>
      </c>
    </row>
    <row r="200" spans="1:5" s="28" customFormat="1" ht="15.75" x14ac:dyDescent="0.3">
      <c r="A200" s="34" t="s">
        <v>56</v>
      </c>
      <c r="B200" s="34"/>
      <c r="C200" s="36">
        <f>SUM(C196:C199)</f>
        <v>1293377.2178199997</v>
      </c>
      <c r="D200" s="32"/>
      <c r="E200" s="32">
        <f>SUM(E196:E199)</f>
        <v>3917.8601274689986</v>
      </c>
    </row>
    <row r="201" spans="1:5" ht="15.75" x14ac:dyDescent="0.3">
      <c r="A201" s="1" t="s">
        <v>55</v>
      </c>
      <c r="B201" s="1" t="s">
        <v>3</v>
      </c>
      <c r="C201" s="33">
        <v>2605655.1937229605</v>
      </c>
      <c r="D201" s="38">
        <v>4.0000000000000001E-3</v>
      </c>
      <c r="E201" s="37">
        <f>C201*D201</f>
        <v>10422.620774891842</v>
      </c>
    </row>
    <row r="202" spans="1:5" ht="15.75" x14ac:dyDescent="0.3">
      <c r="A202" s="1" t="s">
        <v>55</v>
      </c>
      <c r="B202" s="1" t="s">
        <v>4</v>
      </c>
      <c r="C202" s="33">
        <v>471796.44143328001</v>
      </c>
      <c r="D202" s="38">
        <v>-1.2800000000000001E-2</v>
      </c>
      <c r="E202" s="37">
        <f>C202*D202</f>
        <v>-6038.9944503459847</v>
      </c>
    </row>
    <row r="203" spans="1:5" ht="15.75" x14ac:dyDescent="0.3">
      <c r="A203" s="1" t="s">
        <v>55</v>
      </c>
      <c r="B203" s="1" t="s">
        <v>1</v>
      </c>
      <c r="C203" s="33">
        <v>93894.041561599995</v>
      </c>
      <c r="D203" s="38">
        <v>8.8999999999999999E-3</v>
      </c>
      <c r="E203" s="37">
        <f>C203*D203</f>
        <v>835.65696989823994</v>
      </c>
    </row>
    <row r="204" spans="1:5" ht="15.75" x14ac:dyDescent="0.3">
      <c r="A204" s="1" t="s">
        <v>55</v>
      </c>
      <c r="B204" s="1" t="s">
        <v>5</v>
      </c>
      <c r="C204" s="33">
        <v>102604.575664</v>
      </c>
      <c r="D204" s="38">
        <v>-4.1099999999999998E-2</v>
      </c>
      <c r="E204" s="37">
        <f>C204*D204</f>
        <v>-4217.0480597903997</v>
      </c>
    </row>
    <row r="205" spans="1:5" ht="15.75" x14ac:dyDescent="0.3">
      <c r="A205" s="34" t="s">
        <v>54</v>
      </c>
      <c r="B205" s="34"/>
      <c r="C205" s="36">
        <f>SUM(C201:C204)</f>
        <v>3273950.2523818403</v>
      </c>
      <c r="D205" s="32"/>
      <c r="E205" s="32">
        <f>SUM(E201:E204)</f>
        <v>1002.2352346536982</v>
      </c>
    </row>
    <row r="206" spans="1:5" s="28" customFormat="1" ht="15.75" x14ac:dyDescent="0.3">
      <c r="A206" s="1" t="s">
        <v>53</v>
      </c>
      <c r="B206" s="1" t="s">
        <v>3</v>
      </c>
      <c r="C206" s="33">
        <v>1218223</v>
      </c>
      <c r="D206" s="38">
        <v>4.0000000000000001E-3</v>
      </c>
      <c r="E206" s="37">
        <f>C206*D206</f>
        <v>4872.8919999999998</v>
      </c>
    </row>
    <row r="207" spans="1:5" ht="15.75" x14ac:dyDescent="0.3">
      <c r="A207" s="1" t="s">
        <v>53</v>
      </c>
      <c r="B207" s="1" t="s">
        <v>5</v>
      </c>
      <c r="C207" s="33">
        <v>44238.48</v>
      </c>
      <c r="D207" s="38">
        <v>-4.1099999999999998E-2</v>
      </c>
      <c r="E207" s="37">
        <f>C207*D207</f>
        <v>-1818.2015280000001</v>
      </c>
    </row>
    <row r="208" spans="1:5" ht="15.75" x14ac:dyDescent="0.3">
      <c r="A208" s="34" t="s">
        <v>52</v>
      </c>
      <c r="B208" s="34"/>
      <c r="C208" s="36">
        <f>SUM(C206:C207)</f>
        <v>1262461.48</v>
      </c>
      <c r="D208" s="32"/>
      <c r="E208" s="32">
        <f>SUM(E206:E207)</f>
        <v>3054.6904719999998</v>
      </c>
    </row>
    <row r="209" spans="1:5" s="28" customFormat="1" ht="15.75" x14ac:dyDescent="0.3">
      <c r="A209" s="1" t="s">
        <v>51</v>
      </c>
      <c r="B209" s="1" t="s">
        <v>3</v>
      </c>
      <c r="C209" s="33">
        <v>20440700.800000019</v>
      </c>
      <c r="D209" s="38">
        <v>4.0000000000000001E-3</v>
      </c>
      <c r="E209" s="37">
        <f>C209*D209</f>
        <v>81762.803200000082</v>
      </c>
    </row>
    <row r="210" spans="1:5" ht="15.75" x14ac:dyDescent="0.3">
      <c r="A210" s="1" t="s">
        <v>51</v>
      </c>
      <c r="B210" s="1" t="s">
        <v>4</v>
      </c>
      <c r="C210" s="33">
        <v>1246377.6000000001</v>
      </c>
      <c r="D210" s="38">
        <v>-1.2800000000000001E-2</v>
      </c>
      <c r="E210" s="37">
        <f>C210*D210</f>
        <v>-15953.633280000002</v>
      </c>
    </row>
    <row r="211" spans="1:5" ht="15.75" x14ac:dyDescent="0.3">
      <c r="A211" s="1" t="s">
        <v>51</v>
      </c>
      <c r="B211" s="1" t="s">
        <v>1</v>
      </c>
      <c r="C211" s="33">
        <v>2443979.1999999993</v>
      </c>
      <c r="D211" s="38">
        <v>8.8999999999999999E-3</v>
      </c>
      <c r="E211" s="37">
        <f>C211*D211</f>
        <v>21751.414879999993</v>
      </c>
    </row>
    <row r="212" spans="1:5" ht="15.75" x14ac:dyDescent="0.3">
      <c r="A212" s="1" t="s">
        <v>51</v>
      </c>
      <c r="B212" s="1" t="s">
        <v>5</v>
      </c>
      <c r="C212" s="33">
        <v>211515.2</v>
      </c>
      <c r="D212" s="38">
        <v>-4.1099999999999998E-2</v>
      </c>
      <c r="E212" s="37">
        <f>C212*D212</f>
        <v>-8693.2747199999994</v>
      </c>
    </row>
    <row r="213" spans="1:5" ht="15.75" x14ac:dyDescent="0.3">
      <c r="A213" s="34" t="s">
        <v>50</v>
      </c>
      <c r="B213" s="34"/>
      <c r="C213" s="36">
        <f>SUM(C209:C212)</f>
        <v>24342572.800000019</v>
      </c>
      <c r="D213" s="32"/>
      <c r="E213" s="32">
        <f>SUM(E209:E212)</f>
        <v>78867.310080000068</v>
      </c>
    </row>
    <row r="214" spans="1:5" s="28" customFormat="1" ht="15.75" x14ac:dyDescent="0.3">
      <c r="A214" s="1" t="s">
        <v>49</v>
      </c>
      <c r="B214" s="1" t="s">
        <v>3</v>
      </c>
      <c r="C214" s="33">
        <v>4586602.6179999989</v>
      </c>
      <c r="D214" s="38">
        <v>4.0000000000000001E-3</v>
      </c>
      <c r="E214" s="37">
        <f>C214*D214</f>
        <v>18346.410471999996</v>
      </c>
    </row>
    <row r="215" spans="1:5" ht="15.75" x14ac:dyDescent="0.3">
      <c r="A215" s="1" t="s">
        <v>49</v>
      </c>
      <c r="B215" s="1" t="s">
        <v>4</v>
      </c>
      <c r="C215" s="33">
        <v>269451.31199999998</v>
      </c>
      <c r="D215" s="38">
        <v>-1.2800000000000001E-2</v>
      </c>
      <c r="E215" s="37">
        <f>C215*D215</f>
        <v>-3448.9767935999998</v>
      </c>
    </row>
    <row r="216" spans="1:5" ht="15.75" x14ac:dyDescent="0.3">
      <c r="A216" s="1" t="s">
        <v>49</v>
      </c>
      <c r="B216" s="1" t="s">
        <v>1</v>
      </c>
      <c r="C216" s="33">
        <v>97739.199999999997</v>
      </c>
      <c r="D216" s="38">
        <v>8.8999999999999999E-3</v>
      </c>
      <c r="E216" s="37">
        <f>C216*D216</f>
        <v>869.87887999999998</v>
      </c>
    </row>
    <row r="217" spans="1:5" ht="15.75" x14ac:dyDescent="0.3">
      <c r="A217" s="1" t="s">
        <v>49</v>
      </c>
      <c r="B217" s="1" t="s">
        <v>5</v>
      </c>
      <c r="C217" s="33">
        <v>111879.61199999999</v>
      </c>
      <c r="D217" s="38">
        <v>-4.1099999999999998E-2</v>
      </c>
      <c r="E217" s="37">
        <f>C217*D217</f>
        <v>-4598.2520531999999</v>
      </c>
    </row>
    <row r="218" spans="1:5" ht="15.75" x14ac:dyDescent="0.3">
      <c r="A218" s="34" t="s">
        <v>48</v>
      </c>
      <c r="B218" s="34"/>
      <c r="C218" s="36">
        <f>SUM(C214:C217)</f>
        <v>5065672.7419999987</v>
      </c>
      <c r="D218" s="32"/>
      <c r="E218" s="32">
        <f>SUM(E214:E217)</f>
        <v>11169.060505199997</v>
      </c>
    </row>
    <row r="219" spans="1:5" s="28" customFormat="1" ht="15.75" x14ac:dyDescent="0.3">
      <c r="A219" s="1" t="s">
        <v>47</v>
      </c>
      <c r="B219" s="1" t="s">
        <v>3</v>
      </c>
      <c r="C219" s="33">
        <v>18721003.625144634</v>
      </c>
      <c r="D219" s="38">
        <v>4.0000000000000001E-3</v>
      </c>
      <c r="E219" s="37">
        <f>C219*D219</f>
        <v>74884.014500578545</v>
      </c>
    </row>
    <row r="220" spans="1:5" ht="15.75" x14ac:dyDescent="0.3">
      <c r="A220" s="1" t="s">
        <v>47</v>
      </c>
      <c r="B220" s="1" t="s">
        <v>4</v>
      </c>
      <c r="C220" s="33">
        <v>837767.22069720016</v>
      </c>
      <c r="D220" s="38">
        <v>-1.2800000000000001E-2</v>
      </c>
      <c r="E220" s="37">
        <f>C220*D220</f>
        <v>-10723.420424924163</v>
      </c>
    </row>
    <row r="221" spans="1:5" ht="15.75" x14ac:dyDescent="0.3">
      <c r="A221" s="1" t="s">
        <v>47</v>
      </c>
      <c r="B221" s="1" t="s">
        <v>1</v>
      </c>
      <c r="C221" s="33">
        <v>1578890.5078445994</v>
      </c>
      <c r="D221" s="38">
        <v>8.8999999999999999E-3</v>
      </c>
      <c r="E221" s="37">
        <f>C221*D221</f>
        <v>14052.125519816935</v>
      </c>
    </row>
    <row r="222" spans="1:5" ht="15.75" x14ac:dyDescent="0.3">
      <c r="A222" s="1" t="s">
        <v>47</v>
      </c>
      <c r="B222" s="1" t="s">
        <v>5</v>
      </c>
      <c r="C222" s="33">
        <v>141155.25599999999</v>
      </c>
      <c r="D222" s="38">
        <v>-4.1099999999999998E-2</v>
      </c>
      <c r="E222" s="37">
        <f>C222*D222</f>
        <v>-5801.4810215999996</v>
      </c>
    </row>
    <row r="223" spans="1:5" ht="15.75" x14ac:dyDescent="0.3">
      <c r="A223" s="34" t="s">
        <v>46</v>
      </c>
      <c r="B223" s="34"/>
      <c r="C223" s="36">
        <f>SUM(C219:C222)</f>
        <v>21278816.609686438</v>
      </c>
      <c r="D223" s="32"/>
      <c r="E223" s="32">
        <f>SUM(E219:E222)</f>
        <v>72411.23857387132</v>
      </c>
    </row>
    <row r="224" spans="1:5" s="28" customFormat="1" ht="15.75" x14ac:dyDescent="0.3">
      <c r="A224" s="1" t="s">
        <v>45</v>
      </c>
      <c r="B224" s="1" t="s">
        <v>3</v>
      </c>
      <c r="C224" s="33">
        <v>9669338.8539999947</v>
      </c>
      <c r="D224" s="38">
        <v>4.0000000000000001E-3</v>
      </c>
      <c r="E224" s="37">
        <f>C224*D224</f>
        <v>38677.355415999977</v>
      </c>
    </row>
    <row r="225" spans="1:5" ht="15.75" x14ac:dyDescent="0.3">
      <c r="A225" s="1" t="s">
        <v>45</v>
      </c>
      <c r="B225" s="1" t="s">
        <v>4</v>
      </c>
      <c r="C225" s="33">
        <v>490081.41275000002</v>
      </c>
      <c r="D225" s="38">
        <v>-1.2800000000000001E-2</v>
      </c>
      <c r="E225" s="37">
        <f>C225*D225</f>
        <v>-6273.0420832000009</v>
      </c>
    </row>
    <row r="226" spans="1:5" ht="15.75" x14ac:dyDescent="0.3">
      <c r="A226" s="1" t="s">
        <v>45</v>
      </c>
      <c r="B226" s="1" t="s">
        <v>1</v>
      </c>
      <c r="C226" s="33">
        <v>233085.83374999999</v>
      </c>
      <c r="D226" s="38">
        <v>8.8999999999999999E-3</v>
      </c>
      <c r="E226" s="37">
        <f>C226*D226</f>
        <v>2074.4639203749998</v>
      </c>
    </row>
    <row r="227" spans="1:5" ht="15.75" x14ac:dyDescent="0.3">
      <c r="A227" s="1" t="s">
        <v>45</v>
      </c>
      <c r="B227" s="1" t="s">
        <v>5</v>
      </c>
      <c r="C227" s="33">
        <v>85005.414000000004</v>
      </c>
      <c r="D227" s="38">
        <v>-4.1099999999999998E-2</v>
      </c>
      <c r="E227" s="37">
        <f>C227*D227</f>
        <v>-3493.7225153999998</v>
      </c>
    </row>
    <row r="228" spans="1:5" ht="15.75" x14ac:dyDescent="0.3">
      <c r="A228" s="34" t="s">
        <v>44</v>
      </c>
      <c r="B228" s="34"/>
      <c r="C228" s="36">
        <f>SUM(C224:C227)</f>
        <v>10477511.514499996</v>
      </c>
      <c r="D228" s="32"/>
      <c r="E228" s="32">
        <f>SUM(E224:E227)</f>
        <v>30985.054737774972</v>
      </c>
    </row>
    <row r="229" spans="1:5" s="28" customFormat="1" ht="15.75" x14ac:dyDescent="0.3">
      <c r="A229" s="1" t="s">
        <v>43</v>
      </c>
      <c r="B229" s="1" t="s">
        <v>3</v>
      </c>
      <c r="C229" s="33">
        <v>14128605.150000002</v>
      </c>
      <c r="D229" s="38">
        <v>4.0000000000000001E-3</v>
      </c>
      <c r="E229" s="37">
        <f>C229*D229</f>
        <v>56514.420600000012</v>
      </c>
    </row>
    <row r="230" spans="1:5" ht="15.75" x14ac:dyDescent="0.3">
      <c r="A230" s="1" t="s">
        <v>43</v>
      </c>
      <c r="B230" s="1" t="s">
        <v>4</v>
      </c>
      <c r="C230" s="33">
        <v>290294.84999999998</v>
      </c>
      <c r="D230" s="38">
        <v>-1.2800000000000001E-2</v>
      </c>
      <c r="E230" s="37">
        <f>C230*D230</f>
        <v>-3715.7740799999997</v>
      </c>
    </row>
    <row r="231" spans="1:5" ht="15.75" x14ac:dyDescent="0.3">
      <c r="A231" s="1" t="s">
        <v>43</v>
      </c>
      <c r="B231" s="1" t="s">
        <v>1</v>
      </c>
      <c r="C231" s="33">
        <v>1636794.7</v>
      </c>
      <c r="D231" s="38">
        <v>8.8999999999999999E-3</v>
      </c>
      <c r="E231" s="37">
        <f>C231*D231</f>
        <v>14567.472829999999</v>
      </c>
    </row>
    <row r="232" spans="1:5" ht="15.75" x14ac:dyDescent="0.3">
      <c r="A232" s="34" t="s">
        <v>42</v>
      </c>
      <c r="B232" s="34"/>
      <c r="C232" s="36">
        <f>SUM(C229:C231)</f>
        <v>16055694.700000001</v>
      </c>
      <c r="D232" s="32"/>
      <c r="E232" s="32">
        <f>SUM(E229:E231)</f>
        <v>67366.119350000008</v>
      </c>
    </row>
    <row r="233" spans="1:5" ht="15.75" x14ac:dyDescent="0.3">
      <c r="A233" s="1" t="s">
        <v>41</v>
      </c>
      <c r="B233" s="1" t="s">
        <v>3</v>
      </c>
      <c r="C233" s="33">
        <v>8241782.6989679942</v>
      </c>
      <c r="D233" s="38">
        <v>4.0000000000000001E-3</v>
      </c>
      <c r="E233" s="37">
        <f>C233*D233</f>
        <v>32967.130795871977</v>
      </c>
    </row>
    <row r="234" spans="1:5" s="28" customFormat="1" ht="15.75" x14ac:dyDescent="0.3">
      <c r="A234" s="1" t="s">
        <v>41</v>
      </c>
      <c r="B234" s="1" t="s">
        <v>4</v>
      </c>
      <c r="C234" s="33">
        <v>294188.44603200001</v>
      </c>
      <c r="D234" s="38">
        <v>-1.2800000000000001E-2</v>
      </c>
      <c r="E234" s="37">
        <f>C234*D234</f>
        <v>-3765.6121092096005</v>
      </c>
    </row>
    <row r="235" spans="1:5" ht="15.75" x14ac:dyDescent="0.3">
      <c r="A235" s="1" t="s">
        <v>41</v>
      </c>
      <c r="B235" s="1" t="s">
        <v>1</v>
      </c>
      <c r="C235" s="33">
        <v>852494.42408000014</v>
      </c>
      <c r="D235" s="38">
        <v>8.8999999999999999E-3</v>
      </c>
      <c r="E235" s="37">
        <f>C235*D235</f>
        <v>7587.2003743120013</v>
      </c>
    </row>
    <row r="236" spans="1:5" ht="15.75" x14ac:dyDescent="0.3">
      <c r="A236" s="34" t="s">
        <v>40</v>
      </c>
      <c r="B236" s="34"/>
      <c r="C236" s="36">
        <f>SUM(C233:C235)</f>
        <v>9388465.5690799933</v>
      </c>
      <c r="D236" s="32"/>
      <c r="E236" s="32">
        <f>SUM(E233:E235)</f>
        <v>36788.719060974377</v>
      </c>
    </row>
    <row r="237" spans="1:5" ht="15.75" x14ac:dyDescent="0.3">
      <c r="A237" s="1" t="s">
        <v>39</v>
      </c>
      <c r="B237" s="1" t="s">
        <v>3</v>
      </c>
      <c r="C237" s="33">
        <v>1296738.7007169996</v>
      </c>
      <c r="D237" s="38">
        <v>4.0000000000000001E-3</v>
      </c>
      <c r="E237" s="37">
        <f>C237*D237</f>
        <v>5186.9548028679983</v>
      </c>
    </row>
    <row r="238" spans="1:5" ht="15.75" x14ac:dyDescent="0.3">
      <c r="A238" s="1" t="s">
        <v>39</v>
      </c>
      <c r="B238" s="1" t="s">
        <v>4</v>
      </c>
      <c r="C238" s="33">
        <v>254076.04983500001</v>
      </c>
      <c r="D238" s="38">
        <v>-1.2800000000000001E-2</v>
      </c>
      <c r="E238" s="37">
        <f>C238*D238</f>
        <v>-3252.1734378880005</v>
      </c>
    </row>
    <row r="239" spans="1:5" s="28" customFormat="1" ht="15.75" x14ac:dyDescent="0.3">
      <c r="A239" s="1" t="s">
        <v>39</v>
      </c>
      <c r="B239" s="1" t="s">
        <v>1</v>
      </c>
      <c r="C239" s="33">
        <v>153433.66940000001</v>
      </c>
      <c r="D239" s="38">
        <v>8.8999999999999999E-3</v>
      </c>
      <c r="E239" s="37">
        <f>C239*D239</f>
        <v>1365.5596576600001</v>
      </c>
    </row>
    <row r="240" spans="1:5" ht="15.75" x14ac:dyDescent="0.3">
      <c r="A240" s="1" t="s">
        <v>39</v>
      </c>
      <c r="B240" s="1" t="s">
        <v>5</v>
      </c>
      <c r="C240" s="33">
        <v>76158.439500000008</v>
      </c>
      <c r="D240" s="38">
        <v>-4.1099999999999998E-2</v>
      </c>
      <c r="E240" s="37">
        <f>C240*D240</f>
        <v>-3130.1118634500003</v>
      </c>
    </row>
    <row r="241" spans="1:5" ht="15.75" x14ac:dyDescent="0.3">
      <c r="A241" s="34" t="s">
        <v>38</v>
      </c>
      <c r="B241" s="34"/>
      <c r="C241" s="36">
        <f>SUM(C237:C240)</f>
        <v>1780406.8594519997</v>
      </c>
      <c r="D241" s="32"/>
      <c r="E241" s="32">
        <f>SUM(E237:E240)</f>
        <v>170.22915918999752</v>
      </c>
    </row>
    <row r="242" spans="1:5" ht="15.75" x14ac:dyDescent="0.3">
      <c r="A242" s="1" t="s">
        <v>37</v>
      </c>
      <c r="B242" s="1" t="s">
        <v>3</v>
      </c>
      <c r="C242" s="33">
        <v>2928068.4000000013</v>
      </c>
      <c r="D242" s="38">
        <v>4.0000000000000001E-3</v>
      </c>
      <c r="E242" s="37">
        <f>C242*D242</f>
        <v>11712.273600000006</v>
      </c>
    </row>
    <row r="243" spans="1:5" ht="15.75" x14ac:dyDescent="0.3">
      <c r="A243" s="1" t="s">
        <v>37</v>
      </c>
      <c r="B243" s="1" t="s">
        <v>4</v>
      </c>
      <c r="C243" s="33">
        <v>197186.49600000001</v>
      </c>
      <c r="D243" s="38">
        <v>-1.2800000000000001E-2</v>
      </c>
      <c r="E243" s="37">
        <f>C243*D243</f>
        <v>-2523.9871488000003</v>
      </c>
    </row>
    <row r="244" spans="1:5" s="28" customFormat="1" ht="15.75" x14ac:dyDescent="0.3">
      <c r="A244" s="1" t="s">
        <v>37</v>
      </c>
      <c r="B244" s="1" t="s">
        <v>1</v>
      </c>
      <c r="C244" s="33">
        <v>246717.12000000002</v>
      </c>
      <c r="D244" s="38">
        <v>8.8999999999999999E-3</v>
      </c>
      <c r="E244" s="37">
        <f>C244*D244</f>
        <v>2195.7823680000001</v>
      </c>
    </row>
    <row r="245" spans="1:5" ht="15.75" x14ac:dyDescent="0.3">
      <c r="A245" s="1" t="s">
        <v>37</v>
      </c>
      <c r="B245" s="1" t="s">
        <v>5</v>
      </c>
      <c r="C245" s="33">
        <v>35462.605999999992</v>
      </c>
      <c r="D245" s="38">
        <v>-4.1099999999999998E-2</v>
      </c>
      <c r="E245" s="37">
        <f>C245*D245</f>
        <v>-1457.5131065999997</v>
      </c>
    </row>
    <row r="246" spans="1:5" ht="15.75" x14ac:dyDescent="0.3">
      <c r="A246" s="34" t="s">
        <v>36</v>
      </c>
      <c r="B246" s="34"/>
      <c r="C246" s="36">
        <f>SUM(C242:C245)</f>
        <v>3407434.6220000014</v>
      </c>
      <c r="D246" s="32"/>
      <c r="E246" s="32">
        <f>SUM(E242:E245)</f>
        <v>9926.5557126000058</v>
      </c>
    </row>
    <row r="247" spans="1:5" ht="15.75" x14ac:dyDescent="0.3">
      <c r="A247" s="1" t="s">
        <v>35</v>
      </c>
      <c r="B247" s="1" t="s">
        <v>3</v>
      </c>
      <c r="C247" s="33">
        <v>4286455.1451199995</v>
      </c>
      <c r="D247" s="38">
        <v>4.0000000000000001E-3</v>
      </c>
      <c r="E247" s="37">
        <f>C247*D247</f>
        <v>17145.820580479998</v>
      </c>
    </row>
    <row r="248" spans="1:5" ht="15.75" x14ac:dyDescent="0.3">
      <c r="A248" s="1" t="s">
        <v>35</v>
      </c>
      <c r="B248" s="1" t="s">
        <v>4</v>
      </c>
      <c r="C248" s="33">
        <v>94715.99487000001</v>
      </c>
      <c r="D248" s="38">
        <v>-1.2800000000000001E-2</v>
      </c>
      <c r="E248" s="37">
        <f>C248*D248</f>
        <v>-1212.3647343360001</v>
      </c>
    </row>
    <row r="249" spans="1:5" s="28" customFormat="1" ht="15.75" x14ac:dyDescent="0.3">
      <c r="A249" s="1" t="s">
        <v>35</v>
      </c>
      <c r="B249" s="1" t="s">
        <v>5</v>
      </c>
      <c r="C249" s="33">
        <v>117348.399</v>
      </c>
      <c r="D249" s="38">
        <v>-4.1099999999999998E-2</v>
      </c>
      <c r="E249" s="37">
        <f>C249*D249</f>
        <v>-4823.0191988999995</v>
      </c>
    </row>
    <row r="250" spans="1:5" ht="15.75" x14ac:dyDescent="0.3">
      <c r="A250" s="34" t="s">
        <v>34</v>
      </c>
      <c r="B250" s="34"/>
      <c r="C250" s="36">
        <f>SUM(C247:C249)</f>
        <v>4498519.5389899993</v>
      </c>
      <c r="D250" s="32"/>
      <c r="E250" s="32">
        <f>SUM(E247:E249)</f>
        <v>11110.436647243998</v>
      </c>
    </row>
    <row r="251" spans="1:5" ht="15.75" x14ac:dyDescent="0.3">
      <c r="A251" s="1" t="s">
        <v>33</v>
      </c>
      <c r="B251" s="1" t="s">
        <v>3</v>
      </c>
      <c r="C251" s="33">
        <v>2373908.5759999999</v>
      </c>
      <c r="D251" s="38">
        <v>4.0000000000000001E-3</v>
      </c>
      <c r="E251" s="37">
        <f>C251*D251</f>
        <v>9495.6343039999992</v>
      </c>
    </row>
    <row r="252" spans="1:5" ht="15.75" x14ac:dyDescent="0.3">
      <c r="A252" s="1" t="s">
        <v>33</v>
      </c>
      <c r="B252" s="1" t="s">
        <v>4</v>
      </c>
      <c r="C252" s="33">
        <v>203065.2</v>
      </c>
      <c r="D252" s="38">
        <v>-1.2800000000000001E-2</v>
      </c>
      <c r="E252" s="37">
        <f>C252*D252</f>
        <v>-2599.2345600000003</v>
      </c>
    </row>
    <row r="253" spans="1:5" s="28" customFormat="1" ht="15.75" x14ac:dyDescent="0.3">
      <c r="A253" s="1" t="s">
        <v>33</v>
      </c>
      <c r="B253" s="1" t="s">
        <v>1</v>
      </c>
      <c r="C253" s="33">
        <v>406827.19999999995</v>
      </c>
      <c r="D253" s="38">
        <v>8.8999999999999999E-3</v>
      </c>
      <c r="E253" s="37">
        <f>C253*D253</f>
        <v>3620.7620799999995</v>
      </c>
    </row>
    <row r="254" spans="1:5" ht="15.75" x14ac:dyDescent="0.3">
      <c r="A254" s="1" t="s">
        <v>33</v>
      </c>
      <c r="B254" s="1" t="s">
        <v>5</v>
      </c>
      <c r="C254" s="33">
        <v>83122</v>
      </c>
      <c r="D254" s="38">
        <v>-4.1099999999999998E-2</v>
      </c>
      <c r="E254" s="37">
        <f>C254*D254</f>
        <v>-3416.3141999999998</v>
      </c>
    </row>
    <row r="255" spans="1:5" ht="15.75" x14ac:dyDescent="0.3">
      <c r="A255" s="34" t="s">
        <v>32</v>
      </c>
      <c r="B255" s="34"/>
      <c r="C255" s="36">
        <f>SUM(C251:C254)</f>
        <v>3066922.9759999998</v>
      </c>
      <c r="D255" s="32"/>
      <c r="E255" s="32">
        <f>SUM(E251:E254)</f>
        <v>7100.8476239999991</v>
      </c>
    </row>
    <row r="256" spans="1:5" ht="15.75" x14ac:dyDescent="0.3">
      <c r="A256" s="1" t="s">
        <v>31</v>
      </c>
      <c r="B256" s="1" t="s">
        <v>3</v>
      </c>
      <c r="C256" s="33">
        <v>5906002.9400000004</v>
      </c>
      <c r="D256" s="38">
        <v>4.0000000000000001E-3</v>
      </c>
      <c r="E256" s="37">
        <f>C256*D256</f>
        <v>23624.011760000001</v>
      </c>
    </row>
    <row r="257" spans="1:5" ht="15.75" x14ac:dyDescent="0.3">
      <c r="A257" s="1" t="s">
        <v>31</v>
      </c>
      <c r="B257" s="1" t="s">
        <v>4</v>
      </c>
      <c r="C257" s="33">
        <v>190140.72000000003</v>
      </c>
      <c r="D257" s="38">
        <v>-1.2800000000000001E-2</v>
      </c>
      <c r="E257" s="37">
        <f>C257*D257</f>
        <v>-2433.8012160000003</v>
      </c>
    </row>
    <row r="258" spans="1:5" ht="15.75" x14ac:dyDescent="0.3">
      <c r="A258" s="1" t="s">
        <v>31</v>
      </c>
      <c r="B258" s="1" t="s">
        <v>5</v>
      </c>
      <c r="C258" s="33">
        <v>61931.100000000013</v>
      </c>
      <c r="D258" s="38">
        <v>-4.1099999999999998E-2</v>
      </c>
      <c r="E258" s="37">
        <f>C258*D258</f>
        <v>-2545.3682100000005</v>
      </c>
    </row>
    <row r="259" spans="1:5" ht="15.75" x14ac:dyDescent="0.3">
      <c r="A259" s="34" t="s">
        <v>30</v>
      </c>
      <c r="B259" s="34"/>
      <c r="C259" s="36">
        <f>SUM(C256:C258)</f>
        <v>6158074.7599999998</v>
      </c>
      <c r="D259" s="32"/>
      <c r="E259" s="32">
        <f>SUM(E256:E258)</f>
        <v>18644.842334000001</v>
      </c>
    </row>
    <row r="260" spans="1:5" ht="15.75" x14ac:dyDescent="0.3">
      <c r="A260" s="1" t="s">
        <v>29</v>
      </c>
      <c r="B260" s="1" t="s">
        <v>3</v>
      </c>
      <c r="C260" s="33">
        <v>5804655.8694000011</v>
      </c>
      <c r="D260" s="38">
        <v>4.0000000000000001E-3</v>
      </c>
      <c r="E260" s="37">
        <f>C260*D260</f>
        <v>23218.623477600006</v>
      </c>
    </row>
    <row r="261" spans="1:5" ht="15.75" x14ac:dyDescent="0.3">
      <c r="A261" s="1" t="s">
        <v>29</v>
      </c>
      <c r="B261" s="1" t="s">
        <v>4</v>
      </c>
      <c r="C261" s="33">
        <v>339253.23679999996</v>
      </c>
      <c r="D261" s="38">
        <v>-1.2800000000000001E-2</v>
      </c>
      <c r="E261" s="37">
        <f>C261*D261</f>
        <v>-4342.4414310399998</v>
      </c>
    </row>
    <row r="262" spans="1:5" ht="15.75" x14ac:dyDescent="0.3">
      <c r="A262" s="1" t="s">
        <v>29</v>
      </c>
      <c r="B262" s="1" t="s">
        <v>5</v>
      </c>
      <c r="C262" s="33">
        <v>132737.52100000001</v>
      </c>
      <c r="D262" s="38">
        <v>-4.1099999999999998E-2</v>
      </c>
      <c r="E262" s="37">
        <f>C262*D262</f>
        <v>-5455.5121130999996</v>
      </c>
    </row>
    <row r="263" spans="1:5" ht="15.75" x14ac:dyDescent="0.3">
      <c r="A263" s="34" t="s">
        <v>28</v>
      </c>
      <c r="B263" s="34"/>
      <c r="C263" s="36">
        <f>SUM(C260:C262)</f>
        <v>6276646.6272000009</v>
      </c>
      <c r="D263" s="32"/>
      <c r="E263" s="32">
        <f>SUM(E260:E262)</f>
        <v>13420.669933460007</v>
      </c>
    </row>
    <row r="264" spans="1:5" ht="15.75" x14ac:dyDescent="0.3">
      <c r="A264" s="1" t="s">
        <v>27</v>
      </c>
      <c r="B264" s="1" t="s">
        <v>3</v>
      </c>
      <c r="C264" s="33">
        <v>1596129.5999999999</v>
      </c>
      <c r="D264" s="38">
        <v>4.0000000000000001E-3</v>
      </c>
      <c r="E264" s="37">
        <f>C264*D264</f>
        <v>6384.5183999999999</v>
      </c>
    </row>
    <row r="265" spans="1:5" s="28" customFormat="1" ht="15.75" x14ac:dyDescent="0.3">
      <c r="A265" s="1" t="s">
        <v>27</v>
      </c>
      <c r="B265" s="1" t="s">
        <v>5</v>
      </c>
      <c r="C265" s="33">
        <v>80775.5</v>
      </c>
      <c r="D265" s="38">
        <v>-4.1099999999999998E-2</v>
      </c>
      <c r="E265" s="37">
        <f>C265*D265</f>
        <v>-3319.8730499999997</v>
      </c>
    </row>
    <row r="266" spans="1:5" ht="15.75" x14ac:dyDescent="0.3">
      <c r="A266" s="34" t="s">
        <v>26</v>
      </c>
      <c r="B266" s="34"/>
      <c r="C266" s="36">
        <f>SUM(C264:C265)</f>
        <v>1676905.0999999999</v>
      </c>
      <c r="D266" s="32"/>
      <c r="E266" s="32">
        <f>SUM(E264:E265)</f>
        <v>3064.6453500000002</v>
      </c>
    </row>
    <row r="267" spans="1:5" ht="15.75" x14ac:dyDescent="0.3">
      <c r="A267" s="1" t="s">
        <v>25</v>
      </c>
      <c r="B267" s="1" t="s">
        <v>3</v>
      </c>
      <c r="C267" s="33">
        <v>664121.92700000003</v>
      </c>
      <c r="D267" s="38">
        <v>4.0000000000000001E-3</v>
      </c>
      <c r="E267" s="37">
        <f>C267*D267</f>
        <v>2656.4877080000001</v>
      </c>
    </row>
    <row r="268" spans="1:5" ht="15.75" x14ac:dyDescent="0.3">
      <c r="A268" s="1" t="s">
        <v>25</v>
      </c>
      <c r="B268" s="1" t="s">
        <v>4</v>
      </c>
      <c r="C268" s="33">
        <v>231617.64250000002</v>
      </c>
      <c r="D268" s="38">
        <v>-1.2800000000000001E-2</v>
      </c>
      <c r="E268" s="37">
        <f>C268*D268</f>
        <v>-2964.7058240000006</v>
      </c>
    </row>
    <row r="269" spans="1:5" ht="15.75" x14ac:dyDescent="0.3">
      <c r="A269" s="1" t="s">
        <v>25</v>
      </c>
      <c r="B269" s="1" t="s">
        <v>1</v>
      </c>
      <c r="C269" s="33">
        <v>48263.9</v>
      </c>
      <c r="D269" s="38">
        <v>8.8999999999999999E-3</v>
      </c>
      <c r="E269" s="37">
        <f>C269*D269</f>
        <v>429.54871000000003</v>
      </c>
    </row>
    <row r="270" spans="1:5" s="28" customFormat="1" ht="15.75" x14ac:dyDescent="0.3">
      <c r="A270" s="1" t="s">
        <v>25</v>
      </c>
      <c r="B270" s="1" t="s">
        <v>5</v>
      </c>
      <c r="C270" s="33">
        <v>55437.600000000013</v>
      </c>
      <c r="D270" s="38">
        <v>-4.1099999999999998E-2</v>
      </c>
      <c r="E270" s="37">
        <f>C270*D270</f>
        <v>-2278.4853600000006</v>
      </c>
    </row>
    <row r="271" spans="1:5" ht="15.75" x14ac:dyDescent="0.3">
      <c r="A271" s="34" t="s">
        <v>24</v>
      </c>
      <c r="B271" s="34"/>
      <c r="C271" s="36">
        <f>SUM(C267:C270)</f>
        <v>999441.06949999998</v>
      </c>
      <c r="D271" s="32"/>
      <c r="E271" s="32">
        <f>SUM(E267:E270)</f>
        <v>-2157.154766000001</v>
      </c>
    </row>
    <row r="272" spans="1:5" ht="15.75" x14ac:dyDescent="0.3">
      <c r="A272" s="1" t="s">
        <v>23</v>
      </c>
      <c r="B272" s="1" t="s">
        <v>3</v>
      </c>
      <c r="C272" s="33">
        <v>205608</v>
      </c>
      <c r="D272" s="38">
        <v>4.0000000000000001E-3</v>
      </c>
      <c r="E272" s="37">
        <f>C272*D272</f>
        <v>822.43200000000002</v>
      </c>
    </row>
    <row r="273" spans="1:5" ht="15.75" x14ac:dyDescent="0.3">
      <c r="A273" s="1" t="s">
        <v>23</v>
      </c>
      <c r="B273" s="1" t="s">
        <v>4</v>
      </c>
      <c r="C273" s="33">
        <v>159120</v>
      </c>
      <c r="D273" s="38">
        <v>-1.2800000000000001E-2</v>
      </c>
      <c r="E273" s="37">
        <f>C273*D273</f>
        <v>-2036.7360000000001</v>
      </c>
    </row>
    <row r="274" spans="1:5" ht="15.75" x14ac:dyDescent="0.3">
      <c r="A274" s="1" t="s">
        <v>23</v>
      </c>
      <c r="B274" s="1" t="s">
        <v>1</v>
      </c>
      <c r="C274" s="33">
        <v>50128</v>
      </c>
      <c r="D274" s="38">
        <v>8.8999999999999999E-3</v>
      </c>
      <c r="E274" s="37">
        <f>C274*D274</f>
        <v>446.13920000000002</v>
      </c>
    </row>
    <row r="275" spans="1:5" s="28" customFormat="1" ht="15.75" x14ac:dyDescent="0.3">
      <c r="A275" s="1" t="s">
        <v>23</v>
      </c>
      <c r="B275" s="1" t="s">
        <v>5</v>
      </c>
      <c r="C275" s="33">
        <v>18313.355</v>
      </c>
      <c r="D275" s="38">
        <v>-4.1099999999999998E-2</v>
      </c>
      <c r="E275" s="37">
        <f>C275*D275</f>
        <v>-752.67889049999997</v>
      </c>
    </row>
    <row r="276" spans="1:5" ht="15.75" x14ac:dyDescent="0.3">
      <c r="A276" s="34" t="s">
        <v>22</v>
      </c>
      <c r="B276" s="34"/>
      <c r="C276" s="36">
        <f>SUM(C272:C275)</f>
        <v>433169.35499999998</v>
      </c>
      <c r="D276" s="32"/>
      <c r="E276" s="32">
        <f>SUM(E272:E275)</f>
        <v>-1520.8436904999999</v>
      </c>
    </row>
    <row r="277" spans="1:5" ht="15.75" x14ac:dyDescent="0.3">
      <c r="A277" s="1" t="s">
        <v>21</v>
      </c>
      <c r="B277" s="1" t="s">
        <v>3</v>
      </c>
      <c r="C277" s="33">
        <v>327080.02496000007</v>
      </c>
      <c r="D277" s="38">
        <v>4.0000000000000001E-3</v>
      </c>
      <c r="E277" s="37">
        <f>C277*D277</f>
        <v>1308.3200998400002</v>
      </c>
    </row>
    <row r="278" spans="1:5" s="28" customFormat="1" ht="15.75" x14ac:dyDescent="0.3">
      <c r="A278" s="1" t="s">
        <v>21</v>
      </c>
      <c r="B278" s="1" t="s">
        <v>5</v>
      </c>
      <c r="C278" s="33">
        <v>91513.395000000004</v>
      </c>
      <c r="D278" s="38">
        <v>-4.1099999999999998E-2</v>
      </c>
      <c r="E278" s="37">
        <f>C278*D278</f>
        <v>-3761.2005344999998</v>
      </c>
    </row>
    <row r="279" spans="1:5" ht="15.75" x14ac:dyDescent="0.3">
      <c r="A279" s="34" t="s">
        <v>20</v>
      </c>
      <c r="B279" s="34"/>
      <c r="C279" s="36">
        <f>SUM(C277:C278)</f>
        <v>418593.41996000009</v>
      </c>
      <c r="D279" s="32"/>
      <c r="E279" s="32">
        <f>SUM(E277:E278)</f>
        <v>-2452.8804346599995</v>
      </c>
    </row>
    <row r="280" spans="1:5" ht="15.75" x14ac:dyDescent="0.3">
      <c r="A280" s="1" t="s">
        <v>19</v>
      </c>
      <c r="B280" s="1" t="s">
        <v>3</v>
      </c>
      <c r="C280" s="33">
        <v>8292049</v>
      </c>
      <c r="D280" s="38">
        <v>4.0000000000000001E-3</v>
      </c>
      <c r="E280" s="37">
        <f>C280*D280</f>
        <v>33168.196000000004</v>
      </c>
    </row>
    <row r="281" spans="1:5" ht="15.75" x14ac:dyDescent="0.3">
      <c r="A281" s="1" t="s">
        <v>19</v>
      </c>
      <c r="B281" s="1" t="s">
        <v>4</v>
      </c>
      <c r="C281" s="33">
        <v>252642</v>
      </c>
      <c r="D281" s="38">
        <v>-1.2800000000000001E-2</v>
      </c>
      <c r="E281" s="37">
        <f>C281*D281</f>
        <v>-3233.8176000000003</v>
      </c>
    </row>
    <row r="282" spans="1:5" s="28" customFormat="1" ht="15.75" x14ac:dyDescent="0.3">
      <c r="A282" s="1" t="s">
        <v>19</v>
      </c>
      <c r="B282" s="1" t="s">
        <v>1</v>
      </c>
      <c r="C282" s="33">
        <v>673479</v>
      </c>
      <c r="D282" s="38">
        <v>8.8999999999999999E-3</v>
      </c>
      <c r="E282" s="37">
        <f>C282*D282</f>
        <v>5993.9630999999999</v>
      </c>
    </row>
    <row r="283" spans="1:5" ht="15.75" x14ac:dyDescent="0.3">
      <c r="A283" s="1" t="s">
        <v>19</v>
      </c>
      <c r="B283" s="1" t="s">
        <v>5</v>
      </c>
      <c r="C283" s="33">
        <v>95316.5</v>
      </c>
      <c r="D283" s="38">
        <v>-4.1099999999999998E-2</v>
      </c>
      <c r="E283" s="37">
        <f>C283*D283</f>
        <v>-3917.5081499999997</v>
      </c>
    </row>
    <row r="284" spans="1:5" ht="15.75" x14ac:dyDescent="0.3">
      <c r="A284" s="34" t="s">
        <v>18</v>
      </c>
      <c r="B284" s="34"/>
      <c r="C284" s="36">
        <f>SUM(C280:C283)</f>
        <v>9313486.5</v>
      </c>
      <c r="D284" s="32"/>
      <c r="E284" s="32">
        <f>SUM(E280:E283)</f>
        <v>32010.833350000001</v>
      </c>
    </row>
    <row r="285" spans="1:5" ht="15.75" x14ac:dyDescent="0.3">
      <c r="A285" s="1" t="s">
        <v>17</v>
      </c>
      <c r="B285" s="1" t="s">
        <v>3</v>
      </c>
      <c r="C285" s="33">
        <v>364566.45999999996</v>
      </c>
      <c r="D285" s="38">
        <v>4.0000000000000001E-3</v>
      </c>
      <c r="E285" s="37">
        <f>C285*D285</f>
        <v>1458.2658399999998</v>
      </c>
    </row>
    <row r="286" spans="1:5" ht="15.75" x14ac:dyDescent="0.3">
      <c r="A286" s="1" t="s">
        <v>17</v>
      </c>
      <c r="B286" s="1" t="s">
        <v>4</v>
      </c>
      <c r="C286" s="33">
        <v>75759.969999999987</v>
      </c>
      <c r="D286" s="38">
        <v>-1.2800000000000001E-2</v>
      </c>
      <c r="E286" s="37">
        <f>C286*D286</f>
        <v>-969.7276159999999</v>
      </c>
    </row>
    <row r="287" spans="1:5" s="28" customFormat="1" ht="15.75" x14ac:dyDescent="0.3">
      <c r="A287" s="1" t="s">
        <v>17</v>
      </c>
      <c r="B287" s="1" t="s">
        <v>5</v>
      </c>
      <c r="C287" s="33">
        <v>68635.290000000008</v>
      </c>
      <c r="D287" s="38">
        <v>-4.1099999999999998E-2</v>
      </c>
      <c r="E287" s="37">
        <f>C287*D287</f>
        <v>-2820.9104190000003</v>
      </c>
    </row>
    <row r="288" spans="1:5" ht="15.75" x14ac:dyDescent="0.3">
      <c r="A288" s="34" t="s">
        <v>16</v>
      </c>
      <c r="B288" s="34"/>
      <c r="C288" s="36">
        <f>SUM(C285:C287)</f>
        <v>508961.72</v>
      </c>
      <c r="D288" s="32"/>
      <c r="E288" s="32">
        <f>SUM(E285:E287)</f>
        <v>-2332.3721950000004</v>
      </c>
    </row>
    <row r="289" spans="1:5" ht="15.75" x14ac:dyDescent="0.3">
      <c r="A289" s="1" t="s">
        <v>15</v>
      </c>
      <c r="B289" s="1" t="s">
        <v>3</v>
      </c>
      <c r="C289" s="33">
        <v>1108182.95</v>
      </c>
      <c r="D289" s="38">
        <v>4.0000000000000001E-3</v>
      </c>
      <c r="E289" s="37">
        <f>C289*D289</f>
        <v>4432.7317999999996</v>
      </c>
    </row>
    <row r="290" spans="1:5" ht="15.75" x14ac:dyDescent="0.3">
      <c r="A290" s="1" t="s">
        <v>15</v>
      </c>
      <c r="B290" s="1" t="s">
        <v>4</v>
      </c>
      <c r="C290" s="33">
        <v>247429</v>
      </c>
      <c r="D290" s="38">
        <v>-1.2800000000000001E-2</v>
      </c>
      <c r="E290" s="37">
        <f>C290*D290</f>
        <v>-3167.0912000000003</v>
      </c>
    </row>
    <row r="291" spans="1:5" s="28" customFormat="1" ht="15.75" x14ac:dyDescent="0.3">
      <c r="A291" s="1" t="s">
        <v>15</v>
      </c>
      <c r="B291" s="1" t="s">
        <v>5</v>
      </c>
      <c r="C291" s="33">
        <v>59176.4</v>
      </c>
      <c r="D291" s="38">
        <v>-4.1099999999999998E-2</v>
      </c>
      <c r="E291" s="37">
        <f>C291*D291</f>
        <v>-2432.15004</v>
      </c>
    </row>
    <row r="292" spans="1:5" ht="15.75" x14ac:dyDescent="0.3">
      <c r="A292" s="34" t="s">
        <v>14</v>
      </c>
      <c r="B292" s="34"/>
      <c r="C292" s="36">
        <f>SUM(C289:C291)</f>
        <v>1414788.3499999999</v>
      </c>
      <c r="D292" s="32"/>
      <c r="E292" s="32">
        <f>SUM(E289:E291)</f>
        <v>-1166.5094400000007</v>
      </c>
    </row>
    <row r="293" spans="1:5" ht="15.75" x14ac:dyDescent="0.3">
      <c r="A293" s="1" t="s">
        <v>13</v>
      </c>
      <c r="B293" s="1" t="s">
        <v>3</v>
      </c>
      <c r="C293" s="33">
        <v>433550.19999999995</v>
      </c>
      <c r="D293" s="38">
        <v>4.0000000000000001E-3</v>
      </c>
      <c r="E293" s="37">
        <f>C293*D293</f>
        <v>1734.2007999999998</v>
      </c>
    </row>
    <row r="294" spans="1:5" ht="15.75" x14ac:dyDescent="0.3">
      <c r="A294" s="1" t="s">
        <v>13</v>
      </c>
      <c r="B294" s="1" t="s">
        <v>4</v>
      </c>
      <c r="C294" s="33">
        <v>94188</v>
      </c>
      <c r="D294" s="38">
        <v>-1.2800000000000001E-2</v>
      </c>
      <c r="E294" s="37">
        <f>C294*D294</f>
        <v>-1205.6064000000001</v>
      </c>
    </row>
    <row r="295" spans="1:5" s="28" customFormat="1" ht="15.75" x14ac:dyDescent="0.3">
      <c r="A295" s="1" t="s">
        <v>13</v>
      </c>
      <c r="B295" s="1" t="s">
        <v>1</v>
      </c>
      <c r="C295" s="33">
        <v>55682.25</v>
      </c>
      <c r="D295" s="38">
        <v>8.8999999999999999E-3</v>
      </c>
      <c r="E295" s="37">
        <f>C295*D295</f>
        <v>495.572025</v>
      </c>
    </row>
    <row r="296" spans="1:5" ht="15.75" x14ac:dyDescent="0.3">
      <c r="A296" s="1" t="s">
        <v>13</v>
      </c>
      <c r="B296" s="1" t="s">
        <v>5</v>
      </c>
      <c r="C296" s="33">
        <v>77970</v>
      </c>
      <c r="D296" s="38">
        <v>-4.1099999999999998E-2</v>
      </c>
      <c r="E296" s="37">
        <f>C296*D296</f>
        <v>-3204.567</v>
      </c>
    </row>
    <row r="297" spans="1:5" ht="15.75" x14ac:dyDescent="0.3">
      <c r="A297" s="34" t="s">
        <v>12</v>
      </c>
      <c r="B297" s="34"/>
      <c r="C297" s="36">
        <f>SUM(C293:C296)</f>
        <v>661390.44999999995</v>
      </c>
      <c r="D297" s="32"/>
      <c r="E297" s="32">
        <f>SUM(E293:E296)</f>
        <v>-2180.4005750000006</v>
      </c>
    </row>
    <row r="298" spans="1:5" ht="15.75" x14ac:dyDescent="0.3">
      <c r="A298" s="34"/>
      <c r="B298" s="34"/>
      <c r="C298" s="35"/>
      <c r="D298" s="28"/>
      <c r="E298" s="32"/>
    </row>
    <row r="299" spans="1:5" ht="15.75" x14ac:dyDescent="0.3">
      <c r="A299" s="34" t="s">
        <v>11</v>
      </c>
      <c r="B299" s="34"/>
      <c r="C299" s="32">
        <f>C6+C11+C16+C20+C25+C30+C35+C40+C45+C50+C55+C59+C63+C66+C69+C74+C78+C83+C87+C91+C95+C99+C103+C107+C111+C115+C120+C125+C129+C134+C139+C143+C146+C151+C156+C161+C165+C169+C172+C177+C181+C185+C190+C195+C200+C205+C208+C213+C218+C223+C228+C232+C236+C241+C246+C250+C255+C259+C263+C266+C271+C276+C279+C284+C288+C292+C297</f>
        <v>340688923.48276162</v>
      </c>
      <c r="D299" s="32"/>
      <c r="E299" s="32">
        <f>E6+E11+E16+E20+E25+E30+E35+E40+E45+E50+E55+E59+E63+E66+E69+E74+E78+E83+E87+E91+E95+E99+E103+E107+E111+E115+E120+E125+E129+E134+E139+E143+E146+E151+E156+E161+E165+E169+E172+E177+E181+E185+E190+E195+E200+E205+E208+E213+E218+E223+E228+E232+E236+E241+E246+E250+E255+E259+E263+E266+E271+E276+E279+E284+E288+E292+E297</f>
        <v>973120.39975932718</v>
      </c>
    </row>
    <row r="300" spans="1:5" s="28" customFormat="1" ht="15.75" x14ac:dyDescent="0.3">
      <c r="A300" s="1"/>
      <c r="B300" s="1"/>
      <c r="C300" s="48"/>
      <c r="D300" s="1"/>
      <c r="E300" s="44"/>
    </row>
    <row r="301" spans="1:5" s="28" customFormat="1" ht="16.5" thickBot="1" x14ac:dyDescent="0.35">
      <c r="A301" s="1"/>
      <c r="B301" s="1"/>
      <c r="C301" s="33"/>
      <c r="D301" s="1"/>
      <c r="E301" s="32"/>
    </row>
    <row r="302" spans="1:5" s="28" customFormat="1" ht="15.75" x14ac:dyDescent="0.3">
      <c r="A302" s="1"/>
      <c r="B302" s="31" t="s">
        <v>3</v>
      </c>
      <c r="C302" s="30">
        <f>C2+C7+C12+C17+C21+C26+C31+C36+C41+C46+C51+C56+C60+C64+C67+C70+C75+C79+C84+C88+C92+C96+C100+C104+C108+C112+C116+C121+C126+C130+C135+C140+C144+C147+C152+C157+C162+C166+C170+C173+C178+C182+C186+C191+C196+C201+C206+C209+C214+C219+C224+C229+C233+C237+C242+C247+C251+C256+C260+C264+C267+C272+C277+C280+C285+C289+C293</f>
        <v>297897296.4515655</v>
      </c>
      <c r="D302" s="30"/>
      <c r="E302" s="29">
        <f t="shared" ref="E302" si="0">E2+E7+E12+E17+E21+E26+E31+E36+E41+E46+E51+E56+E60+E64+E67+E70+E75+E79+E84+E88+E92+E96+E100+E104+E108+E112+E116+E121+E126+E130+E135+E140+E144+E147+E152+E157+E162+E166+E170+E173+E178+E182+E186+E191+E196+E201+E206+E209+E214+E219+E224+E229+E233+E237+E242+E247+E251+E256+E260+E264+E267+E272+E277+E280+E285+E289+E293</f>
        <v>1191589.1858062621</v>
      </c>
    </row>
    <row r="303" spans="1:5" ht="15.75" x14ac:dyDescent="0.3">
      <c r="A303" s="1"/>
      <c r="B303" s="26" t="s">
        <v>4</v>
      </c>
      <c r="C303" s="24">
        <f>C3+C8+C13+C18+C22+C27+C32+C37+C42+C47+C52+C71+C76+C80+C85+C89+C93+C97+C101+C109+C113+C117+C122+C127+C131+C136+C141+C148+C153+C158+C163+C167+C174+C179+C183+C187+C192+C197+C202+C210+C215+C220+C225+C230+C234+C238+C243+C248+C252+C257+C261+C268+C273+C281+C286+C290+C294</f>
        <v>14546444.314928584</v>
      </c>
      <c r="D303" s="24"/>
      <c r="E303" s="27">
        <f>E3+E8+E13+E18+E22+E27+E32+E37+E42+E47+E52+E71+E76+E80+E85+E89+E93+E97+E101+E109+E113+E117+E122+E127+E131+E136+E141+E148+E153+E158+E163+E167+E174+E179+E183+E187+E192+E197+E202+E210+E215+E220+E225+E230+E234+E238+E243+E248+E252+E257+E261+E268+E273+E281+E286+E290+E294</f>
        <v>-186194.48723108595</v>
      </c>
    </row>
    <row r="304" spans="1:5" ht="15.75" x14ac:dyDescent="0.3">
      <c r="A304" s="1"/>
      <c r="B304" s="26" t="s">
        <v>1</v>
      </c>
      <c r="C304" s="24">
        <f>C4+C9+C14+C23+C28+C33+C38+C43+C48+C53+C57+C61+C72+C81+C86+C98+C105+C118+C123+C132+C137+C149+C154+C159+C175+C184+C188+C193+C198+C203+C211+C216+C221+C226+C231+C235+C239+C244+C253+C269+C274+C282+C295</f>
        <v>22572054.216454796</v>
      </c>
      <c r="D304" s="24"/>
      <c r="E304" s="27">
        <f>E4+E9+E14+E23+E28+E33+E38+E43+E48+E53+E57+E61+E72+E81+E86+E98+E105+E118+E123+E132+E137+E149+E154+E159+E175+E184+E188+E193+E198+E203+E211+E216+E221+E226+E231+E235+E239+E244+E253+E269+E274+E282+E295</f>
        <v>200891.28252644767</v>
      </c>
    </row>
    <row r="305" spans="1:5" ht="15.75" x14ac:dyDescent="0.3">
      <c r="A305" s="1"/>
      <c r="B305" s="26" t="s">
        <v>5</v>
      </c>
      <c r="C305" s="25">
        <f>C5+C10+C15+C19+C24+C29+C34+C39+C44+C49+C54+C58+C62+C65+C68+C73+C77+C82+C90+C94+C102+C106+C110+C114+C119+C124+C128+C133+C138+C142+C145+C150+C155+C160+C164+C168+C171+C176+C180+C189+C194+C199+C204+C207+C212+C217+C222+C227+C240+C245+C249+C254+C258+C262+C265+C270+C275+C278+C283+C287+C291+C296</f>
        <v>5673128.4998125751</v>
      </c>
      <c r="D305" s="24"/>
      <c r="E305" s="23">
        <f>E5+E10+E15+E19+E24+E29+E34+E39+E44+E49+E54+E58+E62+E65+E68+E73+E77+E82+E90+E94+E102+E106+E110+E114+E119+E124+E128+E133+E138+E142+E145+E150+E155+E160+E164+E168+E171+E176+E180+E189+E194+E199+E204+E207+E212+E217+E222+E227+E240+E245+E249+E254+E258+E262+E265+E270+E275+E278+E283+E287+E291+E296</f>
        <v>-233165.58134229694</v>
      </c>
    </row>
    <row r="306" spans="1:5" ht="16.5" thickBot="1" x14ac:dyDescent="0.35">
      <c r="A306" s="1"/>
      <c r="B306" s="22"/>
      <c r="C306" s="21">
        <f>SUM(C302:C305)</f>
        <v>340688923.4827615</v>
      </c>
      <c r="D306" s="21"/>
      <c r="E306" s="20">
        <f>SUM(E302:E305)</f>
        <v>973120.39975932683</v>
      </c>
    </row>
    <row r="307" spans="1:5" s="17" customFormat="1" ht="15.75" x14ac:dyDescent="0.3">
      <c r="A307" s="2"/>
      <c r="B307" s="2"/>
      <c r="C307" s="18">
        <f>C299-C306</f>
        <v>0</v>
      </c>
      <c r="D307" s="19"/>
      <c r="E307" s="18">
        <f>E299-E306</f>
        <v>0</v>
      </c>
    </row>
    <row r="308" spans="1:5" s="17" customFormat="1" ht="15.75" x14ac:dyDescent="0.3">
      <c r="A308" s="2"/>
      <c r="B308" s="2"/>
      <c r="C308" s="18"/>
      <c r="D308" s="19"/>
      <c r="E308" s="18"/>
    </row>
  </sheetData>
  <autoFilter ref="A1:E297" xr:uid="{A917B256-BF83-4E80-8C4C-D0F1F79B638F}"/>
  <dataValidations count="1">
    <dataValidation type="decimal" operator="greaterThanOrEqual" allowBlank="1" showInputMessage="1" showErrorMessage="1" sqref="B253:C253 B109:C109 F256:XFD256 E109:XFD109" xr:uid="{94258940-D66E-47EC-BAA8-8E4807F634C5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FRS Calc. Template </vt:lpstr>
      <vt:lpstr>FRS Calc. (2025)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gkolchakian</dc:creator>
  <cp:lastModifiedBy>Griffin Kolchakian</cp:lastModifiedBy>
  <dcterms:created xsi:type="dcterms:W3CDTF">2022-03-30T14:31:17Z</dcterms:created>
  <dcterms:modified xsi:type="dcterms:W3CDTF">2025-07-08T16:19:55Z</dcterms:modified>
</cp:coreProperties>
</file>