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R:\!CFY2425\Forms &amp; Instructions\7 Hope Cards\"/>
    </mc:Choice>
  </mc:AlternateContent>
  <xr:revisionPtr revIDLastSave="0" documentId="13_ncr:1_{B4A62522-AF23-43F8-865F-D0A36515A116}" xr6:coauthVersionLast="47" xr6:coauthVersionMax="47" xr10:uidLastSave="{00000000-0000-0000-0000-000000000000}"/>
  <workbookProtection workbookAlgorithmName="SHA-512" workbookHashValue="l+DWW9Y99PtXKqz1qbPuyIV33iQVbITIt5k66j64P1UbBUs29vmrH5aO6nYpIImvHT5cXfeMsSYAe2ToFlAOAw==" workbookSaltValue="4dw+wnUB1kLxsKEuv3pnoA==" workbookSpinCount="100000" lockStructure="1"/>
  <bookViews>
    <workbookView xWindow="-120" yWindow="-120" windowWidth="29040" windowHeight="15840" firstSheet="2" activeTab="2" xr2:uid="{3661E16B-7793-4BFC-9CA8-BB9A5E6742FD}"/>
  </bookViews>
  <sheets>
    <sheet name="Allocation" sheetId="5" state="hidden" r:id="rId1"/>
    <sheet name="Form Data LOOKUP" sheetId="4" state="hidden" r:id="rId2"/>
    <sheet name="Hope Cards Expenditures  " sheetId="3" r:id="rId3"/>
  </sheets>
  <definedNames>
    <definedName name="_xlnm._FilterDatabase" localSheetId="0" hidden="1">Allocation!$A$1:$B$1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C16" i="3" s="1"/>
  <c r="B44" i="5" l="1"/>
  <c r="B7" i="5"/>
  <c r="B70" i="5" l="1"/>
  <c r="F5" i="4" l="1"/>
  <c r="F4" i="4"/>
  <c r="F3" i="4"/>
  <c r="F2" i="4"/>
  <c r="A2" i="3"/>
  <c r="C15" i="3"/>
</calcChain>
</file>

<file path=xl/sharedStrings.xml><?xml version="1.0" encoding="utf-8"?>
<sst xmlns="http://schemas.openxmlformats.org/spreadsheetml/2006/main" count="176" uniqueCount="106">
  <si>
    <t>TOTAL:</t>
  </si>
  <si>
    <t>Organization</t>
  </si>
  <si>
    <t>OrganizationID</t>
  </si>
  <si>
    <t>ReportSubmissionNum</t>
  </si>
  <si>
    <t>ReportingMonth</t>
  </si>
  <si>
    <t>ReportingQuarter</t>
  </si>
  <si>
    <t>ReportQuarterEndDate</t>
  </si>
  <si>
    <t>ReportQuarterEndMonth</t>
  </si>
  <si>
    <t>Alachua</t>
  </si>
  <si>
    <t>October</t>
  </si>
  <si>
    <t>Quarter 1</t>
  </si>
  <si>
    <t>December</t>
  </si>
  <si>
    <t>Baker</t>
  </si>
  <si>
    <t>November</t>
  </si>
  <si>
    <t>Quarter 2</t>
  </si>
  <si>
    <t>March</t>
  </si>
  <si>
    <t>Bay</t>
  </si>
  <si>
    <t>Quarter 3</t>
  </si>
  <si>
    <t>June</t>
  </si>
  <si>
    <t>Bradford</t>
  </si>
  <si>
    <t>January</t>
  </si>
  <si>
    <t>Quarter 4</t>
  </si>
  <si>
    <t>September</t>
  </si>
  <si>
    <t>Brevard</t>
  </si>
  <si>
    <t>February</t>
  </si>
  <si>
    <t>Broward</t>
  </si>
  <si>
    <t>Calhoun</t>
  </si>
  <si>
    <t>April</t>
  </si>
  <si>
    <t>Charlotte</t>
  </si>
  <si>
    <t>May</t>
  </si>
  <si>
    <t>Citrus</t>
  </si>
  <si>
    <t>Clay</t>
  </si>
  <si>
    <t>July</t>
  </si>
  <si>
    <t>Collier</t>
  </si>
  <si>
    <t>FINAL</t>
  </si>
  <si>
    <t>August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</si>
  <si>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</si>
  <si>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</si>
  <si>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</si>
  <si>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</si>
  <si>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</si>
  <si>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</si>
  <si>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</si>
  <si>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</si>
  <si>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</si>
  <si>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</si>
  <si>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</si>
  <si>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</si>
  <si>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</si>
  <si>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</si>
  <si>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</si>
  <si>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</si>
  <si>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</si>
  <si>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</si>
  <si>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</si>
  <si>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</si>
  <si>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</si>
  <si>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</si>
  <si>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</si>
  <si>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</si>
  <si>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</si>
  <si>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</si>
  <si>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</si>
  <si>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</si>
  <si>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</si>
  <si>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</si>
  <si>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</si>
  <si>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</si>
  <si>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</si>
  <si>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</si>
  <si>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</si>
  <si>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</si>
  <si>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</si>
  <si>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</si>
  <si>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</si>
  <si>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</si>
  <si>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</si>
  <si>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</si>
  <si>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</si>
  <si>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</si>
  <si>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</si>
  <si>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</si>
  <si>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</si>
  <si>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</si>
  <si>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</si>
  <si>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</si>
  <si>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</si>
  <si>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</si>
  <si>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</si>
  <si>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</si>
  <si>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</si>
  <si>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</si>
  <si>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First Calendar Year of CFY</t>
  </si>
  <si>
    <t>Total Expenditures 
for SFY 2024-25</t>
  </si>
  <si>
    <t>County</t>
  </si>
  <si>
    <t>Allocation Proportionate to CFY 22-23 Injunctions for Protection</t>
  </si>
  <si>
    <t>DeSoto</t>
  </si>
  <si>
    <t>Hope Cards Supplemental Appropriation
Expenditures</t>
  </si>
  <si>
    <t xml:space="preserve">County:  </t>
  </si>
  <si>
    <t xml:space="preserve">Contact:  </t>
  </si>
  <si>
    <t xml:space="preserve">E-Mail Address:  </t>
  </si>
  <si>
    <t xml:space="preserve">Personnel:  </t>
  </si>
  <si>
    <t xml:space="preserve">Operating:  </t>
  </si>
  <si>
    <t xml:space="preserve">TOTAL:  </t>
  </si>
  <si>
    <t xml:space="preserve">Difference:  </t>
  </si>
  <si>
    <t xml:space="preserve">Funding Allocation: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</si>
</sst>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0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sz val="12"/>
      <color theme="1"/>
      <name val="Franklin Gothic Book"/>
      <family val="2"/>
    </font>
    <font>
      <b/>
      <sz val="12"/>
      <color theme="4"/>
      <name val="Franklin Gothic Book"/>
      <family val="2"/>
    </font>
    <font>
      <b/>
      <sz val="12"/>
      <color theme="1"/>
      <name val="Franklin Gothic Book"/>
      <family val="2"/>
    </font>
    <font>
      <sz val="11"/>
      <name val="Calibri"/>
      <family val="2"/>
      <scheme val="minor"/>
    </font>
    <font>
      <b/>
      <sz val="14"/>
      <color theme="4"/>
      <name val="Franklin Gothic Book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4" tint="0.39994506668294322"/>
      <name val="Arial"/>
      <family val="2"/>
    </font>
    <font>
      <sz val="10"/>
      <color rgb="FF000000"/>
      <name val="Times New Roman"/>
      <family val="1"/>
    </font>
    <font>
      <i/>
      <sz val="12"/>
      <color rgb="FF000000"/>
      <name val="Franklin Gothic Book"/>
      <family val="2"/>
    </font>
    <font>
      <i/>
      <sz val="12"/>
      <color rgb="FFC0000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BE7B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7" fillId="2" borderId="3">
      <alignment horizontal="center" vertical="center"/>
      <protection locked="0"/>
    </xf>
    <xf numFmtId="0" fontId="7" fillId="3" borderId="3">
      <alignment horizontal="center" vertical="center"/>
      <protection locked="0"/>
    </xf>
    <xf numFmtId="0" fontId="9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45">
    <xf numFmtId="0" fontId="0" fillId="0" borderId="0" xfId="0"/>
    <xf numFmtId="0" fontId="10" fillId="6" borderId="0" xfId="3" applyFont="1" applyFill="1" applyAlignment="1">
      <alignment horizontal="center" vertical="center" wrapText="1"/>
    </xf>
    <xf numFmtId="0" fontId="9" fillId="0" borderId="0" xfId="3"/>
    <xf numFmtId="0" fontId="12" fillId="0" borderId="0" xfId="4" applyFont="1" applyAlignment="1">
      <alignment wrapText="1"/>
    </xf>
    <xf numFmtId="0" fontId="13" fillId="0" borderId="0" xfId="3" applyFont="1" applyAlignment="1">
      <alignment horizontal="center" vertical="center"/>
    </xf>
    <xf numFmtId="0" fontId="9" fillId="0" borderId="0" xfId="3" applyAlignment="1">
      <alignment horizontal="right"/>
    </xf>
    <xf numFmtId="0" fontId="14" fillId="0" borderId="0" xfId="3" applyFont="1"/>
    <xf numFmtId="0" fontId="15" fillId="0" borderId="0" xfId="3" applyFont="1" applyAlignment="1">
      <alignment horizontal="center" vertical="center"/>
    </xf>
    <xf numFmtId="0" fontId="16" fillId="6" borderId="0" xfId="3" applyFont="1" applyFill="1" applyAlignment="1">
      <alignment horizontal="center" vertical="center" wrapText="1"/>
    </xf>
    <xf numFmtId="0" fontId="13" fillId="0" borderId="0" xfId="3" applyFont="1" applyAlignment="1" applyProtection="1">
      <alignment horizontal="center" vertical="center"/>
      <protection locked="0"/>
    </xf>
    <xf numFmtId="14" fontId="9" fillId="0" borderId="0" xfId="3" applyNumberFormat="1" applyAlignment="1">
      <alignment horizontal="right"/>
    </xf>
    <xf numFmtId="0" fontId="6" fillId="7" borderId="1" xfId="5" applyFont="1" applyFill="1" applyBorder="1" applyAlignment="1">
      <alignment horizontal="center" wrapText="1"/>
    </xf>
    <xf numFmtId="0" fontId="6" fillId="0" borderId="0" xfId="5" applyFont="1" applyAlignment="1">
      <alignment horizontal="center" wrapText="1"/>
    </xf>
    <xf numFmtId="0" fontId="4" fillId="0" borderId="1" xfId="5" applyFont="1" applyBorder="1"/>
    <xf numFmtId="165" fontId="4" fillId="0" borderId="1" xfId="7" applyNumberFormat="1" applyFont="1" applyBorder="1"/>
    <xf numFmtId="0" fontId="4" fillId="0" borderId="0" xfId="5" applyFont="1"/>
    <xf numFmtId="164" fontId="4" fillId="0" borderId="0" xfId="6" applyNumberFormat="1" applyFont="1" applyBorder="1"/>
    <xf numFmtId="0" fontId="6" fillId="7" borderId="1" xfId="5" applyFont="1" applyFill="1" applyBorder="1"/>
    <xf numFmtId="165" fontId="6" fillId="7" borderId="1" xfId="7" applyNumberFormat="1" applyFont="1" applyFill="1" applyBorder="1"/>
    <xf numFmtId="8" fontId="4" fillId="5" borderId="4" xfId="0" applyNumberFormat="1" applyFont="1" applyFill="1" applyBorder="1" applyAlignment="1" applyProtection="1">
      <alignment horizontal="right" vertical="top"/>
      <protection locked="0"/>
    </xf>
    <xf numFmtId="8" fontId="4" fillId="5" borderId="5" xfId="0" applyNumberFormat="1" applyFont="1" applyFill="1" applyBorder="1" applyAlignment="1" applyProtection="1">
      <alignment horizontal="right" vertical="top"/>
      <protection locked="0"/>
    </xf>
    <xf numFmtId="8" fontId="4" fillId="5" borderId="6" xfId="0" applyNumberFormat="1" applyFont="1" applyFill="1" applyBorder="1" applyAlignment="1" applyProtection="1">
      <alignment horizontal="right" vertical="top"/>
      <protection locked="0"/>
    </xf>
    <xf numFmtId="8" fontId="4" fillId="5" borderId="7" xfId="0" applyNumberFormat="1" applyFont="1" applyFill="1" applyBorder="1" applyAlignment="1" applyProtection="1">
      <alignment horizontal="right" vertical="top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vertical="center"/>
    </xf>
    <xf numFmtId="0" fontId="3" fillId="0" borderId="0" xfId="0" applyFont="1" applyProtection="1"/>
    <xf numFmtId="0" fontId="8" fillId="0" borderId="0" xfId="0" applyFont="1" applyAlignment="1" applyProtection="1">
      <alignment vertical="center"/>
    </xf>
    <xf numFmtId="0" fontId="3" fillId="4" borderId="1" xfId="0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right"/>
    </xf>
    <xf numFmtId="44" fontId="2" fillId="4" borderId="4" xfId="8" applyFont="1" applyFill="1" applyBorder="1" applyAlignment="1" applyProtection="1">
      <alignment horizontal="center"/>
    </xf>
    <xf numFmtId="44" fontId="2" fillId="4" borderId="5" xfId="8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 wrapText="1"/>
    </xf>
    <xf numFmtId="0" fontId="2" fillId="4" borderId="5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4" fillId="4" borderId="1" xfId="0" applyFont="1" applyFill="1" applyBorder="1" applyAlignment="1" applyProtection="1">
      <alignment horizontal="right" vertical="center"/>
    </xf>
    <xf numFmtId="8" fontId="4" fillId="0" borderId="0" xfId="0" applyNumberFormat="1" applyFont="1" applyAlignment="1" applyProtection="1">
      <alignment vertical="top"/>
    </xf>
    <xf numFmtId="8" fontId="6" fillId="0" borderId="0" xfId="0" applyNumberFormat="1" applyFont="1" applyAlignment="1" applyProtection="1">
      <alignment vertical="top"/>
    </xf>
    <xf numFmtId="0" fontId="6" fillId="4" borderId="2" xfId="0" applyFont="1" applyFill="1" applyBorder="1" applyAlignment="1" applyProtection="1">
      <alignment horizontal="right" vertical="center"/>
    </xf>
    <xf numFmtId="8" fontId="6" fillId="4" borderId="8" xfId="0" applyNumberFormat="1" applyFont="1" applyFill="1" applyBorder="1" applyAlignment="1" applyProtection="1">
      <alignment horizontal="right" vertical="center"/>
    </xf>
    <xf numFmtId="8" fontId="6" fillId="4" borderId="9" xfId="0" applyNumberFormat="1" applyFont="1" applyFill="1" applyBorder="1" applyAlignment="1" applyProtection="1">
      <alignment horizontal="right" vertical="center"/>
    </xf>
    <xf numFmtId="8" fontId="6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horizontal="right"/>
    </xf>
    <xf numFmtId="44" fontId="19" fillId="0" borderId="10" xfId="0" applyNumberFormat="1" applyFont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/>
    </xf>
  </cellXfs>
  <cellStyles count="9">
    <cellStyle name="Comma 2" xfId="6" xr:uid="{DC415368-E277-4208-9559-CA391D5612AD}"/>
    <cellStyle name="Currency" xfId="8" builtinId="4"/>
    <cellStyle name="Currency 2" xfId="7" xr:uid="{67D5D6F7-EEA2-4437-959C-D9A11C871534}"/>
    <cellStyle name="Line 1 Report Info Fill in" xfId="1" xr:uid="{C17BD2E9-5C01-497B-9413-707865152949}"/>
    <cellStyle name="Line 2 Report Information Fill In" xfId="2" xr:uid="{C829F1ED-BEA6-47FF-A67B-6C7DC5778313}"/>
    <cellStyle name="Normal" xfId="0" builtinId="0"/>
    <cellStyle name="Normal 2" xfId="3" xr:uid="{4BE9B487-48B8-49E2-8AEA-35AFE89615BE}"/>
    <cellStyle name="Normal 3" xfId="5" xr:uid="{5B7EA038-8618-4D68-BEB2-43F078F6ADE0}"/>
    <cellStyle name="Normal_Sheet1" xfId="4" xr:uid="{6F8E406A-D666-4D56-93E1-B39E401A3F2E}"/>
  </cellStyles>
  <dxfs count="0"/>
  <tableStyles count="0" defaultTableStyle="TableStyleMedium2" defaultPivotStyle="PivotStyleLight16"/>
  <colors>
    <mruColors>
      <color rgb="FFBBE7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253405</xdr:colOff>
      <xdr:row>0</xdr:row>
      <xdr:rowOff>63500</xdr:rowOff>
    </xdr:from>
    <xdr:to>
      <xdr:col>5</xdr:col>
      <xdr:colOff>837381</xdr:colOff>
      <xdr:row>1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984CE4-50AF-4877-94CD-ED53462DD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80" y="63500"/>
          <a:ext cx="177460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- ND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AC162C"/>
      </a:accent1>
      <a:accent2>
        <a:srgbClr val="002D73"/>
      </a:accent2>
      <a:accent3>
        <a:srgbClr val="CFB53B"/>
      </a:accent3>
      <a:accent4>
        <a:srgbClr val="009959"/>
      </a:accent4>
      <a:accent5>
        <a:srgbClr val="000000"/>
      </a:accent5>
      <a:accent6>
        <a:srgbClr val="7F7F7F"/>
      </a:accent6>
      <a:hlink>
        <a:srgbClr val="002D73"/>
      </a:hlink>
      <a:folHlink>
        <a:srgbClr val="AC162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95E3-2D63-4417-A9E4-B2FFC1C78212}">
  <dimension ref="A1:B70"/>
  <sheetViews>
    <sheetView workbookViewId="0">
      <pane ySplit="1" topLeftCell="A2" activePane="bottomLeft" state="frozen"/>
      <selection pane="bottomLeft" activeCell="D16" sqref="D16"/>
    </sheetView>
  </sheetViews>
  <sheetFormatPr defaultRowHeight="16.5" x14ac:dyDescent="0.3"/>
  <cols>
    <col min="1" max="2" width="23" style="15" customWidth="1"/>
    <col min="3" max="16384" width="9.33203125" style="15"/>
  </cols>
  <sheetData>
    <row r="1" spans="1:2" s="12" customFormat="1" ht="82.5" x14ac:dyDescent="0.3">
      <c r="A1" s="11" t="s">
        <v>94</v>
      </c>
      <c r="B1" s="11" t="s">
        <v>95</v>
      </c>
    </row>
    <row r="2" spans="1:2" x14ac:dyDescent="0.3">
      <c r="A2" s="13" t="s">
        <v>8</v>
      </c>
      <c r="B2" s="14">
        <v>1023</v>
      </c>
    </row>
    <row r="3" spans="1:2" x14ac:dyDescent="0.3">
      <c r="A3" s="13" t="s">
        <v>12</v>
      </c>
      <c r="B3" s="14">
        <v>210</v>
      </c>
    </row>
    <row r="4" spans="1:2" x14ac:dyDescent="0.3">
      <c r="A4" s="13" t="s">
        <v>16</v>
      </c>
      <c r="B4" s="14">
        <v>1814</v>
      </c>
    </row>
    <row r="5" spans="1:2" x14ac:dyDescent="0.3">
      <c r="A5" s="13" t="s">
        <v>19</v>
      </c>
      <c r="B5" s="14">
        <v>221</v>
      </c>
    </row>
    <row r="6" spans="1:2" x14ac:dyDescent="0.3">
      <c r="A6" s="13" t="s">
        <v>23</v>
      </c>
      <c r="B6" s="14">
        <v>4635</v>
      </c>
    </row>
    <row r="7" spans="1:2" x14ac:dyDescent="0.3">
      <c r="A7" s="13" t="s">
        <v>25</v>
      </c>
      <c r="B7" s="14">
        <f>15182-1</f>
        <v>15181</v>
      </c>
    </row>
    <row r="8" spans="1:2" x14ac:dyDescent="0.3">
      <c r="A8" s="13" t="s">
        <v>26</v>
      </c>
      <c r="B8" s="14">
        <v>172</v>
      </c>
    </row>
    <row r="9" spans="1:2" x14ac:dyDescent="0.3">
      <c r="A9" s="13" t="s">
        <v>28</v>
      </c>
      <c r="B9" s="14">
        <v>1617</v>
      </c>
    </row>
    <row r="10" spans="1:2" x14ac:dyDescent="0.3">
      <c r="A10" s="13" t="s">
        <v>30</v>
      </c>
      <c r="B10" s="14">
        <v>1578</v>
      </c>
    </row>
    <row r="11" spans="1:2" x14ac:dyDescent="0.3">
      <c r="A11" s="13" t="s">
        <v>31</v>
      </c>
      <c r="B11" s="14">
        <v>1857</v>
      </c>
    </row>
    <row r="12" spans="1:2" x14ac:dyDescent="0.3">
      <c r="A12" s="13" t="s">
        <v>33</v>
      </c>
      <c r="B12" s="14">
        <v>1548</v>
      </c>
    </row>
    <row r="13" spans="1:2" x14ac:dyDescent="0.3">
      <c r="A13" s="13" t="s">
        <v>36</v>
      </c>
      <c r="B13" s="14">
        <v>980</v>
      </c>
    </row>
    <row r="14" spans="1:2" x14ac:dyDescent="0.3">
      <c r="A14" s="13" t="s">
        <v>96</v>
      </c>
      <c r="B14" s="14">
        <v>165</v>
      </c>
    </row>
    <row r="15" spans="1:2" x14ac:dyDescent="0.3">
      <c r="A15" s="13" t="s">
        <v>38</v>
      </c>
      <c r="B15" s="14">
        <v>275</v>
      </c>
    </row>
    <row r="16" spans="1:2" x14ac:dyDescent="0.3">
      <c r="A16" s="13" t="s">
        <v>39</v>
      </c>
      <c r="B16" s="14">
        <v>14116</v>
      </c>
    </row>
    <row r="17" spans="1:2" x14ac:dyDescent="0.3">
      <c r="A17" s="13" t="s">
        <v>40</v>
      </c>
      <c r="B17" s="14">
        <v>4785</v>
      </c>
    </row>
    <row r="18" spans="1:2" x14ac:dyDescent="0.3">
      <c r="A18" s="13" t="s">
        <v>41</v>
      </c>
      <c r="B18" s="14">
        <v>821</v>
      </c>
    </row>
    <row r="19" spans="1:2" x14ac:dyDescent="0.3">
      <c r="A19" s="13" t="s">
        <v>42</v>
      </c>
      <c r="B19" s="14">
        <v>247</v>
      </c>
    </row>
    <row r="20" spans="1:2" x14ac:dyDescent="0.3">
      <c r="A20" s="13" t="s">
        <v>43</v>
      </c>
      <c r="B20" s="14">
        <v>395</v>
      </c>
    </row>
    <row r="21" spans="1:2" x14ac:dyDescent="0.3">
      <c r="A21" s="13" t="s">
        <v>44</v>
      </c>
      <c r="B21" s="14">
        <v>204</v>
      </c>
    </row>
    <row r="22" spans="1:2" x14ac:dyDescent="0.3">
      <c r="A22" s="13" t="s">
        <v>45</v>
      </c>
      <c r="B22" s="14">
        <v>112</v>
      </c>
    </row>
    <row r="23" spans="1:2" x14ac:dyDescent="0.3">
      <c r="A23" s="13" t="s">
        <v>46</v>
      </c>
      <c r="B23" s="14">
        <v>221</v>
      </c>
    </row>
    <row r="24" spans="1:2" x14ac:dyDescent="0.3">
      <c r="A24" s="13" t="s">
        <v>47</v>
      </c>
      <c r="B24" s="14">
        <v>212</v>
      </c>
    </row>
    <row r="25" spans="1:2" x14ac:dyDescent="0.3">
      <c r="A25" s="13" t="s">
        <v>48</v>
      </c>
      <c r="B25" s="14">
        <v>272</v>
      </c>
    </row>
    <row r="26" spans="1:2" x14ac:dyDescent="0.3">
      <c r="A26" s="13" t="s">
        <v>49</v>
      </c>
      <c r="B26" s="14">
        <v>298</v>
      </c>
    </row>
    <row r="27" spans="1:2" x14ac:dyDescent="0.3">
      <c r="A27" s="13" t="s">
        <v>50</v>
      </c>
      <c r="B27" s="14">
        <v>2301</v>
      </c>
    </row>
    <row r="28" spans="1:2" x14ac:dyDescent="0.3">
      <c r="A28" s="13" t="s">
        <v>51</v>
      </c>
      <c r="B28" s="14">
        <v>858</v>
      </c>
    </row>
    <row r="29" spans="1:2" x14ac:dyDescent="0.3">
      <c r="A29" s="13" t="s">
        <v>52</v>
      </c>
      <c r="B29" s="14">
        <v>14710</v>
      </c>
    </row>
    <row r="30" spans="1:2" x14ac:dyDescent="0.3">
      <c r="A30" s="13" t="s">
        <v>53</v>
      </c>
      <c r="B30" s="14">
        <v>232</v>
      </c>
    </row>
    <row r="31" spans="1:2" x14ac:dyDescent="0.3">
      <c r="A31" s="13" t="s">
        <v>54</v>
      </c>
      <c r="B31" s="14">
        <v>656</v>
      </c>
    </row>
    <row r="32" spans="1:2" x14ac:dyDescent="0.3">
      <c r="A32" s="13" t="s">
        <v>55</v>
      </c>
      <c r="B32" s="14">
        <v>465</v>
      </c>
    </row>
    <row r="33" spans="1:2" x14ac:dyDescent="0.3">
      <c r="A33" s="13" t="s">
        <v>56</v>
      </c>
      <c r="B33" s="14">
        <v>73</v>
      </c>
    </row>
    <row r="34" spans="1:2" x14ac:dyDescent="0.3">
      <c r="A34" s="13" t="s">
        <v>57</v>
      </c>
      <c r="B34" s="14">
        <v>39</v>
      </c>
    </row>
    <row r="35" spans="1:2" x14ac:dyDescent="0.3">
      <c r="A35" s="13" t="s">
        <v>58</v>
      </c>
      <c r="B35" s="14">
        <v>3554</v>
      </c>
    </row>
    <row r="36" spans="1:2" x14ac:dyDescent="0.3">
      <c r="A36" s="13" t="s">
        <v>59</v>
      </c>
      <c r="B36" s="14">
        <v>6550</v>
      </c>
    </row>
    <row r="37" spans="1:2" x14ac:dyDescent="0.3">
      <c r="A37" s="13" t="s">
        <v>60</v>
      </c>
      <c r="B37" s="14">
        <v>3517</v>
      </c>
    </row>
    <row r="38" spans="1:2" x14ac:dyDescent="0.3">
      <c r="A38" s="13" t="s">
        <v>61</v>
      </c>
      <c r="B38" s="14">
        <v>468</v>
      </c>
    </row>
    <row r="39" spans="1:2" x14ac:dyDescent="0.3">
      <c r="A39" s="13" t="s">
        <v>62</v>
      </c>
      <c r="B39" s="14">
        <v>112</v>
      </c>
    </row>
    <row r="40" spans="1:2" x14ac:dyDescent="0.3">
      <c r="A40" s="13" t="s">
        <v>63</v>
      </c>
      <c r="B40" s="14">
        <v>135</v>
      </c>
    </row>
    <row r="41" spans="1:2" x14ac:dyDescent="0.3">
      <c r="A41" s="13" t="s">
        <v>64</v>
      </c>
      <c r="B41" s="14">
        <v>2112</v>
      </c>
    </row>
    <row r="42" spans="1:2" x14ac:dyDescent="0.3">
      <c r="A42" s="13" t="s">
        <v>65</v>
      </c>
      <c r="B42" s="14">
        <v>3281</v>
      </c>
    </row>
    <row r="43" spans="1:2" x14ac:dyDescent="0.3">
      <c r="A43" s="13" t="s">
        <v>66</v>
      </c>
      <c r="B43" s="14">
        <v>716</v>
      </c>
    </row>
    <row r="44" spans="1:2" x14ac:dyDescent="0.3">
      <c r="A44" s="13" t="s">
        <v>67</v>
      </c>
      <c r="B44" s="14">
        <f>17305-1</f>
        <v>17304</v>
      </c>
    </row>
    <row r="45" spans="1:2" x14ac:dyDescent="0.3">
      <c r="A45" s="13" t="s">
        <v>68</v>
      </c>
      <c r="B45" s="14">
        <v>710</v>
      </c>
    </row>
    <row r="46" spans="1:2" x14ac:dyDescent="0.3">
      <c r="A46" s="13" t="s">
        <v>69</v>
      </c>
      <c r="B46" s="14">
        <v>1019</v>
      </c>
    </row>
    <row r="47" spans="1:2" x14ac:dyDescent="0.3">
      <c r="A47" s="13" t="s">
        <v>70</v>
      </c>
      <c r="B47" s="14">
        <v>2608</v>
      </c>
    </row>
    <row r="48" spans="1:2" x14ac:dyDescent="0.3">
      <c r="A48" s="13" t="s">
        <v>71</v>
      </c>
      <c r="B48" s="14">
        <v>296</v>
      </c>
    </row>
    <row r="49" spans="1:2" x14ac:dyDescent="0.3">
      <c r="A49" s="13" t="s">
        <v>72</v>
      </c>
      <c r="B49" s="14">
        <v>8014</v>
      </c>
    </row>
    <row r="50" spans="1:2" x14ac:dyDescent="0.3">
      <c r="A50" s="13" t="s">
        <v>73</v>
      </c>
      <c r="B50" s="14">
        <v>3946</v>
      </c>
    </row>
    <row r="51" spans="1:2" x14ac:dyDescent="0.3">
      <c r="A51" s="13" t="s">
        <v>74</v>
      </c>
      <c r="B51" s="14">
        <v>5432</v>
      </c>
    </row>
    <row r="52" spans="1:2" x14ac:dyDescent="0.3">
      <c r="A52" s="13" t="s">
        <v>75</v>
      </c>
      <c r="B52" s="14">
        <v>6380</v>
      </c>
    </row>
    <row r="53" spans="1:2" x14ac:dyDescent="0.3">
      <c r="A53" s="13" t="s">
        <v>76</v>
      </c>
      <c r="B53" s="14">
        <v>8272</v>
      </c>
    </row>
    <row r="54" spans="1:2" x14ac:dyDescent="0.3">
      <c r="A54" s="13" t="s">
        <v>77</v>
      </c>
      <c r="B54" s="14">
        <v>9934</v>
      </c>
    </row>
    <row r="55" spans="1:2" x14ac:dyDescent="0.3">
      <c r="A55" s="13" t="s">
        <v>78</v>
      </c>
      <c r="B55" s="14">
        <v>1300</v>
      </c>
    </row>
    <row r="56" spans="1:2" x14ac:dyDescent="0.3">
      <c r="A56" s="13" t="s">
        <v>79</v>
      </c>
      <c r="B56" s="14">
        <v>1619</v>
      </c>
    </row>
    <row r="57" spans="1:2" x14ac:dyDescent="0.3">
      <c r="A57" s="13" t="s">
        <v>80</v>
      </c>
      <c r="B57" s="14">
        <v>1939</v>
      </c>
    </row>
    <row r="58" spans="1:2" x14ac:dyDescent="0.3">
      <c r="A58" s="13" t="s">
        <v>81</v>
      </c>
      <c r="B58" s="14">
        <v>1769</v>
      </c>
    </row>
    <row r="59" spans="1:2" x14ac:dyDescent="0.3">
      <c r="A59" s="13" t="s">
        <v>82</v>
      </c>
      <c r="B59" s="14">
        <v>2316</v>
      </c>
    </row>
    <row r="60" spans="1:2" x14ac:dyDescent="0.3">
      <c r="A60" s="13" t="s">
        <v>83</v>
      </c>
      <c r="B60" s="14">
        <v>2895</v>
      </c>
    </row>
    <row r="61" spans="1:2" x14ac:dyDescent="0.3">
      <c r="A61" s="13" t="s">
        <v>84</v>
      </c>
      <c r="B61" s="14">
        <v>487</v>
      </c>
    </row>
    <row r="62" spans="1:2" x14ac:dyDescent="0.3">
      <c r="A62" s="13" t="s">
        <v>85</v>
      </c>
      <c r="B62" s="14">
        <v>463</v>
      </c>
    </row>
    <row r="63" spans="1:2" x14ac:dyDescent="0.3">
      <c r="A63" s="13" t="s">
        <v>86</v>
      </c>
      <c r="B63" s="14">
        <v>532</v>
      </c>
    </row>
    <row r="64" spans="1:2" x14ac:dyDescent="0.3">
      <c r="A64" s="13" t="s">
        <v>87</v>
      </c>
      <c r="B64" s="14">
        <v>88</v>
      </c>
    </row>
    <row r="65" spans="1:2" x14ac:dyDescent="0.3">
      <c r="A65" s="13" t="s">
        <v>88</v>
      </c>
      <c r="B65" s="14">
        <v>3987</v>
      </c>
    </row>
    <row r="66" spans="1:2" x14ac:dyDescent="0.3">
      <c r="A66" s="13" t="s">
        <v>89</v>
      </c>
      <c r="B66" s="14">
        <v>425</v>
      </c>
    </row>
    <row r="67" spans="1:2" x14ac:dyDescent="0.3">
      <c r="A67" s="13" t="s">
        <v>90</v>
      </c>
      <c r="B67" s="14">
        <v>1135</v>
      </c>
    </row>
    <row r="68" spans="1:2" x14ac:dyDescent="0.3">
      <c r="A68" s="13" t="s">
        <v>91</v>
      </c>
      <c r="B68" s="14">
        <v>392</v>
      </c>
    </row>
    <row r="69" spans="1:2" x14ac:dyDescent="0.3">
      <c r="B69" s="16"/>
    </row>
    <row r="70" spans="1:2" x14ac:dyDescent="0.3">
      <c r="A70" s="17" t="s">
        <v>0</v>
      </c>
      <c r="B70" s="18">
        <f>SUM(B2:B68)</f>
        <v>176000</v>
      </c>
    </row>
  </sheetData>
  <autoFilter ref="A1:B1" xr:uid="{18FFF446-5208-4D95-A3B3-B2E8EEB5424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ACB9-F8D0-4E30-82F2-2144C8D25EB8}">
  <dimension ref="A1:I68"/>
  <sheetViews>
    <sheetView workbookViewId="0">
      <selection activeCell="I3" sqref="I3"/>
    </sheetView>
  </sheetViews>
  <sheetFormatPr defaultRowHeight="12.75" x14ac:dyDescent="0.2"/>
  <cols>
    <col min="1" max="1" width="14.83203125" style="2" customWidth="1"/>
    <col min="2" max="2" width="14.1640625" style="2" customWidth="1"/>
    <col min="3" max="3" width="9" style="2" customWidth="1"/>
    <col min="4" max="4" width="11" style="2" customWidth="1"/>
    <col min="5" max="5" width="11.83203125" style="2" bestFit="1" customWidth="1"/>
    <col min="6" max="6" width="11.83203125" style="2" customWidth="1"/>
    <col min="7" max="7" width="10.6640625" style="2" customWidth="1"/>
    <col min="8" max="8" width="9.33203125" style="2"/>
    <col min="9" max="9" width="10.5" style="2" bestFit="1" customWidth="1"/>
    <col min="10" max="16384" width="9.33203125" style="2"/>
  </cols>
  <sheetData>
    <row r="1" spans="1:9" ht="51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I1" s="8" t="s">
        <v>92</v>
      </c>
    </row>
    <row r="2" spans="1:9" ht="15" x14ac:dyDescent="0.25">
      <c r="A2" s="3" t="s">
        <v>8</v>
      </c>
      <c r="B2" s="3">
        <v>1</v>
      </c>
      <c r="C2" s="4">
        <v>1</v>
      </c>
      <c r="D2" s="5" t="s">
        <v>9</v>
      </c>
      <c r="E2" s="6" t="s">
        <v>10</v>
      </c>
      <c r="F2" s="10" t="str">
        <f>"12/31/"&amp;I2</f>
        <v>12/31/2024</v>
      </c>
      <c r="G2" s="6" t="s">
        <v>11</v>
      </c>
      <c r="I2" s="9">
        <v>2024</v>
      </c>
    </row>
    <row r="3" spans="1:9" ht="15" x14ac:dyDescent="0.25">
      <c r="A3" s="3" t="s">
        <v>12</v>
      </c>
      <c r="B3" s="3">
        <v>2</v>
      </c>
      <c r="C3" s="4">
        <v>2</v>
      </c>
      <c r="D3" s="5" t="s">
        <v>13</v>
      </c>
      <c r="E3" s="6" t="s">
        <v>14</v>
      </c>
      <c r="F3" s="10" t="str">
        <f>"3/31/"&amp;(I2+1)</f>
        <v>3/31/2025</v>
      </c>
      <c r="G3" s="6" t="s">
        <v>15</v>
      </c>
    </row>
    <row r="4" spans="1:9" ht="15" x14ac:dyDescent="0.25">
      <c r="A4" s="3" t="s">
        <v>16</v>
      </c>
      <c r="B4" s="3">
        <v>3</v>
      </c>
      <c r="C4" s="4">
        <v>3</v>
      </c>
      <c r="D4" s="5" t="s">
        <v>11</v>
      </c>
      <c r="E4" s="6" t="s">
        <v>17</v>
      </c>
      <c r="F4" s="10" t="str">
        <f>"6/30/"&amp;(I2+1)</f>
        <v>6/30/2025</v>
      </c>
      <c r="G4" s="6" t="s">
        <v>18</v>
      </c>
    </row>
    <row r="5" spans="1:9" ht="15" x14ac:dyDescent="0.25">
      <c r="A5" s="3" t="s">
        <v>19</v>
      </c>
      <c r="B5" s="3">
        <v>4</v>
      </c>
      <c r="C5" s="4">
        <v>4</v>
      </c>
      <c r="D5" s="5" t="s">
        <v>20</v>
      </c>
      <c r="E5" s="6" t="s">
        <v>21</v>
      </c>
      <c r="F5" s="10" t="str">
        <f>"9/30/"&amp;(I2+1)</f>
        <v>9/30/2025</v>
      </c>
      <c r="G5" s="6" t="s">
        <v>22</v>
      </c>
    </row>
    <row r="6" spans="1:9" ht="15" x14ac:dyDescent="0.25">
      <c r="A6" s="3" t="s">
        <v>23</v>
      </c>
      <c r="B6" s="3">
        <v>5</v>
      </c>
      <c r="C6" s="4">
        <v>5</v>
      </c>
      <c r="D6" s="5" t="s">
        <v>24</v>
      </c>
    </row>
    <row r="7" spans="1:9" ht="15" x14ac:dyDescent="0.25">
      <c r="A7" s="3" t="s">
        <v>25</v>
      </c>
      <c r="B7" s="3">
        <v>6</v>
      </c>
      <c r="C7" s="4">
        <v>6</v>
      </c>
      <c r="D7" s="5" t="s">
        <v>15</v>
      </c>
    </row>
    <row r="8" spans="1:9" ht="15" x14ac:dyDescent="0.25">
      <c r="A8" s="3" t="s">
        <v>26</v>
      </c>
      <c r="B8" s="3">
        <v>7</v>
      </c>
      <c r="C8" s="4">
        <v>7</v>
      </c>
      <c r="D8" s="5" t="s">
        <v>27</v>
      </c>
    </row>
    <row r="9" spans="1:9" ht="15" x14ac:dyDescent="0.25">
      <c r="A9" s="3" t="s">
        <v>28</v>
      </c>
      <c r="B9" s="3">
        <v>8</v>
      </c>
      <c r="C9" s="4">
        <v>8</v>
      </c>
      <c r="D9" s="5" t="s">
        <v>29</v>
      </c>
    </row>
    <row r="10" spans="1:9" ht="15" x14ac:dyDescent="0.25">
      <c r="A10" s="3" t="s">
        <v>30</v>
      </c>
      <c r="B10" s="3">
        <v>9</v>
      </c>
      <c r="C10" s="4">
        <v>9</v>
      </c>
      <c r="D10" s="5" t="s">
        <v>18</v>
      </c>
    </row>
    <row r="11" spans="1:9" ht="15" x14ac:dyDescent="0.25">
      <c r="A11" s="3" t="s">
        <v>31</v>
      </c>
      <c r="B11" s="3">
        <v>10</v>
      </c>
      <c r="C11" s="4">
        <v>10</v>
      </c>
      <c r="D11" s="5" t="s">
        <v>32</v>
      </c>
    </row>
    <row r="12" spans="1:9" ht="15" x14ac:dyDescent="0.25">
      <c r="A12" s="3" t="s">
        <v>33</v>
      </c>
      <c r="B12" s="3">
        <v>11</v>
      </c>
      <c r="C12" s="7" t="s">
        <v>34</v>
      </c>
      <c r="D12" s="5" t="s">
        <v>35</v>
      </c>
    </row>
    <row r="13" spans="1:9" ht="15" x14ac:dyDescent="0.25">
      <c r="A13" s="3" t="s">
        <v>36</v>
      </c>
      <c r="B13" s="3">
        <v>12</v>
      </c>
      <c r="D13" s="5" t="s">
        <v>22</v>
      </c>
    </row>
    <row r="14" spans="1:9" ht="15" x14ac:dyDescent="0.25">
      <c r="A14" s="3" t="s">
        <v>37</v>
      </c>
      <c r="B14" s="3">
        <v>14</v>
      </c>
    </row>
    <row r="15" spans="1:9" ht="15" x14ac:dyDescent="0.25">
      <c r="A15" s="3" t="s">
        <v>38</v>
      </c>
      <c r="B15" s="3">
        <v>15</v>
      </c>
    </row>
    <row r="16" spans="1:9" ht="15" x14ac:dyDescent="0.25">
      <c r="A16" s="3" t="s">
        <v>39</v>
      </c>
      <c r="B16" s="3">
        <v>16</v>
      </c>
    </row>
    <row r="17" spans="1:2" ht="15" x14ac:dyDescent="0.25">
      <c r="A17" s="3" t="s">
        <v>40</v>
      </c>
      <c r="B17" s="3">
        <v>17</v>
      </c>
    </row>
    <row r="18" spans="1:2" ht="15" x14ac:dyDescent="0.25">
      <c r="A18" s="3" t="s">
        <v>41</v>
      </c>
      <c r="B18" s="3">
        <v>18</v>
      </c>
    </row>
    <row r="19" spans="1:2" ht="15" x14ac:dyDescent="0.25">
      <c r="A19" s="3" t="s">
        <v>42</v>
      </c>
      <c r="B19" s="3">
        <v>19</v>
      </c>
    </row>
    <row r="20" spans="1:2" ht="15" x14ac:dyDescent="0.25">
      <c r="A20" s="3" t="s">
        <v>43</v>
      </c>
      <c r="B20" s="3">
        <v>20</v>
      </c>
    </row>
    <row r="21" spans="1:2" ht="15" x14ac:dyDescent="0.25">
      <c r="A21" s="3" t="s">
        <v>44</v>
      </c>
      <c r="B21" s="3">
        <v>21</v>
      </c>
    </row>
    <row r="22" spans="1:2" ht="15" x14ac:dyDescent="0.25">
      <c r="A22" s="3" t="s">
        <v>45</v>
      </c>
      <c r="B22" s="3">
        <v>22</v>
      </c>
    </row>
    <row r="23" spans="1:2" ht="15" x14ac:dyDescent="0.25">
      <c r="A23" s="3" t="s">
        <v>46</v>
      </c>
      <c r="B23" s="3">
        <v>23</v>
      </c>
    </row>
    <row r="24" spans="1:2" ht="15" x14ac:dyDescent="0.25">
      <c r="A24" s="3" t="s">
        <v>47</v>
      </c>
      <c r="B24" s="3">
        <v>24</v>
      </c>
    </row>
    <row r="25" spans="1:2" ht="15" x14ac:dyDescent="0.25">
      <c r="A25" s="3" t="s">
        <v>48</v>
      </c>
      <c r="B25" s="3">
        <v>25</v>
      </c>
    </row>
    <row r="26" spans="1:2" ht="15" x14ac:dyDescent="0.25">
      <c r="A26" s="3" t="s">
        <v>49</v>
      </c>
      <c r="B26" s="3">
        <v>26</v>
      </c>
    </row>
    <row r="27" spans="1:2" ht="15" x14ac:dyDescent="0.25">
      <c r="A27" s="3" t="s">
        <v>50</v>
      </c>
      <c r="B27" s="3">
        <v>27</v>
      </c>
    </row>
    <row r="28" spans="1:2" ht="15" x14ac:dyDescent="0.25">
      <c r="A28" s="3" t="s">
        <v>51</v>
      </c>
      <c r="B28" s="3">
        <v>28</v>
      </c>
    </row>
    <row r="29" spans="1:2" ht="15" x14ac:dyDescent="0.25">
      <c r="A29" s="3" t="s">
        <v>52</v>
      </c>
      <c r="B29" s="3">
        <v>29</v>
      </c>
    </row>
    <row r="30" spans="1:2" ht="15" x14ac:dyDescent="0.25">
      <c r="A30" s="3" t="s">
        <v>53</v>
      </c>
      <c r="B30" s="3">
        <v>30</v>
      </c>
    </row>
    <row r="31" spans="1:2" ht="15" x14ac:dyDescent="0.25">
      <c r="A31" s="3" t="s">
        <v>54</v>
      </c>
      <c r="B31" s="3">
        <v>31</v>
      </c>
    </row>
    <row r="32" spans="1:2" ht="15" x14ac:dyDescent="0.25">
      <c r="A32" s="3" t="s">
        <v>55</v>
      </c>
      <c r="B32" s="3">
        <v>32</v>
      </c>
    </row>
    <row r="33" spans="1:2" ht="15" x14ac:dyDescent="0.25">
      <c r="A33" s="3" t="s">
        <v>56</v>
      </c>
      <c r="B33" s="3">
        <v>33</v>
      </c>
    </row>
    <row r="34" spans="1:2" ht="15" x14ac:dyDescent="0.25">
      <c r="A34" s="3" t="s">
        <v>57</v>
      </c>
      <c r="B34" s="3">
        <v>34</v>
      </c>
    </row>
    <row r="35" spans="1:2" ht="15" x14ac:dyDescent="0.25">
      <c r="A35" s="3" t="s">
        <v>58</v>
      </c>
      <c r="B35" s="3">
        <v>35</v>
      </c>
    </row>
    <row r="36" spans="1:2" ht="15" x14ac:dyDescent="0.25">
      <c r="A36" s="3" t="s">
        <v>59</v>
      </c>
      <c r="B36" s="3">
        <v>36</v>
      </c>
    </row>
    <row r="37" spans="1:2" ht="15" x14ac:dyDescent="0.25">
      <c r="A37" s="3" t="s">
        <v>60</v>
      </c>
      <c r="B37" s="3">
        <v>37</v>
      </c>
    </row>
    <row r="38" spans="1:2" ht="15" x14ac:dyDescent="0.25">
      <c r="A38" s="3" t="s">
        <v>61</v>
      </c>
      <c r="B38" s="3">
        <v>38</v>
      </c>
    </row>
    <row r="39" spans="1:2" ht="15" x14ac:dyDescent="0.25">
      <c r="A39" s="3" t="s">
        <v>62</v>
      </c>
      <c r="B39" s="3">
        <v>39</v>
      </c>
    </row>
    <row r="40" spans="1:2" ht="15" x14ac:dyDescent="0.25">
      <c r="A40" s="3" t="s">
        <v>63</v>
      </c>
      <c r="B40" s="3">
        <v>40</v>
      </c>
    </row>
    <row r="41" spans="1:2" ht="15" x14ac:dyDescent="0.25">
      <c r="A41" s="3" t="s">
        <v>64</v>
      </c>
      <c r="B41" s="3">
        <v>41</v>
      </c>
    </row>
    <row r="42" spans="1:2" ht="15" x14ac:dyDescent="0.25">
      <c r="A42" s="3" t="s">
        <v>65</v>
      </c>
      <c r="B42" s="3">
        <v>42</v>
      </c>
    </row>
    <row r="43" spans="1:2" ht="15" x14ac:dyDescent="0.25">
      <c r="A43" s="3" t="s">
        <v>66</v>
      </c>
      <c r="B43" s="3">
        <v>43</v>
      </c>
    </row>
    <row r="44" spans="1:2" ht="15" x14ac:dyDescent="0.25">
      <c r="A44" s="3" t="s">
        <v>67</v>
      </c>
      <c r="B44" s="3">
        <v>13</v>
      </c>
    </row>
    <row r="45" spans="1:2" ht="15" x14ac:dyDescent="0.25">
      <c r="A45" s="3" t="s">
        <v>68</v>
      </c>
      <c r="B45" s="3">
        <v>44</v>
      </c>
    </row>
    <row r="46" spans="1:2" ht="15" x14ac:dyDescent="0.25">
      <c r="A46" s="3" t="s">
        <v>69</v>
      </c>
      <c r="B46" s="3">
        <v>45</v>
      </c>
    </row>
    <row r="47" spans="1:2" ht="15" x14ac:dyDescent="0.25">
      <c r="A47" s="3" t="s">
        <v>70</v>
      </c>
      <c r="B47" s="3">
        <v>46</v>
      </c>
    </row>
    <row r="48" spans="1:2" ht="15" x14ac:dyDescent="0.25">
      <c r="A48" s="3" t="s">
        <v>71</v>
      </c>
      <c r="B48" s="3">
        <v>47</v>
      </c>
    </row>
    <row r="49" spans="1:2" ht="15" x14ac:dyDescent="0.25">
      <c r="A49" s="3" t="s">
        <v>72</v>
      </c>
      <c r="B49" s="3">
        <v>48</v>
      </c>
    </row>
    <row r="50" spans="1:2" ht="15" x14ac:dyDescent="0.25">
      <c r="A50" s="3" t="s">
        <v>73</v>
      </c>
      <c r="B50" s="3">
        <v>49</v>
      </c>
    </row>
    <row r="51" spans="1:2" ht="15" x14ac:dyDescent="0.25">
      <c r="A51" s="3" t="s">
        <v>74</v>
      </c>
      <c r="B51" s="3">
        <v>50</v>
      </c>
    </row>
    <row r="52" spans="1:2" ht="15" x14ac:dyDescent="0.25">
      <c r="A52" s="3" t="s">
        <v>75</v>
      </c>
      <c r="B52" s="3">
        <v>51</v>
      </c>
    </row>
    <row r="53" spans="1:2" ht="15" x14ac:dyDescent="0.25">
      <c r="A53" s="3" t="s">
        <v>76</v>
      </c>
      <c r="B53" s="3">
        <v>52</v>
      </c>
    </row>
    <row r="54" spans="1:2" ht="15" x14ac:dyDescent="0.25">
      <c r="A54" s="3" t="s">
        <v>77</v>
      </c>
      <c r="B54" s="3">
        <v>53</v>
      </c>
    </row>
    <row r="55" spans="1:2" ht="15" x14ac:dyDescent="0.25">
      <c r="A55" s="3" t="s">
        <v>78</v>
      </c>
      <c r="B55" s="3">
        <v>54</v>
      </c>
    </row>
    <row r="56" spans="1:2" ht="15" x14ac:dyDescent="0.25">
      <c r="A56" s="3" t="s">
        <v>79</v>
      </c>
      <c r="B56" s="3">
        <v>58</v>
      </c>
    </row>
    <row r="57" spans="1:2" ht="15" x14ac:dyDescent="0.25">
      <c r="A57" s="3" t="s">
        <v>80</v>
      </c>
      <c r="B57" s="3">
        <v>59</v>
      </c>
    </row>
    <row r="58" spans="1:2" ht="15" x14ac:dyDescent="0.25">
      <c r="A58" s="3" t="s">
        <v>81</v>
      </c>
      <c r="B58" s="3">
        <v>55</v>
      </c>
    </row>
    <row r="59" spans="1:2" ht="15" x14ac:dyDescent="0.25">
      <c r="A59" s="3" t="s">
        <v>82</v>
      </c>
      <c r="B59" s="3">
        <v>56</v>
      </c>
    </row>
    <row r="60" spans="1:2" ht="15" x14ac:dyDescent="0.25">
      <c r="A60" s="3" t="s">
        <v>83</v>
      </c>
      <c r="B60" s="3">
        <v>57</v>
      </c>
    </row>
    <row r="61" spans="1:2" ht="15" x14ac:dyDescent="0.25">
      <c r="A61" s="3" t="s">
        <v>84</v>
      </c>
      <c r="B61" s="3">
        <v>60</v>
      </c>
    </row>
    <row r="62" spans="1:2" ht="15" x14ac:dyDescent="0.25">
      <c r="A62" s="3" t="s">
        <v>85</v>
      </c>
      <c r="B62" s="3">
        <v>61</v>
      </c>
    </row>
    <row r="63" spans="1:2" ht="15" x14ac:dyDescent="0.25">
      <c r="A63" s="3" t="s">
        <v>86</v>
      </c>
      <c r="B63" s="3">
        <v>62</v>
      </c>
    </row>
    <row r="64" spans="1:2" ht="15" x14ac:dyDescent="0.25">
      <c r="A64" s="3" t="s">
        <v>87</v>
      </c>
      <c r="B64" s="3">
        <v>63</v>
      </c>
    </row>
    <row r="65" spans="1:2" ht="15" x14ac:dyDescent="0.25">
      <c r="A65" s="3" t="s">
        <v>88</v>
      </c>
      <c r="B65" s="3">
        <v>64</v>
      </c>
    </row>
    <row r="66" spans="1:2" ht="15" x14ac:dyDescent="0.25">
      <c r="A66" s="3" t="s">
        <v>89</v>
      </c>
      <c r="B66" s="3">
        <v>65</v>
      </c>
    </row>
    <row r="67" spans="1:2" ht="15" x14ac:dyDescent="0.25">
      <c r="A67" s="3" t="s">
        <v>90</v>
      </c>
      <c r="B67" s="3">
        <v>66</v>
      </c>
    </row>
    <row r="68" spans="1:2" ht="15" x14ac:dyDescent="0.25">
      <c r="A68" s="3" t="s">
        <v>91</v>
      </c>
      <c r="B68" s="3">
        <v>67</v>
      </c>
    </row>
  </sheetData>
  <sheetProtection algorithmName="SHA-512" hashValue="qYg4kycbl/6kvxC3UVhlF1sUQ+TMF+IfT2dUkzAFwxpcqm4R3/gynSl68WvLVniGIVu53B0THq0Td2fgD71owA==" saltValue="Y/cjMS0SWNXtmdkv7d/J+g==" spinCount="100000" sheet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8351-1465-4233-821C-50E7D88A5095}">
  <sheetPr>
    <pageSetUpPr fitToPage="1"/>
  </sheetPr>
  <dimension ref="A1:F16"/>
  <sheetViews>
    <sheetView tabSelected="1" zoomScale="120" zoomScaleNormal="120" workbookViewId="0">
      <selection activeCell="C4" sqref="C4:D4"/>
    </sheetView>
  </sheetViews>
  <sheetFormatPr defaultRowHeight="16.5" x14ac:dyDescent="0.3"/>
  <cols>
    <col min="1" max="1" width="6.33203125" style="26" customWidth="1"/>
    <col min="2" max="2" width="29.5" style="26" customWidth="1"/>
    <col min="3" max="3" width="20.33203125" style="26" customWidth="1"/>
    <col min="4" max="4" width="20" style="26" customWidth="1"/>
    <col min="5" max="6" width="20.83203125" style="26" customWidth="1"/>
    <col min="7" max="16384" width="9.33203125" style="26"/>
  </cols>
  <sheetData>
    <row r="1" spans="1:6" ht="45" customHeight="1" x14ac:dyDescent="0.3">
      <c r="A1" s="24" t="s">
        <v>97</v>
      </c>
      <c r="B1" s="24"/>
      <c r="C1" s="24"/>
      <c r="D1" s="24"/>
      <c r="E1" s="25"/>
      <c r="F1" s="25"/>
    </row>
    <row r="2" spans="1:6" ht="19.5" x14ac:dyDescent="0.3">
      <c r="A2" s="27" t="str">
        <f>"State Fiscal Year "&amp;'Form Data LOOKUP'!I2&amp;"-"&amp;('Form Data LOOKUP'!I2-1999)</f>
        <v>State Fiscal Year 2024-25</v>
      </c>
    </row>
    <row r="4" spans="1:6" x14ac:dyDescent="0.3">
      <c r="B4" s="28" t="s">
        <v>98</v>
      </c>
      <c r="C4" s="23"/>
      <c r="D4" s="23"/>
    </row>
    <row r="5" spans="1:6" x14ac:dyDescent="0.3">
      <c r="B5" s="28" t="s">
        <v>99</v>
      </c>
      <c r="C5" s="23"/>
      <c r="D5" s="23"/>
    </row>
    <row r="6" spans="1:6" x14ac:dyDescent="0.3">
      <c r="B6" s="28" t="s">
        <v>100</v>
      </c>
      <c r="C6" s="23"/>
      <c r="D6" s="23"/>
    </row>
    <row r="10" spans="1:6" x14ac:dyDescent="0.3">
      <c r="B10" s="29" t="s">
        <v>105</v>
      </c>
      <c r="C10" s="30">
        <f>IFERROR(INDEX(Allocation!B2:B68,MATCH(C4,Allocation!A2:A68,0)),0)</f>
        <v>0</v>
      </c>
      <c r="D10" s="31"/>
    </row>
    <row r="12" spans="1:6" ht="39.75" customHeight="1" x14ac:dyDescent="0.3">
      <c r="C12" s="32" t="s">
        <v>93</v>
      </c>
      <c r="D12" s="33"/>
      <c r="E12" s="34"/>
      <c r="F12" s="34"/>
    </row>
    <row r="13" spans="1:6" x14ac:dyDescent="0.3">
      <c r="B13" s="35" t="s">
        <v>101</v>
      </c>
      <c r="C13" s="19"/>
      <c r="D13" s="20"/>
      <c r="E13" s="36"/>
      <c r="F13" s="37"/>
    </row>
    <row r="14" spans="1:6" ht="17.25" thickBot="1" x14ac:dyDescent="0.35">
      <c r="B14" s="35" t="s">
        <v>102</v>
      </c>
      <c r="C14" s="21"/>
      <c r="D14" s="22"/>
      <c r="E14" s="36"/>
      <c r="F14" s="37"/>
    </row>
    <row r="15" spans="1:6" ht="17.25" thickTop="1" x14ac:dyDescent="0.3">
      <c r="B15" s="38" t="s">
        <v>103</v>
      </c>
      <c r="C15" s="39">
        <f>SUM(C13:C14)</f>
        <v>0</v>
      </c>
      <c r="D15" s="40"/>
      <c r="E15" s="41"/>
      <c r="F15" s="41"/>
    </row>
    <row r="16" spans="1:6" x14ac:dyDescent="0.3">
      <c r="B16" s="42" t="s">
        <v>104</v>
      </c>
      <c r="C16" s="43">
        <f>C10-C15</f>
        <v>0</v>
      </c>
      <c r="D16" s="44"/>
    </row>
  </sheetData>
  <sheetProtection algorithmName="SHA-512" hashValue="xcZ4VuFKhDUkvzGmCpSaZvOHdyc6qCJuIPyglymYB9cbueI4c3Xh4e1tsD7oBzAwTz2LDVd0d8PJHQFGrIBydA==" saltValue="yUboDEf0qqmHWdZ8JiWCUg==" spinCount="100000" sheet="1" objects="1" scenarios="1" selectLockedCells="1"/>
  <mergeCells count="10">
    <mergeCell ref="A1:D1"/>
    <mergeCell ref="C12:D12"/>
    <mergeCell ref="C10:D10"/>
    <mergeCell ref="C16:D16"/>
    <mergeCell ref="C13:D13"/>
    <mergeCell ref="C14:D14"/>
    <mergeCell ref="C15:D15"/>
    <mergeCell ref="C4:D4"/>
    <mergeCell ref="C5:D5"/>
    <mergeCell ref="C6:D6"/>
  </mergeCells>
  <dataValidations count="1">
    <dataValidation type="decimal" operator="lessThan" allowBlank="1" showInputMessage="1" showErrorMessage="1" sqref="C13:C14 E13:E14" xr:uid="{25596153-4E0B-4931-A1D9-D1AAD86A5E11}">
      <formula1>99999999999.99</formula1>
    </dataValidation>
  </dataValidations>
  <printOptions horizontalCentered="1"/>
  <pageMargins left="0.45" right="0.45" top="1" bottom="0.75" header="0.3" footer="0.3"/>
  <pageSetup scale="9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3BF75A-7E31-45DB-B911-EBCA8B83FB8A}">
          <x14:formula1>
            <xm:f>'Form Data LOOKUP'!$A$2:$A$68</xm:f>
          </x14:formula1>
          <xm:sqref>C4:D4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Allocation</vt:lpstr>
      <vt:lpstr>Form Data LOOKUP</vt:lpstr>
      <vt:lpstr>Hope Cards Expenditures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Welty</dc:creator>
  <cp:lastModifiedBy>Leonard Carper</cp:lastModifiedBy>
  <cp:lastPrinted>2024-10-03T14:11:16Z</cp:lastPrinted>
  <dcterms:created xsi:type="dcterms:W3CDTF">2021-07-15T20:08:32Z</dcterms:created>
  <dcterms:modified xsi:type="dcterms:W3CDTF">2025-03-24T17:03:36Z</dcterms:modified>
</cp:coreProperties>
</file>