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!CFY2425\Forms &amp; Instructions\5 Driver License Reinstatement\"/>
    </mc:Choice>
  </mc:AlternateContent>
  <xr:revisionPtr revIDLastSave="0" documentId="13_ncr:1_{D204FEBA-023D-4F87-A530-D7CDE8433A40}" xr6:coauthVersionLast="47" xr6:coauthVersionMax="47" xr10:uidLastSave="{00000000-0000-0000-0000-000000000000}"/>
  <workbookProtection workbookAlgorithmName="SHA-512" workbookHashValue="zh+6cK5gLlEOb89o9BMwkXZ8ZZoV6UqpnzJD6k1XRIlBZ4xQHvk/nR4x5+fWlucaI90R32/mPFB/J/JXuG1/jg==" workbookSaltValue="NiByiKQ+iA+NmbaTQDHOFQ==" workbookSpinCount="100000" lockStructure="1"/>
  <bookViews>
    <workbookView xWindow="-120" yWindow="-120" windowWidth="29040" windowHeight="15840" xr2:uid="{00000000-000D-0000-FFFF-FFFF00000000}"/>
  </bookViews>
  <sheets>
    <sheet name="DLR Event Report" sheetId="1" r:id="rId1"/>
    <sheet name="Lookup" sheetId="4" state="hidden" r:id="rId2"/>
    <sheet name="ReportInfo" sheetId="5" state="hidden" r:id="rId3"/>
  </sheets>
  <definedNames>
    <definedName name="_xlnm.Print_Area" localSheetId="0">'DLR Event Report'!$A$1:$I$70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I27" i="1"/>
  <c r="E1" i="5"/>
  <c r="A21" i="5" s="1"/>
  <c r="A54" i="5" s="1"/>
  <c r="A2" i="1"/>
  <c r="F64" i="5"/>
  <c r="D64" i="5"/>
  <c r="D56" i="5"/>
  <c r="F63" i="5"/>
  <c r="F62" i="5"/>
  <c r="F61" i="5"/>
  <c r="F60" i="5"/>
  <c r="F59" i="5"/>
  <c r="F58" i="5"/>
  <c r="F57" i="5"/>
  <c r="F56" i="5"/>
  <c r="F55" i="5"/>
  <c r="F54" i="5"/>
  <c r="F53" i="5"/>
  <c r="B55" i="5"/>
  <c r="B56" i="5"/>
  <c r="E63" i="5"/>
  <c r="E62" i="5"/>
  <c r="E61" i="5"/>
  <c r="E60" i="5"/>
  <c r="E59" i="5"/>
  <c r="E58" i="5"/>
  <c r="E57" i="5"/>
  <c r="D57" i="5"/>
  <c r="E56" i="5"/>
  <c r="E55" i="5"/>
  <c r="E54" i="5"/>
  <c r="E53" i="5"/>
  <c r="D58" i="5"/>
  <c r="D59" i="5"/>
  <c r="D60" i="5"/>
  <c r="D61" i="5"/>
  <c r="D62" i="5"/>
  <c r="D63" i="5"/>
  <c r="D54" i="5"/>
  <c r="D55" i="5"/>
  <c r="D53" i="5"/>
  <c r="E52" i="5"/>
  <c r="E51" i="5"/>
  <c r="E47" i="5"/>
  <c r="E44" i="5"/>
  <c r="E41" i="5"/>
  <c r="E50" i="5"/>
  <c r="E49" i="5"/>
  <c r="E48" i="5"/>
  <c r="E46" i="5"/>
  <c r="E45" i="5"/>
  <c r="E43" i="5"/>
  <c r="E42" i="5"/>
  <c r="E40" i="5"/>
  <c r="E39" i="5"/>
  <c r="D51" i="5"/>
  <c r="D50" i="5"/>
  <c r="D49" i="5"/>
  <c r="D48" i="5"/>
  <c r="D46" i="5"/>
  <c r="D47" i="5"/>
  <c r="D45" i="5"/>
  <c r="B36" i="5"/>
  <c r="D43" i="5"/>
  <c r="D44" i="5"/>
  <c r="D42" i="5"/>
  <c r="D40" i="5"/>
  <c r="D41" i="5"/>
  <c r="D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F50" i="5"/>
  <c r="F49" i="5"/>
  <c r="F48" i="5"/>
  <c r="F46" i="5"/>
  <c r="F45" i="5"/>
  <c r="F43" i="5"/>
  <c r="F42" i="5"/>
  <c r="F40" i="5"/>
  <c r="F39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1" i="5"/>
  <c r="C39" i="5"/>
  <c r="E38" i="5"/>
  <c r="E37" i="5"/>
  <c r="D37" i="5"/>
  <c r="D33" i="5"/>
  <c r="D34" i="5"/>
  <c r="D35" i="5"/>
  <c r="D36" i="5"/>
  <c r="D32" i="5"/>
  <c r="E36" i="5"/>
  <c r="E35" i="5"/>
  <c r="E34" i="5"/>
  <c r="E33" i="5"/>
  <c r="E32" i="5"/>
  <c r="E22" i="5"/>
  <c r="D22" i="5"/>
  <c r="D21" i="5"/>
  <c r="D31" i="5"/>
  <c r="E31" i="5"/>
  <c r="E30" i="5"/>
  <c r="E29" i="5"/>
  <c r="E28" i="5"/>
  <c r="E27" i="5"/>
  <c r="E26" i="5"/>
  <c r="E25" i="5"/>
  <c r="E24" i="5"/>
  <c r="E23" i="5"/>
  <c r="D23" i="5"/>
  <c r="D24" i="5"/>
  <c r="D25" i="5"/>
  <c r="D26" i="5"/>
  <c r="D27" i="5"/>
  <c r="D28" i="5"/>
  <c r="D29" i="5"/>
  <c r="D30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21" i="5"/>
  <c r="B1" i="5"/>
  <c r="H2" i="5" s="1"/>
  <c r="B5" i="5"/>
  <c r="B9" i="5" s="1"/>
  <c r="B8" i="5"/>
  <c r="B21" i="5"/>
  <c r="B54" i="5" s="1"/>
  <c r="B52" i="5" l="1"/>
  <c r="B51" i="5"/>
  <c r="B35" i="5"/>
  <c r="B49" i="5"/>
  <c r="B33" i="5"/>
  <c r="B48" i="5"/>
  <c r="B47" i="5"/>
  <c r="B46" i="5"/>
  <c r="B30" i="5"/>
  <c r="B32" i="5"/>
  <c r="B31" i="5"/>
  <c r="B45" i="5"/>
  <c r="B29" i="5"/>
  <c r="B44" i="5"/>
  <c r="B28" i="5"/>
  <c r="B27" i="5"/>
  <c r="B42" i="5"/>
  <c r="B26" i="5"/>
  <c r="B62" i="5"/>
  <c r="B64" i="5"/>
  <c r="B43" i="5"/>
  <c r="B63" i="5"/>
  <c r="B41" i="5"/>
  <c r="B25" i="5"/>
  <c r="B61" i="5"/>
  <c r="B40" i="5"/>
  <c r="B60" i="5"/>
  <c r="B23" i="5"/>
  <c r="B59" i="5"/>
  <c r="B22" i="5"/>
  <c r="B38" i="5"/>
  <c r="B58" i="5"/>
  <c r="B24" i="5"/>
  <c r="B39" i="5"/>
  <c r="B53" i="5"/>
  <c r="B37" i="5"/>
  <c r="B57" i="5"/>
  <c r="B50" i="5"/>
  <c r="B34" i="5"/>
  <c r="A51" i="5"/>
  <c r="A50" i="5"/>
  <c r="A49" i="5"/>
  <c r="A48" i="5"/>
  <c r="A64" i="5"/>
  <c r="A63" i="5"/>
  <c r="A62" i="5"/>
  <c r="A44" i="5"/>
  <c r="A60" i="5"/>
  <c r="A42" i="5"/>
  <c r="A59" i="5"/>
  <c r="A58" i="5"/>
  <c r="A40" i="5"/>
  <c r="A57" i="5"/>
  <c r="A39" i="5"/>
  <c r="A23" i="5"/>
  <c r="A56" i="5"/>
  <c r="A22" i="5"/>
  <c r="A38" i="5"/>
  <c r="A55" i="5"/>
  <c r="A52" i="5"/>
  <c r="A36" i="5"/>
  <c r="A35" i="5"/>
  <c r="A34" i="5"/>
  <c r="A33" i="5"/>
  <c r="A32" i="5"/>
  <c r="A47" i="5"/>
  <c r="A31" i="5"/>
  <c r="A46" i="5"/>
  <c r="A30" i="5"/>
  <c r="A45" i="5"/>
  <c r="A29" i="5"/>
  <c r="A28" i="5"/>
  <c r="A61" i="5"/>
  <c r="A43" i="5"/>
  <c r="A27" i="5"/>
  <c r="A26" i="5"/>
  <c r="A41" i="5"/>
  <c r="A25" i="5"/>
  <c r="A24" i="5"/>
  <c r="A53" i="5"/>
  <c r="A37" i="5"/>
  <c r="B11" i="5"/>
  <c r="B10" i="5"/>
  <c r="B7" i="5"/>
  <c r="A200" i="5" l="1"/>
  <c r="A184" i="5"/>
  <c r="A168" i="5"/>
  <c r="A152" i="5"/>
  <c r="A136" i="5"/>
  <c r="A120" i="5"/>
  <c r="A104" i="5"/>
  <c r="A88" i="5"/>
  <c r="A72" i="5"/>
  <c r="A198" i="5"/>
  <c r="A117" i="5"/>
  <c r="A180" i="5"/>
  <c r="A100" i="5"/>
  <c r="A179" i="5"/>
  <c r="A163" i="5"/>
  <c r="A147" i="5"/>
  <c r="A115" i="5"/>
  <c r="A99" i="5"/>
  <c r="A194" i="5"/>
  <c r="A178" i="5"/>
  <c r="A162" i="5"/>
  <c r="A146" i="5"/>
  <c r="A130" i="5"/>
  <c r="A114" i="5"/>
  <c r="A98" i="5"/>
  <c r="A82" i="5"/>
  <c r="A66" i="5"/>
  <c r="A161" i="5"/>
  <c r="A81" i="5"/>
  <c r="A176" i="5"/>
  <c r="A144" i="5"/>
  <c r="A112" i="5"/>
  <c r="A96" i="5"/>
  <c r="A199" i="5"/>
  <c r="A183" i="5"/>
  <c r="A167" i="5"/>
  <c r="A151" i="5"/>
  <c r="A135" i="5"/>
  <c r="A119" i="5"/>
  <c r="A103" i="5"/>
  <c r="A87" i="5"/>
  <c r="A71" i="5"/>
  <c r="A182" i="5"/>
  <c r="A165" i="5"/>
  <c r="A149" i="5"/>
  <c r="A85" i="5"/>
  <c r="A196" i="5"/>
  <c r="A148" i="5"/>
  <c r="A116" i="5"/>
  <c r="A84" i="5"/>
  <c r="A195" i="5"/>
  <c r="A131" i="5"/>
  <c r="A83" i="5"/>
  <c r="A67" i="5"/>
  <c r="A193" i="5"/>
  <c r="A145" i="5"/>
  <c r="A129" i="5"/>
  <c r="A97" i="5"/>
  <c r="A160" i="5"/>
  <c r="A80" i="5"/>
  <c r="A191" i="5"/>
  <c r="A159" i="5"/>
  <c r="A143" i="5"/>
  <c r="A127" i="5"/>
  <c r="A111" i="5"/>
  <c r="A95" i="5"/>
  <c r="A190" i="5"/>
  <c r="A158" i="5"/>
  <c r="A142" i="5"/>
  <c r="A126" i="5"/>
  <c r="A110" i="5"/>
  <c r="A78" i="5"/>
  <c r="A172" i="5"/>
  <c r="A124" i="5"/>
  <c r="A76" i="5"/>
  <c r="A189" i="5"/>
  <c r="A173" i="5"/>
  <c r="A157" i="5"/>
  <c r="A141" i="5"/>
  <c r="A125" i="5"/>
  <c r="A109" i="5"/>
  <c r="A93" i="5"/>
  <c r="A77" i="5"/>
  <c r="A187" i="5"/>
  <c r="A171" i="5"/>
  <c r="A155" i="5"/>
  <c r="A139" i="5"/>
  <c r="A123" i="5"/>
  <c r="A107" i="5"/>
  <c r="A91" i="5"/>
  <c r="A75" i="5"/>
  <c r="A186" i="5"/>
  <c r="A170" i="5"/>
  <c r="A154" i="5"/>
  <c r="A138" i="5"/>
  <c r="A122" i="5"/>
  <c r="A106" i="5"/>
  <c r="A90" i="5"/>
  <c r="A74" i="5"/>
  <c r="A150" i="5"/>
  <c r="A134" i="5"/>
  <c r="A118" i="5"/>
  <c r="A86" i="5"/>
  <c r="A70" i="5"/>
  <c r="A181" i="5"/>
  <c r="A133" i="5"/>
  <c r="A69" i="5"/>
  <c r="A164" i="5"/>
  <c r="A132" i="5"/>
  <c r="A68" i="5"/>
  <c r="A177" i="5"/>
  <c r="A113" i="5"/>
  <c r="A128" i="5"/>
  <c r="A175" i="5"/>
  <c r="A79" i="5"/>
  <c r="A94" i="5"/>
  <c r="A188" i="5"/>
  <c r="A140" i="5"/>
  <c r="A92" i="5"/>
  <c r="A185" i="5"/>
  <c r="A169" i="5"/>
  <c r="A153" i="5"/>
  <c r="A137" i="5"/>
  <c r="A121" i="5"/>
  <c r="A105" i="5"/>
  <c r="A89" i="5"/>
  <c r="A73" i="5"/>
  <c r="A166" i="5"/>
  <c r="A102" i="5"/>
  <c r="A197" i="5"/>
  <c r="A101" i="5"/>
  <c r="A192" i="5"/>
  <c r="A174" i="5"/>
  <c r="A156" i="5"/>
  <c r="A108" i="5"/>
  <c r="I42" i="1" l="1"/>
  <c r="F51" i="5" s="1"/>
  <c r="I37" i="1"/>
  <c r="F47" i="5" s="1"/>
  <c r="I34" i="1"/>
  <c r="F44" i="5" s="1"/>
  <c r="I31" i="1"/>
  <c r="F41" i="5" s="1"/>
  <c r="I26" i="1"/>
  <c r="F37" i="5" s="1"/>
  <c r="I20" i="1"/>
  <c r="F31" i="5" s="1"/>
  <c r="I11" i="1"/>
  <c r="F22" i="5" s="1"/>
  <c r="F38" i="5" l="1"/>
  <c r="F52" i="5"/>
</calcChain>
</file>

<file path=xl/sharedStrings.xml><?xml version="1.0" encoding="utf-8"?>
<sst xmlns="http://schemas.openxmlformats.org/spreadsheetml/2006/main" count="338" uniqueCount="194">
  <si>
    <t>BOCC</t>
  </si>
  <si>
    <t>Municipalities</t>
  </si>
  <si>
    <t>School</t>
  </si>
  <si>
    <t>Sheriff</t>
  </si>
  <si>
    <t>Constituents (Restitution)</t>
  </si>
  <si>
    <t>State Attorney Trust Fund</t>
  </si>
  <si>
    <t>Indigent Criminal Defense Trust Fund</t>
  </si>
  <si>
    <t>State Courts Revenue Trust Fund</t>
  </si>
  <si>
    <t>Overtime</t>
  </si>
  <si>
    <t>Marketing</t>
  </si>
  <si>
    <t xml:space="preserve">County: </t>
  </si>
  <si>
    <t>Contact:</t>
  </si>
  <si>
    <t>E-Mail Address:</t>
  </si>
  <si>
    <t>Version:</t>
  </si>
  <si>
    <t>Private Security Expenditure</t>
  </si>
  <si>
    <r>
      <t xml:space="preserve">Local Law Enforcement Cost </t>
    </r>
    <r>
      <rPr>
        <b/>
        <sz val="12"/>
        <color theme="1"/>
        <rFont val="Franklin Gothic Book"/>
        <family val="2"/>
      </rPr>
      <t>IF</t>
    </r>
    <r>
      <rPr>
        <sz val="12"/>
        <color theme="1"/>
        <rFont val="Franklin Gothic Book"/>
        <family val="2"/>
      </rPr>
      <t xml:space="preserve"> Reimbursed</t>
    </r>
  </si>
  <si>
    <t>Alachua</t>
  </si>
  <si>
    <t>OrganizationID</t>
  </si>
  <si>
    <t>OrgName1</t>
  </si>
  <si>
    <t>OrgName2</t>
  </si>
  <si>
    <t>OrgName3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</si>
  <si>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</si>
  <si>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</si>
  <si>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</si>
  <si>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</si>
  <si>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</si>
  <si>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</si>
  <si>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</si>
  <si>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</si>
  <si>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</si>
  <si>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</si>
  <si>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</si>
  <si>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</si>
  <si>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</si>
  <si>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</si>
  <si>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</si>
  <si>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</si>
  <si>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</si>
  <si>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</si>
  <si>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</si>
  <si>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</si>
  <si>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</si>
  <si>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</si>
  <si>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</si>
  <si>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</si>
  <si>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</si>
  <si>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</si>
  <si>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</si>
  <si>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</si>
  <si>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</si>
  <si>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</si>
  <si>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</si>
  <si>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</si>
  <si>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</si>
  <si>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</si>
  <si>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</si>
  <si>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</si>
  <si>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</si>
  <si>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</si>
  <si>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</si>
  <si>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</si>
  <si>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</si>
  <si>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</si>
  <si>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</si>
  <si>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</si>
  <si>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</si>
  <si>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</si>
  <si>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</si>
  <si>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</si>
  <si>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</si>
  <si>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</si>
  <si>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</si>
  <si>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</si>
  <si>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</si>
  <si>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</si>
  <si>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</si>
  <si>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</si>
  <si>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</si>
  <si>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</si>
  <si>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</si>
  <si>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</si>
  <si>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</si>
  <si>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</si>
  <si>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</si>
  <si>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</si>
  <si>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</si>
  <si>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</si>
  <si>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</si>
  <si>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</si>
  <si>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</si>
  <si>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</si>
  <si>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Clerk of Court Driver's License Reinstatement Event Report</t>
  </si>
  <si>
    <t>Event Date(s):</t>
  </si>
  <si>
    <t>Version Number</t>
  </si>
  <si>
    <t>Other1</t>
  </si>
  <si>
    <t>Other2</t>
  </si>
  <si>
    <t>Other3</t>
  </si>
  <si>
    <t>LOCAL</t>
  </si>
  <si>
    <t>TOTAL - LOCAL</t>
  </si>
  <si>
    <t>TOTAL - CLERK</t>
  </si>
  <si>
    <t>CLERK</t>
  </si>
  <si>
    <t>STATE</t>
  </si>
  <si>
    <t>TOTAL - STATE</t>
  </si>
  <si>
    <t>TOTAL REVENUES COLLECTED</t>
  </si>
  <si>
    <t>EXPENDITURES</t>
  </si>
  <si>
    <t>PERSONNEL</t>
  </si>
  <si>
    <t>TOTAL - PERSONNEL</t>
  </si>
  <si>
    <t>OPERATING</t>
  </si>
  <si>
    <t>SECURITY</t>
  </si>
  <si>
    <t>TOTAL - OPERATING</t>
  </si>
  <si>
    <t>TOTAL - SECURITY</t>
  </si>
  <si>
    <t>TOTAL - OTHER</t>
  </si>
  <si>
    <t>TOTAL EXPENDITURES</t>
  </si>
  <si>
    <t>1. Number of Cases Paid In Full</t>
  </si>
  <si>
    <t>3. Number of Cases Given Community Service</t>
  </si>
  <si>
    <t>4. Number of Cases Pulled from Collection Agency</t>
  </si>
  <si>
    <t>6. Number of DL Reinstatements Made Eligible</t>
  </si>
  <si>
    <t>5. Number of DL Reinstatements</t>
  </si>
  <si>
    <t>NOTES:</t>
  </si>
  <si>
    <t>State of Florida - General Revenue</t>
  </si>
  <si>
    <t>State of Florida - All Other Trust Funds</t>
  </si>
  <si>
    <t>2. Number of Cases Placed on a Payment Plan</t>
  </si>
  <si>
    <t>Did your event include extended hours on a weekday?</t>
  </si>
  <si>
    <t>Did your event include hours on the weekend?</t>
  </si>
  <si>
    <t>How many days was the event held?</t>
  </si>
  <si>
    <t>Yes</t>
  </si>
  <si>
    <t>No</t>
  </si>
  <si>
    <t>OTHER EXPENDITURES</t>
  </si>
  <si>
    <t>Clerk Revenue (fines, fees, service charges, court costs, late fees, interest, etc.)</t>
  </si>
  <si>
    <t>A. ENTITY RECEIVING FUNDS (s. 322.75(7)(e), F.S.)</t>
  </si>
  <si>
    <t>B. EXPENDITURES (s. 322.75(7)(f), F.S.)</t>
  </si>
  <si>
    <t>C. OTHER INFORMATION</t>
  </si>
  <si>
    <t>E. ADDITIONAL COMMENTS</t>
  </si>
  <si>
    <t>D. PROGRAM PERFORMANCE (s. 322.75(7), F.S.)</t>
  </si>
  <si>
    <t>REVENUES</t>
  </si>
  <si>
    <t>Other Operating Expenditures</t>
  </si>
  <si>
    <t>Other Personnel Expenditures</t>
  </si>
  <si>
    <t>How many hours did it take to plan, research, and coordinate the event?</t>
  </si>
  <si>
    <t>7. Number of Cases Failing to Comply</t>
  </si>
  <si>
    <t>Submission:</t>
  </si>
  <si>
    <t>Submission</t>
  </si>
  <si>
    <t>First Submission</t>
  </si>
  <si>
    <t>Response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</si>
  <si>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</si>
  <si>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</si>
  <si>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</si>
  <si>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</si>
  <si>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</si>
  <si>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</si>
  <si>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</si>
  <si>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</si>
  <si>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First Year of CFY</t>
  </si>
  <si>
    <t>VerificationCode:</t>
  </si>
  <si>
    <t>CA1.18.1.0</t>
  </si>
  <si>
    <t>A</t>
  </si>
  <si>
    <t>SubmissionDate:</t>
  </si>
  <si>
    <t>SubmissionEmail:</t>
  </si>
  <si>
    <t>SubmissionPeriod:</t>
  </si>
  <si>
    <t>VersionNumber:</t>
  </si>
  <si>
    <t>ReportMonth:</t>
  </si>
  <si>
    <t>Filename:</t>
  </si>
  <si>
    <t>FolderLocation:</t>
  </si>
  <si>
    <t>NumDataTables:</t>
  </si>
  <si>
    <t>FiscalYearID</t>
  </si>
  <si>
    <t>DataType</t>
  </si>
  <si>
    <t>DataSubType</t>
  </si>
  <si>
    <t>CourtDivision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</si>
  <si>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</si>
  <si>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</si>
  <si>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</si>
  <si>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</si>
  <si>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</si>
  <si>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</si>
  <si>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</si>
  <si>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</si>
  <si>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</si>
  <si>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</si>
  <si>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</si>
  <si>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</si>
  <si>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Period13</t>
  </si>
  <si>
    <t>ReportID</t>
  </si>
  <si>
    <t>fines, fees, etc.</t>
  </si>
  <si>
    <t>ANALYSIS</t>
  </si>
  <si>
    <t>NOTES</t>
  </si>
  <si>
    <t>ALL</t>
  </si>
  <si>
    <t>DeSoto</t>
  </si>
  <si>
    <t>3-month Update</t>
  </si>
  <si>
    <r>
      <t>2. This form should be completed and returned to</t>
    </r>
    <r>
      <rPr>
        <b/>
        <sz val="12"/>
        <color theme="1"/>
        <rFont val="Franklin Gothic Book"/>
        <family val="2"/>
      </rPr>
      <t xml:space="preserve"> reports@flccoc.org</t>
    </r>
    <r>
      <rPr>
        <sz val="12"/>
        <color theme="1"/>
        <rFont val="Franklin Gothic Book"/>
        <family val="2"/>
      </rPr>
      <t xml:space="preserve"> (in Excel format) by the 20th of the month following the end of the event.</t>
    </r>
  </si>
  <si>
    <r>
      <t xml:space="preserve">6. If an event was held with no participants, please complete the form and indicate no participation in </t>
    </r>
    <r>
      <rPr>
        <sz val="12"/>
        <color rgb="FF002D73"/>
        <rFont val="Franklin Gothic Book"/>
        <family val="2"/>
      </rPr>
      <t>Section E, Additional Comments</t>
    </r>
    <r>
      <rPr>
        <sz val="12"/>
        <color theme="1"/>
        <rFont val="Franklin Gothic Book"/>
        <family val="2"/>
      </rPr>
      <t>.</t>
    </r>
  </si>
  <si>
    <r>
      <t xml:space="preserve">5. Responses in </t>
    </r>
    <r>
      <rPr>
        <sz val="12"/>
        <color rgb="FF002D73"/>
        <rFont val="Franklin Gothic Book"/>
        <family val="2"/>
      </rPr>
      <t>Section D, #2</t>
    </r>
    <r>
      <rPr>
        <sz val="12"/>
        <color theme="1"/>
        <rFont val="Franklin Gothic Book"/>
        <family val="2"/>
      </rPr>
      <t xml:space="preserve"> should be tracked for </t>
    </r>
    <r>
      <rPr>
        <b/>
        <sz val="12"/>
        <color theme="1"/>
        <rFont val="Franklin Gothic Book"/>
        <family val="2"/>
      </rPr>
      <t>three months</t>
    </r>
    <r>
      <rPr>
        <sz val="12"/>
        <color theme="1"/>
        <rFont val="Franklin Gothic Book"/>
        <family val="2"/>
      </rPr>
      <t xml:space="preserve"> from the event date and reported as </t>
    </r>
    <r>
      <rPr>
        <sz val="12"/>
        <color rgb="FF002D73"/>
        <rFont val="Franklin Gothic Book"/>
        <family val="2"/>
      </rPr>
      <t>Section D, #7, Cases Failing to Comply</t>
    </r>
    <r>
      <rPr>
        <sz val="12"/>
        <color theme="1"/>
        <rFont val="Franklin Gothic Book"/>
        <family val="2"/>
      </rPr>
      <t xml:space="preserve">, on the 3-month Update. Update </t>
    </r>
    <r>
      <rPr>
        <sz val="12"/>
        <color rgb="FF002D73"/>
        <rFont val="Franklin Gothic Book"/>
        <family val="2"/>
      </rPr>
      <t>cell F6</t>
    </r>
    <r>
      <rPr>
        <sz val="12"/>
        <color theme="1"/>
        <rFont val="Franklin Gothic Book"/>
        <family val="2"/>
      </rPr>
      <t xml:space="preserve"> to "3-month Update" and change the version to 1.</t>
    </r>
  </si>
  <si>
    <r>
      <t xml:space="preserve">3. Include the year in the date in </t>
    </r>
    <r>
      <rPr>
        <sz val="12"/>
        <color rgb="FF002D73"/>
        <rFont val="Franklin Gothic Book"/>
        <family val="2"/>
      </rPr>
      <t>cell F4.</t>
    </r>
  </si>
  <si>
    <r>
      <t xml:space="preserve">1. Use a new form for each </t>
    </r>
    <r>
      <rPr>
        <b/>
        <sz val="12"/>
        <color rgb="FFFF0000"/>
        <rFont val="Franklin Gothic Book"/>
        <family val="2"/>
      </rPr>
      <t>NON-CONSECUTIVE</t>
    </r>
    <r>
      <rPr>
        <sz val="12"/>
        <color theme="1"/>
        <rFont val="Franklin Gothic Book"/>
        <family val="2"/>
      </rPr>
      <t xml:space="preserve"> Driver's License Reinstatement Event in the year. Events held over </t>
    </r>
    <r>
      <rPr>
        <b/>
        <sz val="12"/>
        <color theme="1"/>
        <rFont val="Franklin Gothic Book"/>
        <family val="2"/>
      </rPr>
      <t>multiple consecutive days</t>
    </r>
    <r>
      <rPr>
        <sz val="12"/>
        <color theme="1"/>
        <rFont val="Franklin Gothic Book"/>
        <family val="2"/>
      </rPr>
      <t xml:space="preserve"> can be reported on one form as one event. Clerks are statutorily required per s.322.75(2), F.S. to hold a minimum of one event every year.</t>
    </r>
  </si>
  <si>
    <r>
      <t xml:space="preserve">4. Select First Submission in </t>
    </r>
    <r>
      <rPr>
        <sz val="12"/>
        <color rgb="FF002D73"/>
        <rFont val="Franklin Gothic Book"/>
        <family val="2"/>
      </rPr>
      <t>cell F6</t>
    </r>
    <r>
      <rPr>
        <sz val="12"/>
        <color theme="1"/>
        <rFont val="Franklin Gothic Book"/>
        <family val="2"/>
      </rPr>
      <t xml:space="preserve"> for initial submissions. Updates to the data reported can be made by keeping the submission as First Submission or 3-Month Update and only updating the version number.</t>
    </r>
  </si>
  <si>
    <t>CCOC Form Version 1
Created: 11/21/2024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</si>
</sst>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Franklin Gothic Dem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Franklin Gothic Demi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0"/>
      <name val="Calibri"/>
      <family val="2"/>
      <scheme val="minor"/>
    </font>
    <font>
      <sz val="14"/>
      <color theme="1"/>
      <name val="Franklin Gothic Book"/>
      <family val="2"/>
    </font>
    <font>
      <b/>
      <u/>
      <sz val="14"/>
      <color theme="1"/>
      <name val="Franklin Gothic Demi"/>
      <family val="2"/>
    </font>
    <font>
      <u/>
      <sz val="14"/>
      <color theme="1"/>
      <name val="Franklin Gothic Demi"/>
      <family val="2"/>
    </font>
    <font>
      <sz val="12"/>
      <name val="Franklin Gothic Book"/>
      <family val="2"/>
    </font>
    <font>
      <sz val="12"/>
      <color theme="0"/>
      <name val="Franklin Gothic Book"/>
      <family val="2"/>
    </font>
    <font>
      <u/>
      <sz val="12"/>
      <color theme="10"/>
      <name val="Franklin Gothic Book"/>
      <family val="2"/>
    </font>
    <font>
      <b/>
      <i/>
      <sz val="14"/>
      <color theme="1"/>
      <name val="Franklin Gothic Book"/>
      <family val="2"/>
    </font>
    <font>
      <i/>
      <sz val="14"/>
      <color theme="1"/>
      <name val="Franklin Gothic Book"/>
      <family val="2"/>
    </font>
    <font>
      <b/>
      <sz val="12"/>
      <name val="Franklin Gothic Book"/>
      <family val="2"/>
    </font>
    <font>
      <sz val="11"/>
      <color theme="0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rgb="FFFF0000"/>
      <name val="Calibri"/>
      <family val="2"/>
      <scheme val="minor"/>
    </font>
    <font>
      <sz val="12"/>
      <color rgb="FF002D73"/>
      <name val="Franklin Gothic Book"/>
      <family val="2"/>
    </font>
    <font>
      <b/>
      <sz val="12"/>
      <color rgb="FFFF0000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2" fillId="4" borderId="1">
      <alignment horizontal="center" vertical="center"/>
      <protection locked="0"/>
    </xf>
    <xf numFmtId="0" fontId="2" fillId="5" borderId="1">
      <alignment horizontal="center" vertical="center"/>
      <protection locked="0"/>
    </xf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11" fillId="8" borderId="5">
      <alignment vertical="center"/>
    </xf>
    <xf numFmtId="44" fontId="10" fillId="9" borderId="7">
      <alignment vertical="center"/>
      <protection locked="0"/>
    </xf>
    <xf numFmtId="44" fontId="2" fillId="9" borderId="8" applyBorder="0">
      <alignment vertical="center"/>
      <protection locked="0"/>
    </xf>
    <xf numFmtId="44" fontId="2" fillId="5" borderId="9" applyBorder="0">
      <alignment vertical="center"/>
      <protection locked="0"/>
    </xf>
    <xf numFmtId="44" fontId="2" fillId="4" borderId="10" applyBorder="0">
      <alignment vertical="center"/>
      <protection locked="0"/>
    </xf>
    <xf numFmtId="44" fontId="2" fillId="4" borderId="11" applyBorder="0">
      <alignment vertical="center"/>
      <protection locked="0"/>
    </xf>
    <xf numFmtId="44" fontId="10" fillId="5" borderId="6" applyBorder="0">
      <alignment vertical="top"/>
      <protection locked="0"/>
    </xf>
    <xf numFmtId="0" fontId="9" fillId="0" borderId="0"/>
    <xf numFmtId="0" fontId="7" fillId="0" borderId="0"/>
  </cellStyleXfs>
  <cellXfs count="136">
    <xf numFmtId="0" fontId="0" fillId="0" borderId="0" xfId="0"/>
    <xf numFmtId="0" fontId="3" fillId="0" borderId="0" xfId="5" applyFont="1"/>
    <xf numFmtId="0" fontId="0" fillId="0" borderId="0" xfId="0" applyAlignment="1">
      <alignment wrapText="1"/>
    </xf>
    <xf numFmtId="0" fontId="12" fillId="7" borderId="0" xfId="5" applyFont="1" applyFill="1" applyAlignment="1">
      <alignment horizontal="center" vertical="top" wrapText="1"/>
    </xf>
    <xf numFmtId="0" fontId="3" fillId="0" borderId="0" xfId="5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44" fontId="5" fillId="2" borderId="25" xfId="0" applyNumberFormat="1" applyFont="1" applyFill="1" applyBorder="1" applyAlignment="1" applyProtection="1">
      <alignment horizontal="center" vertical="top"/>
      <protection locked="0"/>
    </xf>
    <xf numFmtId="44" fontId="5" fillId="3" borderId="25" xfId="0" applyNumberFormat="1" applyFont="1" applyFill="1" applyBorder="1" applyAlignment="1" applyProtection="1">
      <alignment horizontal="center" vertical="top"/>
      <protection locked="0"/>
    </xf>
    <xf numFmtId="0" fontId="18" fillId="2" borderId="2" xfId="3" applyFont="1" applyFill="1" applyBorder="1" applyAlignment="1" applyProtection="1">
      <alignment vertical="top"/>
      <protection locked="0"/>
    </xf>
    <xf numFmtId="0" fontId="5" fillId="2" borderId="25" xfId="0" applyFont="1" applyFill="1" applyBorder="1" applyAlignment="1" applyProtection="1">
      <alignment horizontal="center" vertical="top"/>
      <protection locked="0"/>
    </xf>
    <xf numFmtId="1" fontId="5" fillId="3" borderId="25" xfId="0" applyNumberFormat="1" applyFont="1" applyFill="1" applyBorder="1" applyAlignment="1" applyProtection="1">
      <alignment horizontal="center" vertical="top"/>
      <protection locked="0"/>
    </xf>
    <xf numFmtId="0" fontId="5" fillId="3" borderId="30" xfId="0" applyFont="1" applyFill="1" applyBorder="1" applyAlignment="1" applyProtection="1">
      <alignment horizontal="center" vertical="top"/>
      <protection locked="0"/>
    </xf>
    <xf numFmtId="3" fontId="5" fillId="3" borderId="30" xfId="0" applyNumberFormat="1" applyFont="1" applyFill="1" applyBorder="1" applyAlignment="1" applyProtection="1">
      <alignment horizontal="center" vertical="top"/>
      <protection locked="0"/>
    </xf>
    <xf numFmtId="3" fontId="5" fillId="2" borderId="25" xfId="0" applyNumberFormat="1" applyFont="1" applyFill="1" applyBorder="1" applyAlignment="1" applyProtection="1">
      <alignment horizontal="center" vertical="top"/>
      <protection locked="0"/>
    </xf>
    <xf numFmtId="3" fontId="5" fillId="3" borderId="25" xfId="0" applyNumberFormat="1" applyFont="1" applyFill="1" applyBorder="1" applyAlignment="1" applyProtection="1">
      <alignment horizontal="center" vertical="top"/>
      <protection locked="0"/>
    </xf>
    <xf numFmtId="3" fontId="5" fillId="3" borderId="26" xfId="0" applyNumberFormat="1" applyFont="1" applyFill="1" applyBorder="1" applyAlignment="1" applyProtection="1">
      <alignment horizontal="center" vertical="top"/>
      <protection locked="0"/>
    </xf>
    <xf numFmtId="0" fontId="7" fillId="0" borderId="0" xfId="53"/>
    <xf numFmtId="0" fontId="12" fillId="7" borderId="0" xfId="52" applyFont="1" applyFill="1" applyAlignment="1">
      <alignment wrapText="1"/>
    </xf>
    <xf numFmtId="0" fontId="3" fillId="0" borderId="0" xfId="52" applyFont="1"/>
    <xf numFmtId="0" fontId="12" fillId="7" borderId="14" xfId="52" applyFont="1" applyFill="1" applyBorder="1"/>
    <xf numFmtId="0" fontId="12" fillId="7" borderId="15" xfId="52" applyFont="1" applyFill="1" applyBorder="1"/>
    <xf numFmtId="0" fontId="12" fillId="7" borderId="16" xfId="52" applyFont="1" applyFill="1" applyBorder="1"/>
    <xf numFmtId="0" fontId="12" fillId="7" borderId="0" xfId="52" applyFont="1" applyFill="1" applyAlignment="1">
      <alignment horizontal="center" vertical="center" wrapText="1"/>
    </xf>
    <xf numFmtId="0" fontId="3" fillId="0" borderId="17" xfId="52" applyFont="1" applyBorder="1"/>
    <xf numFmtId="0" fontId="3" fillId="0" borderId="18" xfId="52" applyFont="1" applyBorder="1"/>
    <xf numFmtId="0" fontId="12" fillId="7" borderId="0" xfId="52" applyFont="1" applyFill="1"/>
    <xf numFmtId="14" fontId="3" fillId="15" borderId="0" xfId="52" applyNumberFormat="1" applyFont="1" applyFill="1"/>
    <xf numFmtId="0" fontId="3" fillId="15" borderId="0" xfId="52" applyFont="1" applyFill="1"/>
    <xf numFmtId="14" fontId="3" fillId="0" borderId="0" xfId="52" applyNumberFormat="1" applyFont="1"/>
    <xf numFmtId="0" fontId="3" fillId="0" borderId="19" xfId="52" applyFont="1" applyBorder="1"/>
    <xf numFmtId="0" fontId="3" fillId="0" borderId="20" xfId="52" applyFont="1" applyBorder="1"/>
    <xf numFmtId="0" fontId="3" fillId="0" borderId="21" xfId="52" applyFont="1" applyBorder="1"/>
    <xf numFmtId="1" fontId="7" fillId="0" borderId="0" xfId="53" applyNumberFormat="1"/>
    <xf numFmtId="44" fontId="7" fillId="0" borderId="0" xfId="53" applyNumberFormat="1"/>
    <xf numFmtId="2" fontId="7" fillId="0" borderId="0" xfId="53" applyNumberFormat="1"/>
    <xf numFmtId="3" fontId="7" fillId="0" borderId="0" xfId="53" applyNumberFormat="1"/>
    <xf numFmtId="0" fontId="4" fillId="0" borderId="0" xfId="0" applyFont="1"/>
    <xf numFmtId="0" fontId="14" fillId="0" borderId="0" xfId="0" applyFont="1" applyAlignment="1">
      <alignment horizontal="centerContinuous" vertical="top"/>
    </xf>
    <xf numFmtId="0" fontId="15" fillId="0" borderId="0" xfId="0" applyFont="1" applyAlignment="1">
      <alignment horizontal="centerContinuous" vertical="top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0" fillId="10" borderId="23" xfId="0" applyFill="1" applyBorder="1"/>
    <xf numFmtId="0" fontId="6" fillId="1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3" fillId="12" borderId="17" xfId="0" applyFont="1" applyFill="1" applyBorder="1" applyAlignment="1">
      <alignment horizontal="left" vertical="top"/>
    </xf>
    <xf numFmtId="0" fontId="5" fillId="11" borderId="13" xfId="0" applyFont="1" applyFill="1" applyBorder="1" applyAlignment="1">
      <alignment horizontal="left" vertical="top"/>
    </xf>
    <xf numFmtId="0" fontId="5" fillId="11" borderId="2" xfId="0" applyFont="1" applyFill="1" applyBorder="1" applyAlignment="1">
      <alignment horizontal="left" vertical="top"/>
    </xf>
    <xf numFmtId="0" fontId="5" fillId="11" borderId="2" xfId="0" applyFont="1" applyFill="1" applyBorder="1" applyAlignment="1">
      <alignment vertical="top"/>
    </xf>
    <xf numFmtId="0" fontId="6" fillId="11" borderId="2" xfId="0" applyFont="1" applyFill="1" applyBorder="1" applyAlignment="1">
      <alignment vertical="top"/>
    </xf>
    <xf numFmtId="0" fontId="6" fillId="11" borderId="2" xfId="0" applyFont="1" applyFill="1" applyBorder="1" applyAlignment="1">
      <alignment horizontal="right" vertical="top"/>
    </xf>
    <xf numFmtId="44" fontId="6" fillId="11" borderId="27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 vertical="top"/>
    </xf>
    <xf numFmtId="0" fontId="5" fillId="0" borderId="17" xfId="0" applyFont="1" applyBorder="1" applyAlignment="1">
      <alignment horizontal="right" vertical="top"/>
    </xf>
    <xf numFmtId="0" fontId="5" fillId="0" borderId="17" xfId="0" applyFont="1" applyBorder="1" applyAlignment="1">
      <alignment vertical="top"/>
    </xf>
    <xf numFmtId="0" fontId="5" fillId="11" borderId="28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0" applyFont="1" applyFill="1" applyBorder="1" applyAlignment="1">
      <alignment horizontal="right" vertical="top"/>
    </xf>
    <xf numFmtId="44" fontId="6" fillId="11" borderId="29" xfId="0" applyNumberFormat="1" applyFont="1" applyFill="1" applyBorder="1" applyAlignment="1">
      <alignment horizontal="center" vertical="top"/>
    </xf>
    <xf numFmtId="0" fontId="17" fillId="12" borderId="22" xfId="0" applyFont="1" applyFill="1" applyBorder="1" applyAlignment="1">
      <alignment horizontal="left" vertical="top"/>
    </xf>
    <xf numFmtId="0" fontId="17" fillId="12" borderId="23" xfId="0" applyFont="1" applyFill="1" applyBorder="1" applyAlignment="1">
      <alignment horizontal="left" vertical="top"/>
    </xf>
    <xf numFmtId="0" fontId="17" fillId="12" borderId="23" xfId="0" applyFont="1" applyFill="1" applyBorder="1" applyAlignment="1">
      <alignment vertical="top"/>
    </xf>
    <xf numFmtId="0" fontId="22" fillId="12" borderId="23" xfId="0" applyFont="1" applyFill="1" applyBorder="1"/>
    <xf numFmtId="0" fontId="23" fillId="12" borderId="23" xfId="0" applyFont="1" applyFill="1" applyBorder="1" applyAlignment="1">
      <alignment horizontal="right" vertical="top"/>
    </xf>
    <xf numFmtId="44" fontId="23" fillId="12" borderId="12" xfId="0" applyNumberFormat="1" applyFont="1" applyFill="1" applyBorder="1" applyAlignment="1">
      <alignment horizontal="center" vertical="top"/>
    </xf>
    <xf numFmtId="0" fontId="5" fillId="10" borderId="23" xfId="0" applyFont="1" applyFill="1" applyBorder="1" applyAlignment="1">
      <alignment vertical="top"/>
    </xf>
    <xf numFmtId="0" fontId="23" fillId="13" borderId="17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44" fontId="6" fillId="0" borderId="25" xfId="0" applyNumberFormat="1" applyFont="1" applyBorder="1" applyAlignment="1">
      <alignment horizontal="center" vertical="top"/>
    </xf>
    <xf numFmtId="0" fontId="16" fillId="0" borderId="17" xfId="0" applyFont="1" applyBorder="1" applyAlignment="1">
      <alignment horizontal="right" vertical="top"/>
    </xf>
    <xf numFmtId="0" fontId="17" fillId="13" borderId="22" xfId="0" applyFont="1" applyFill="1" applyBorder="1" applyAlignment="1">
      <alignment horizontal="left" vertical="top"/>
    </xf>
    <xf numFmtId="0" fontId="17" fillId="13" borderId="23" xfId="0" applyFont="1" applyFill="1" applyBorder="1" applyAlignment="1">
      <alignment horizontal="left" vertical="top"/>
    </xf>
    <xf numFmtId="0" fontId="17" fillId="13" borderId="23" xfId="0" applyFont="1" applyFill="1" applyBorder="1" applyAlignment="1">
      <alignment vertical="top"/>
    </xf>
    <xf numFmtId="0" fontId="22" fillId="13" borderId="23" xfId="0" applyFont="1" applyFill="1" applyBorder="1"/>
    <xf numFmtId="0" fontId="23" fillId="13" borderId="23" xfId="0" applyFont="1" applyFill="1" applyBorder="1" applyAlignment="1">
      <alignment horizontal="right" vertical="top"/>
    </xf>
    <xf numFmtId="44" fontId="23" fillId="13" borderId="12" xfId="0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16" fillId="6" borderId="0" xfId="1" applyFont="1" applyFill="1" applyBorder="1" applyAlignment="1">
      <alignment vertical="top"/>
      <protection locked="0"/>
    </xf>
    <xf numFmtId="0" fontId="16" fillId="3" borderId="2" xfId="2" applyFont="1" applyFill="1" applyBorder="1" applyAlignment="1">
      <alignment vertical="top"/>
      <protection locked="0"/>
    </xf>
    <xf numFmtId="14" fontId="16" fillId="2" borderId="0" xfId="1" applyNumberFormat="1" applyFont="1" applyFill="1" applyBorder="1" applyAlignment="1">
      <alignment vertical="top"/>
      <protection locked="0"/>
    </xf>
    <xf numFmtId="0" fontId="16" fillId="3" borderId="2" xfId="1" applyFont="1" applyFill="1" applyBorder="1" applyAlignment="1">
      <alignment horizontal="center" vertical="top" wrapText="1"/>
      <protection locked="0"/>
    </xf>
    <xf numFmtId="14" fontId="16" fillId="2" borderId="2" xfId="1" applyNumberFormat="1" applyFont="1" applyFill="1" applyBorder="1" applyAlignment="1">
      <alignment vertical="top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6" fillId="3" borderId="14" xfId="0" applyFont="1" applyFill="1" applyBorder="1" applyAlignment="1" applyProtection="1">
      <alignment horizontal="left" vertical="top" wrapText="1"/>
      <protection locked="0"/>
    </xf>
    <xf numFmtId="0" fontId="16" fillId="3" borderId="15" xfId="0" applyFont="1" applyFill="1" applyBorder="1" applyAlignment="1" applyProtection="1">
      <alignment horizontal="left" vertical="top" wrapText="1"/>
      <protection locked="0"/>
    </xf>
    <xf numFmtId="0" fontId="16" fillId="3" borderId="16" xfId="0" applyFont="1" applyFill="1" applyBorder="1" applyAlignment="1" applyProtection="1">
      <alignment horizontal="left" vertical="top" wrapText="1"/>
      <protection locked="0"/>
    </xf>
    <xf numFmtId="0" fontId="16" fillId="3" borderId="17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3" borderId="18" xfId="0" applyFont="1" applyFill="1" applyBorder="1" applyAlignment="1" applyProtection="1">
      <alignment horizontal="left" vertical="top" wrapText="1"/>
      <protection locked="0"/>
    </xf>
    <xf numFmtId="0" fontId="16" fillId="3" borderId="19" xfId="0" applyFont="1" applyFill="1" applyBorder="1" applyAlignment="1" applyProtection="1">
      <alignment horizontal="left" vertical="top" wrapText="1"/>
      <protection locked="0"/>
    </xf>
    <xf numFmtId="0" fontId="16" fillId="3" borderId="20" xfId="0" applyFont="1" applyFill="1" applyBorder="1" applyAlignment="1" applyProtection="1">
      <alignment horizontal="left" vertical="top" wrapText="1"/>
      <protection locked="0"/>
    </xf>
    <xf numFmtId="0" fontId="16" fillId="3" borderId="21" xfId="0" applyFont="1" applyFill="1" applyBorder="1" applyAlignment="1" applyProtection="1">
      <alignment horizontal="left" vertical="top" wrapText="1"/>
      <protection locked="0"/>
    </xf>
    <xf numFmtId="0" fontId="21" fillId="10" borderId="22" xfId="0" applyFont="1" applyFill="1" applyBorder="1" applyAlignment="1">
      <alignment horizontal="left" vertical="top"/>
    </xf>
    <xf numFmtId="0" fontId="21" fillId="10" borderId="23" xfId="0" applyFont="1" applyFill="1" applyBorder="1" applyAlignment="1">
      <alignment horizontal="left" vertical="top"/>
    </xf>
    <xf numFmtId="0" fontId="21" fillId="10" borderId="24" xfId="0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2" fontId="5" fillId="2" borderId="25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23" fillId="13" borderId="28" xfId="0" applyFont="1" applyFill="1" applyBorder="1" applyAlignment="1">
      <alignment horizontal="left" vertical="top"/>
    </xf>
    <xf numFmtId="0" fontId="23" fillId="13" borderId="3" xfId="0" applyFont="1" applyFill="1" applyBorder="1" applyAlignment="1">
      <alignment horizontal="left" vertical="top"/>
    </xf>
    <xf numFmtId="0" fontId="21" fillId="10" borderId="14" xfId="0" applyFont="1" applyFill="1" applyBorder="1" applyAlignment="1">
      <alignment horizontal="left" vertical="center"/>
    </xf>
    <xf numFmtId="0" fontId="21" fillId="10" borderId="15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6" fillId="10" borderId="22" xfId="0" applyFont="1" applyFill="1" applyBorder="1" applyAlignment="1">
      <alignment horizontal="left" vertical="center"/>
    </xf>
    <xf numFmtId="0" fontId="6" fillId="10" borderId="23" xfId="0" applyFont="1" applyFill="1" applyBorder="1" applyAlignment="1">
      <alignment horizontal="left" vertical="center"/>
    </xf>
    <xf numFmtId="0" fontId="6" fillId="10" borderId="2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17" fillId="7" borderId="0" xfId="0" applyFont="1" applyFill="1" applyAlignment="1">
      <alignment horizontal="center" vertical="top" wrapText="1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4" fillId="14" borderId="0" xfId="53" applyFont="1" applyFill="1" applyAlignment="1" applyProtection="1">
      <alignment horizontal="center" vertical="center"/>
      <protection locked="0"/>
    </xf>
  </cellXfs>
  <cellStyles count="54">
    <cellStyle name="Budget Authority" xfId="45" xr:uid="{00000000-0005-0000-0000-000000000000}"/>
    <cellStyle name="Comma 2" xfId="12" xr:uid="{00000000-0005-0000-0000-000001000000}"/>
    <cellStyle name="Comma 3" xfId="42" xr:uid="{00000000-0005-0000-0000-000002000000}"/>
    <cellStyle name="Currency 10" xfId="44" xr:uid="{00000000-0005-0000-0000-000003000000}"/>
    <cellStyle name="Currency 11" xfId="32" xr:uid="{00000000-0005-0000-0000-000004000000}"/>
    <cellStyle name="Currency 2" xfId="10" xr:uid="{00000000-0005-0000-0000-000005000000}"/>
    <cellStyle name="Currency 3" xfId="13" xr:uid="{00000000-0005-0000-0000-000006000000}"/>
    <cellStyle name="Currency 4" xfId="24" xr:uid="{00000000-0005-0000-0000-000007000000}"/>
    <cellStyle name="Currency 5" xfId="27" xr:uid="{00000000-0005-0000-0000-000008000000}"/>
    <cellStyle name="Currency 6" xfId="31" xr:uid="{00000000-0005-0000-0000-000009000000}"/>
    <cellStyle name="Currency 7" xfId="35" xr:uid="{00000000-0005-0000-0000-00000A000000}"/>
    <cellStyle name="Currency 8" xfId="37" xr:uid="{00000000-0005-0000-0000-00000B000000}"/>
    <cellStyle name="Currency 9" xfId="39" xr:uid="{00000000-0005-0000-0000-00000C000000}"/>
    <cellStyle name="Hyperlink" xfId="3" builtinId="8"/>
    <cellStyle name="Line 1 Report Info Fill in" xfId="1" xr:uid="{00000000-0005-0000-0000-00000E000000}"/>
    <cellStyle name="Line 2 Report Information Fill In" xfId="2" xr:uid="{00000000-0005-0000-0000-00000F000000}"/>
    <cellStyle name="Normal" xfId="0" builtinId="0"/>
    <cellStyle name="Normal 10" xfId="29" xr:uid="{00000000-0005-0000-0000-000011000000}"/>
    <cellStyle name="Normal 10 2" xfId="52" xr:uid="{6BA51D63-065D-470A-951C-2F9AB4F1874D}"/>
    <cellStyle name="Normal 11" xfId="30" xr:uid="{00000000-0005-0000-0000-000012000000}"/>
    <cellStyle name="Normal 12" xfId="33" xr:uid="{00000000-0005-0000-0000-000013000000}"/>
    <cellStyle name="Normal 13" xfId="34" xr:uid="{00000000-0005-0000-0000-000014000000}"/>
    <cellStyle name="Normal 14" xfId="36" xr:uid="{00000000-0005-0000-0000-000015000000}"/>
    <cellStyle name="Normal 15" xfId="40" xr:uid="{00000000-0005-0000-0000-000016000000}"/>
    <cellStyle name="Normal 16" xfId="41" xr:uid="{00000000-0005-0000-0000-000017000000}"/>
    <cellStyle name="Normal 17" xfId="43" xr:uid="{00000000-0005-0000-0000-000018000000}"/>
    <cellStyle name="Normal 18" xfId="4" xr:uid="{00000000-0005-0000-0000-000019000000}"/>
    <cellStyle name="Normal 2" xfId="5" xr:uid="{00000000-0005-0000-0000-00001A000000}"/>
    <cellStyle name="Normal 2 2" xfId="9" xr:uid="{00000000-0005-0000-0000-00001B000000}"/>
    <cellStyle name="Normal 2 3" xfId="14" xr:uid="{00000000-0005-0000-0000-00001C000000}"/>
    <cellStyle name="Normal 2 4" xfId="15" xr:uid="{00000000-0005-0000-0000-00001D000000}"/>
    <cellStyle name="Normal 2 5" xfId="16" xr:uid="{00000000-0005-0000-0000-00001E000000}"/>
    <cellStyle name="Normal 2 6" xfId="17" xr:uid="{00000000-0005-0000-0000-00001F000000}"/>
    <cellStyle name="Normal 2 7" xfId="53" xr:uid="{E777ECF4-9236-46D4-AFEB-99FF45DB08A6}"/>
    <cellStyle name="Normal 3" xfId="6" xr:uid="{00000000-0005-0000-0000-000020000000}"/>
    <cellStyle name="Normal 3 2" xfId="18" xr:uid="{00000000-0005-0000-0000-000021000000}"/>
    <cellStyle name="Normal 3 3" xfId="19" xr:uid="{00000000-0005-0000-0000-000022000000}"/>
    <cellStyle name="Normal 4" xfId="7" xr:uid="{00000000-0005-0000-0000-000023000000}"/>
    <cellStyle name="Normal 4 2" xfId="28" xr:uid="{00000000-0005-0000-0000-000024000000}"/>
    <cellStyle name="Normal 5" xfId="8" xr:uid="{00000000-0005-0000-0000-000025000000}"/>
    <cellStyle name="Normal 6" xfId="11" xr:uid="{00000000-0005-0000-0000-000026000000}"/>
    <cellStyle name="Normal 7" xfId="23" xr:uid="{00000000-0005-0000-0000-000027000000}"/>
    <cellStyle name="Normal 8" xfId="25" xr:uid="{00000000-0005-0000-0000-000028000000}"/>
    <cellStyle name="Normal 9" xfId="26" xr:uid="{00000000-0005-0000-0000-000029000000}"/>
    <cellStyle name="Percent 2" xfId="20" xr:uid="{00000000-0005-0000-0000-00002A000000}"/>
    <cellStyle name="Percent 2 2" xfId="21" xr:uid="{00000000-0005-0000-0000-00002B000000}"/>
    <cellStyle name="Percent 2 3" xfId="22" xr:uid="{00000000-0005-0000-0000-00002C000000}"/>
    <cellStyle name="Percent 3" xfId="38" xr:uid="{00000000-0005-0000-0000-00002D000000}"/>
    <cellStyle name="Required Data Entry Even Bottom" xfId="51" xr:uid="{00000000-0005-0000-0000-00002E000000}"/>
    <cellStyle name="Required Data Entry Even Rows" xfId="48" xr:uid="{00000000-0005-0000-0000-00002F000000}"/>
    <cellStyle name="Required Data Entry Odd Bottom" xfId="50" xr:uid="{00000000-0005-0000-0000-000030000000}"/>
    <cellStyle name="Required Data Entry Odd Rows" xfId="49" xr:uid="{00000000-0005-0000-0000-000031000000}"/>
    <cellStyle name="Required Data Entry Top Row" xfId="47" xr:uid="{00000000-0005-0000-0000-000032000000}"/>
    <cellStyle name="Row 1 Odd Data Entry Required" xfId="46" xr:uid="{00000000-0005-0000-0000-000033000000}"/>
  </cellStyles>
  <dxfs count="6"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2" defaultPivotStyle="PivotStyleLight16">
    <tableStyle name="Accounting Default Table Style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002D73"/>
      <color rgb="FFAC162C"/>
      <color rgb="FF481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76130</xdr:colOff>
      <xdr:row>0</xdr:row>
      <xdr:rowOff>123826</xdr:rowOff>
    </xdr:from>
    <xdr:to>
      <xdr:col>8</xdr:col>
      <xdr:colOff>1101224</xdr:colOff>
      <xdr:row>3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A6556-8077-49EF-9C3B-09481D39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330" y="123826"/>
          <a:ext cx="227286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Normal="100" zoomScaleSheetLayoutView="100" workbookViewId="0">
      <selection activeCell="C4" sqref="C4"/>
    </sheetView>
  </sheetViews>
  <sheetFormatPr defaultColWidth="9.28515625" defaultRowHeight="16.5" x14ac:dyDescent="0.25"/>
  <cols>
    <col min="1" max="1" width="4.7109375" style="7" customWidth="1"/>
    <col min="2" max="2" width="15" style="7" bestFit="1" customWidth="1"/>
    <col min="3" max="3" width="44.28515625" style="7" bestFit="1" customWidth="1"/>
    <col min="4" max="4" width="9" style="7" customWidth="1"/>
    <col min="5" max="5" width="16.85546875" style="7" bestFit="1" customWidth="1"/>
    <col min="6" max="6" width="30.85546875" style="7" customWidth="1"/>
    <col min="7" max="7" width="4.7109375" customWidth="1"/>
    <col min="8" max="8" width="18.7109375" style="7" customWidth="1"/>
    <col min="9" max="9" width="22" style="7" customWidth="1"/>
    <col min="10" max="16384" width="9.28515625" style="7"/>
  </cols>
  <sheetData>
    <row r="1" spans="1:9" s="6" customFormat="1" ht="19.5" x14ac:dyDescent="0.3">
      <c r="A1" s="130" t="s">
        <v>91</v>
      </c>
      <c r="B1" s="130"/>
      <c r="C1" s="130"/>
      <c r="D1" s="130"/>
      <c r="E1" s="130"/>
      <c r="F1" s="130"/>
      <c r="G1" s="39"/>
      <c r="H1" s="40"/>
    </row>
    <row r="2" spans="1:9" s="6" customFormat="1" ht="19.5" x14ac:dyDescent="0.3">
      <c r="A2" s="130" t="str">
        <f>"County Fiscal Year "&amp;(ReportInfo!$N$2)&amp;"-"&amp;(ReportInfo!$N$2+1)</f>
        <v>County Fiscal Year 2024-2025</v>
      </c>
      <c r="B2" s="130"/>
      <c r="C2" s="130"/>
      <c r="D2" s="130"/>
      <c r="E2" s="130"/>
      <c r="F2" s="130"/>
      <c r="G2" s="39"/>
      <c r="H2" s="41"/>
    </row>
    <row r="3" spans="1:9" s="8" customFormat="1" ht="19.5" x14ac:dyDescent="0.25">
      <c r="E3" s="42"/>
      <c r="F3" s="43"/>
      <c r="G3"/>
    </row>
    <row r="4" spans="1:9" x14ac:dyDescent="0.25">
      <c r="A4" s="131" t="s">
        <v>10</v>
      </c>
      <c r="B4" s="131"/>
      <c r="C4" s="89"/>
      <c r="D4"/>
      <c r="E4" s="45" t="s">
        <v>92</v>
      </c>
      <c r="F4" s="91"/>
    </row>
    <row r="5" spans="1:9" x14ac:dyDescent="0.25">
      <c r="A5" s="131" t="s">
        <v>11</v>
      </c>
      <c r="B5" s="131"/>
      <c r="C5" s="90"/>
      <c r="D5"/>
      <c r="E5" s="45" t="s">
        <v>13</v>
      </c>
      <c r="F5" s="92"/>
      <c r="H5" s="132" t="s">
        <v>193</v>
      </c>
      <c r="I5" s="132"/>
    </row>
    <row r="6" spans="1:9" x14ac:dyDescent="0.25">
      <c r="A6" s="131" t="s">
        <v>12</v>
      </c>
      <c r="B6" s="131"/>
      <c r="C6" s="11"/>
      <c r="D6"/>
      <c r="E6" s="45" t="s">
        <v>139</v>
      </c>
      <c r="F6" s="93"/>
      <c r="H6" s="132"/>
      <c r="I6" s="132"/>
    </row>
    <row r="8" spans="1:9" ht="17.25" thickBot="1" x14ac:dyDescent="0.3"/>
    <row r="9" spans="1:9" ht="24" customHeight="1" thickBot="1" x14ac:dyDescent="0.3">
      <c r="B9" s="127" t="s">
        <v>129</v>
      </c>
      <c r="C9" s="128"/>
      <c r="D9" s="128"/>
      <c r="E9" s="128"/>
      <c r="F9" s="128"/>
      <c r="G9" s="46"/>
      <c r="H9" s="46"/>
      <c r="I9" s="47" t="s">
        <v>134</v>
      </c>
    </row>
    <row r="10" spans="1:9" ht="17.25" thickBot="1" x14ac:dyDescent="0.3">
      <c r="A10" s="48"/>
      <c r="B10" s="49" t="s">
        <v>100</v>
      </c>
      <c r="C10" s="94" t="s">
        <v>128</v>
      </c>
      <c r="D10" s="94"/>
      <c r="E10" s="94"/>
      <c r="F10" s="94"/>
      <c r="G10" s="94"/>
      <c r="H10" s="97"/>
      <c r="I10" s="9">
        <v>0</v>
      </c>
    </row>
    <row r="11" spans="1:9" ht="17.25" thickTop="1" x14ac:dyDescent="0.25">
      <c r="A11" s="48"/>
      <c r="B11" s="50"/>
      <c r="C11" s="51"/>
      <c r="D11" s="51"/>
      <c r="E11" s="52"/>
      <c r="F11" s="52"/>
      <c r="G11" s="53"/>
      <c r="H11" s="54" t="s">
        <v>99</v>
      </c>
      <c r="I11" s="55">
        <f>SUM(I10:I10)</f>
        <v>0</v>
      </c>
    </row>
    <row r="12" spans="1:9" x14ac:dyDescent="0.25">
      <c r="A12" s="48"/>
      <c r="B12" s="49" t="s">
        <v>97</v>
      </c>
      <c r="C12" s="7" t="s">
        <v>0</v>
      </c>
      <c r="I12" s="9">
        <v>0</v>
      </c>
    </row>
    <row r="13" spans="1:9" x14ac:dyDescent="0.25">
      <c r="A13" s="48"/>
      <c r="B13" s="56"/>
      <c r="C13" s="7" t="s">
        <v>1</v>
      </c>
      <c r="I13" s="10">
        <v>0</v>
      </c>
    </row>
    <row r="14" spans="1:9" x14ac:dyDescent="0.25">
      <c r="A14" s="48"/>
      <c r="B14" s="56"/>
      <c r="C14" s="7" t="s">
        <v>2</v>
      </c>
      <c r="I14" s="9">
        <v>0</v>
      </c>
    </row>
    <row r="15" spans="1:9" x14ac:dyDescent="0.25">
      <c r="A15" s="48"/>
      <c r="B15" s="56"/>
      <c r="C15" s="7" t="s">
        <v>3</v>
      </c>
      <c r="I15" s="10">
        <v>0</v>
      </c>
    </row>
    <row r="16" spans="1:9" x14ac:dyDescent="0.25">
      <c r="A16" s="48"/>
      <c r="B16" s="56"/>
      <c r="C16" s="7" t="s">
        <v>4</v>
      </c>
      <c r="I16" s="9">
        <v>0</v>
      </c>
    </row>
    <row r="17" spans="1:9" x14ac:dyDescent="0.25">
      <c r="A17" s="48"/>
      <c r="B17" s="57" t="s">
        <v>94</v>
      </c>
      <c r="C17" s="133"/>
      <c r="D17" s="133"/>
      <c r="I17" s="10">
        <v>0</v>
      </c>
    </row>
    <row r="18" spans="1:9" x14ac:dyDescent="0.25">
      <c r="A18" s="48"/>
      <c r="B18" s="57" t="s">
        <v>95</v>
      </c>
      <c r="C18" s="134"/>
      <c r="D18" s="134"/>
      <c r="I18" s="9">
        <v>0</v>
      </c>
    </row>
    <row r="19" spans="1:9" ht="17.25" thickBot="1" x14ac:dyDescent="0.3">
      <c r="A19" s="48"/>
      <c r="B19" s="57" t="s">
        <v>96</v>
      </c>
      <c r="C19" s="123"/>
      <c r="D19" s="123"/>
      <c r="I19" s="10">
        <v>0</v>
      </c>
    </row>
    <row r="20" spans="1:9" ht="17.25" thickTop="1" x14ac:dyDescent="0.25">
      <c r="A20" s="48"/>
      <c r="B20" s="50"/>
      <c r="C20" s="51"/>
      <c r="D20" s="51"/>
      <c r="E20" s="52"/>
      <c r="F20" s="52"/>
      <c r="G20" s="53"/>
      <c r="H20" s="54" t="s">
        <v>98</v>
      </c>
      <c r="I20" s="55">
        <f>SUM(I12:I19)</f>
        <v>0</v>
      </c>
    </row>
    <row r="21" spans="1:9" x14ac:dyDescent="0.25">
      <c r="A21" s="48"/>
      <c r="B21" s="49" t="s">
        <v>101</v>
      </c>
      <c r="C21" s="7" t="s">
        <v>119</v>
      </c>
      <c r="I21" s="9">
        <v>0</v>
      </c>
    </row>
    <row r="22" spans="1:9" x14ac:dyDescent="0.25">
      <c r="A22" s="48"/>
      <c r="B22" s="58"/>
      <c r="C22" s="7" t="s">
        <v>5</v>
      </c>
      <c r="I22" s="10">
        <v>0</v>
      </c>
    </row>
    <row r="23" spans="1:9" x14ac:dyDescent="0.25">
      <c r="B23" s="58"/>
      <c r="C23" s="7" t="s">
        <v>6</v>
      </c>
      <c r="I23" s="9">
        <v>0</v>
      </c>
    </row>
    <row r="24" spans="1:9" x14ac:dyDescent="0.25">
      <c r="A24" s="48"/>
      <c r="B24" s="56"/>
      <c r="C24" s="7" t="s">
        <v>7</v>
      </c>
      <c r="I24" s="10">
        <v>0</v>
      </c>
    </row>
    <row r="25" spans="1:9" ht="17.25" thickBot="1" x14ac:dyDescent="0.3">
      <c r="A25" s="48"/>
      <c r="B25" s="56"/>
      <c r="C25" s="7" t="s">
        <v>120</v>
      </c>
      <c r="F25" s="48"/>
      <c r="I25" s="9">
        <v>0</v>
      </c>
    </row>
    <row r="26" spans="1:9" ht="18" thickTop="1" thickBot="1" x14ac:dyDescent="0.3">
      <c r="A26" s="48"/>
      <c r="B26" s="59"/>
      <c r="C26" s="60"/>
      <c r="D26" s="51"/>
      <c r="E26" s="61"/>
      <c r="F26" s="61"/>
      <c r="G26" s="62"/>
      <c r="H26" s="63" t="s">
        <v>102</v>
      </c>
      <c r="I26" s="64">
        <f>SUM(I21:I25)</f>
        <v>0</v>
      </c>
    </row>
    <row r="27" spans="1:9" ht="17.25" thickBot="1" x14ac:dyDescent="0.3">
      <c r="A27" s="48"/>
      <c r="B27" s="65"/>
      <c r="C27" s="66"/>
      <c r="D27" s="66"/>
      <c r="E27" s="67"/>
      <c r="F27" s="67"/>
      <c r="G27" s="68"/>
      <c r="H27" s="69" t="s">
        <v>103</v>
      </c>
      <c r="I27" s="70">
        <f>I11+I20+I26</f>
        <v>0</v>
      </c>
    </row>
    <row r="28" spans="1:9" ht="24" customHeight="1" thickBot="1" x14ac:dyDescent="0.3">
      <c r="B28" s="127" t="s">
        <v>130</v>
      </c>
      <c r="C28" s="128"/>
      <c r="D28" s="128"/>
      <c r="E28" s="128"/>
      <c r="F28" s="128"/>
      <c r="G28" s="46"/>
      <c r="H28" s="71"/>
      <c r="I28" s="47" t="s">
        <v>104</v>
      </c>
    </row>
    <row r="29" spans="1:9" x14ac:dyDescent="0.25">
      <c r="B29" s="72" t="s">
        <v>105</v>
      </c>
      <c r="C29" s="7" t="s">
        <v>8</v>
      </c>
      <c r="I29" s="9">
        <v>0</v>
      </c>
    </row>
    <row r="30" spans="1:9" ht="17.25" thickBot="1" x14ac:dyDescent="0.3">
      <c r="B30" s="58"/>
      <c r="C30" s="7" t="s">
        <v>136</v>
      </c>
      <c r="I30" s="10">
        <v>0</v>
      </c>
    </row>
    <row r="31" spans="1:9" ht="17.25" thickTop="1" x14ac:dyDescent="0.25">
      <c r="B31" s="50"/>
      <c r="C31" s="51"/>
      <c r="D31" s="51"/>
      <c r="E31" s="52"/>
      <c r="F31" s="52"/>
      <c r="G31" s="53"/>
      <c r="H31" s="54" t="s">
        <v>106</v>
      </c>
      <c r="I31" s="55">
        <f>SUM(I29:I30)</f>
        <v>0</v>
      </c>
    </row>
    <row r="32" spans="1:9" x14ac:dyDescent="0.25">
      <c r="B32" s="72" t="s">
        <v>107</v>
      </c>
      <c r="C32" s="7" t="s">
        <v>9</v>
      </c>
      <c r="I32" s="9">
        <v>0</v>
      </c>
    </row>
    <row r="33" spans="2:9" ht="17.25" thickBot="1" x14ac:dyDescent="0.3">
      <c r="B33" s="58"/>
      <c r="C33" s="7" t="s">
        <v>135</v>
      </c>
      <c r="I33" s="10">
        <v>0</v>
      </c>
    </row>
    <row r="34" spans="2:9" ht="17.25" thickTop="1" x14ac:dyDescent="0.25">
      <c r="B34" s="50"/>
      <c r="C34" s="51"/>
      <c r="D34" s="51"/>
      <c r="E34" s="52"/>
      <c r="F34" s="52"/>
      <c r="G34" s="53"/>
      <c r="H34" s="54" t="s">
        <v>109</v>
      </c>
      <c r="I34" s="55">
        <f>SUM(I32:I33)</f>
        <v>0</v>
      </c>
    </row>
    <row r="35" spans="2:9" x14ac:dyDescent="0.25">
      <c r="B35" s="72" t="s">
        <v>108</v>
      </c>
      <c r="C35" s="7" t="s">
        <v>14</v>
      </c>
      <c r="I35" s="9">
        <v>0</v>
      </c>
    </row>
    <row r="36" spans="2:9" ht="17.25" thickBot="1" x14ac:dyDescent="0.3">
      <c r="B36" s="58"/>
      <c r="C36" s="7" t="s">
        <v>15</v>
      </c>
      <c r="I36" s="10">
        <v>0</v>
      </c>
    </row>
    <row r="37" spans="2:9" ht="17.25" thickTop="1" x14ac:dyDescent="0.25">
      <c r="B37" s="50"/>
      <c r="C37" s="51"/>
      <c r="D37" s="51"/>
      <c r="E37" s="52"/>
      <c r="F37" s="52"/>
      <c r="G37" s="53"/>
      <c r="H37" s="54" t="s">
        <v>110</v>
      </c>
      <c r="I37" s="55">
        <f>SUM(I35:I36)</f>
        <v>0</v>
      </c>
    </row>
    <row r="38" spans="2:9" x14ac:dyDescent="0.25">
      <c r="B38" s="118" t="s">
        <v>127</v>
      </c>
      <c r="C38" s="119"/>
      <c r="D38" s="73"/>
      <c r="E38" s="74"/>
      <c r="F38" s="74"/>
      <c r="G38" s="75"/>
      <c r="H38" s="44"/>
      <c r="I38" s="76"/>
    </row>
    <row r="39" spans="2:9" x14ac:dyDescent="0.25">
      <c r="B39" s="77" t="s">
        <v>94</v>
      </c>
      <c r="C39" s="133"/>
      <c r="D39" s="133"/>
      <c r="I39" s="9">
        <v>0</v>
      </c>
    </row>
    <row r="40" spans="2:9" x14ac:dyDescent="0.25">
      <c r="B40" s="77" t="s">
        <v>95</v>
      </c>
      <c r="C40" s="134"/>
      <c r="D40" s="134"/>
      <c r="I40" s="10">
        <v>0</v>
      </c>
    </row>
    <row r="41" spans="2:9" ht="17.25" thickBot="1" x14ac:dyDescent="0.3">
      <c r="B41" s="77" t="s">
        <v>96</v>
      </c>
      <c r="C41" s="123"/>
      <c r="D41" s="123"/>
      <c r="I41" s="9">
        <v>0</v>
      </c>
    </row>
    <row r="42" spans="2:9" ht="18" thickTop="1" thickBot="1" x14ac:dyDescent="0.3">
      <c r="B42" s="59"/>
      <c r="C42" s="60"/>
      <c r="D42" s="60"/>
      <c r="E42" s="61"/>
      <c r="F42" s="61"/>
      <c r="G42" s="62"/>
      <c r="H42" s="63" t="s">
        <v>111</v>
      </c>
      <c r="I42" s="64">
        <f>SUM(I39:I41)</f>
        <v>0</v>
      </c>
    </row>
    <row r="43" spans="2:9" ht="17.25" thickBot="1" x14ac:dyDescent="0.3">
      <c r="B43" s="78"/>
      <c r="C43" s="79"/>
      <c r="D43" s="79"/>
      <c r="E43" s="80"/>
      <c r="F43" s="80"/>
      <c r="G43" s="81"/>
      <c r="H43" s="82" t="s">
        <v>112</v>
      </c>
      <c r="I43" s="83">
        <f>I31+I34+I37+I42</f>
        <v>0</v>
      </c>
    </row>
    <row r="44" spans="2:9" ht="17.25" thickBot="1" x14ac:dyDescent="0.35">
      <c r="B44" s="84"/>
      <c r="C44" s="84"/>
      <c r="D44" s="84"/>
      <c r="E44" s="84"/>
      <c r="F44" s="84"/>
      <c r="G44" s="84"/>
      <c r="H44" s="84"/>
      <c r="I44" s="84"/>
    </row>
    <row r="45" spans="2:9" ht="24" customHeight="1" thickBot="1" x14ac:dyDescent="0.35">
      <c r="B45" s="120" t="s">
        <v>131</v>
      </c>
      <c r="C45" s="121"/>
      <c r="D45" s="122"/>
      <c r="E45" s="84"/>
      <c r="F45" s="127" t="s">
        <v>133</v>
      </c>
      <c r="G45" s="128"/>
      <c r="H45" s="128"/>
      <c r="I45" s="129"/>
    </row>
    <row r="46" spans="2:9" x14ac:dyDescent="0.3">
      <c r="B46" s="124" t="s">
        <v>122</v>
      </c>
      <c r="C46" s="125"/>
      <c r="D46" s="14"/>
      <c r="E46" s="84"/>
      <c r="F46" s="124" t="s">
        <v>113</v>
      </c>
      <c r="G46" s="125"/>
      <c r="H46" s="126"/>
      <c r="I46" s="15"/>
    </row>
    <row r="47" spans="2:9" x14ac:dyDescent="0.3">
      <c r="B47" s="96" t="s">
        <v>123</v>
      </c>
      <c r="C47" s="94"/>
      <c r="D47" s="12"/>
      <c r="E47" s="84"/>
      <c r="F47" s="96" t="s">
        <v>121</v>
      </c>
      <c r="G47" s="94"/>
      <c r="H47" s="97"/>
      <c r="I47" s="16"/>
    </row>
    <row r="48" spans="2:9" x14ac:dyDescent="0.3">
      <c r="B48" s="96" t="s">
        <v>124</v>
      </c>
      <c r="C48" s="94"/>
      <c r="D48" s="13"/>
      <c r="E48" s="84"/>
      <c r="F48" s="96" t="s">
        <v>114</v>
      </c>
      <c r="G48" s="94"/>
      <c r="H48" s="97"/>
      <c r="I48" s="17"/>
    </row>
    <row r="49" spans="2:9" x14ac:dyDescent="0.3">
      <c r="B49" s="113" t="s">
        <v>137</v>
      </c>
      <c r="C49" s="95"/>
      <c r="D49" s="116"/>
      <c r="E49" s="84"/>
      <c r="F49" s="96" t="s">
        <v>115</v>
      </c>
      <c r="G49" s="94"/>
      <c r="H49" s="97"/>
      <c r="I49" s="16"/>
    </row>
    <row r="50" spans="2:9" ht="17.25" thickBot="1" x14ac:dyDescent="0.35">
      <c r="B50" s="114"/>
      <c r="C50" s="115"/>
      <c r="D50" s="117"/>
      <c r="E50" s="84"/>
      <c r="F50" s="96" t="s">
        <v>117</v>
      </c>
      <c r="G50" s="94"/>
      <c r="H50" s="97"/>
      <c r="I50" s="17"/>
    </row>
    <row r="51" spans="2:9" x14ac:dyDescent="0.3">
      <c r="B51" s="85"/>
      <c r="C51" s="85"/>
      <c r="D51" s="86"/>
      <c r="E51" s="84"/>
      <c r="F51" s="96" t="s">
        <v>116</v>
      </c>
      <c r="G51" s="94"/>
      <c r="H51" s="97"/>
      <c r="I51" s="16"/>
    </row>
    <row r="52" spans="2:9" ht="17.25" thickBot="1" x14ac:dyDescent="0.35">
      <c r="C52" s="84"/>
      <c r="D52" s="84"/>
      <c r="E52" s="84"/>
      <c r="F52" s="98" t="s">
        <v>138</v>
      </c>
      <c r="G52" s="99"/>
      <c r="H52" s="100"/>
      <c r="I52" s="18"/>
    </row>
    <row r="53" spans="2:9" ht="17.25" thickBot="1" x14ac:dyDescent="0.35">
      <c r="C53" s="84"/>
      <c r="D53" s="84"/>
      <c r="E53" s="84"/>
      <c r="G53" s="84"/>
      <c r="I53" s="87"/>
    </row>
    <row r="54" spans="2:9" ht="17.25" thickBot="1" x14ac:dyDescent="0.3">
      <c r="B54" s="110" t="s">
        <v>132</v>
      </c>
      <c r="C54" s="111"/>
      <c r="D54" s="111"/>
      <c r="E54" s="111"/>
      <c r="F54" s="111"/>
      <c r="G54" s="111"/>
      <c r="H54" s="111"/>
      <c r="I54" s="112"/>
    </row>
    <row r="55" spans="2:9" x14ac:dyDescent="0.25">
      <c r="B55" s="101"/>
      <c r="C55" s="102"/>
      <c r="D55" s="102"/>
      <c r="E55" s="102"/>
      <c r="F55" s="102"/>
      <c r="G55" s="102"/>
      <c r="H55" s="102"/>
      <c r="I55" s="103"/>
    </row>
    <row r="56" spans="2:9" x14ac:dyDescent="0.25">
      <c r="B56" s="104"/>
      <c r="C56" s="105"/>
      <c r="D56" s="105"/>
      <c r="E56" s="105"/>
      <c r="F56" s="105"/>
      <c r="G56" s="105"/>
      <c r="H56" s="105"/>
      <c r="I56" s="106"/>
    </row>
    <row r="57" spans="2:9" x14ac:dyDescent="0.25">
      <c r="B57" s="104"/>
      <c r="C57" s="105"/>
      <c r="D57" s="105"/>
      <c r="E57" s="105"/>
      <c r="F57" s="105"/>
      <c r="G57" s="105"/>
      <c r="H57" s="105"/>
      <c r="I57" s="106"/>
    </row>
    <row r="58" spans="2:9" ht="17.25" thickBot="1" x14ac:dyDescent="0.3">
      <c r="B58" s="107"/>
      <c r="C58" s="108"/>
      <c r="D58" s="108"/>
      <c r="E58" s="108"/>
      <c r="F58" s="108"/>
      <c r="G58" s="108"/>
      <c r="H58" s="108"/>
      <c r="I58" s="109"/>
    </row>
    <row r="59" spans="2:9" x14ac:dyDescent="0.3">
      <c r="G59" s="84"/>
    </row>
    <row r="60" spans="2:9" x14ac:dyDescent="0.3">
      <c r="B60" s="88" t="s">
        <v>118</v>
      </c>
      <c r="G60" s="84"/>
    </row>
    <row r="61" spans="2:9" x14ac:dyDescent="0.25">
      <c r="B61" s="95" t="s">
        <v>191</v>
      </c>
      <c r="C61" s="95"/>
      <c r="D61" s="95"/>
      <c r="E61" s="95"/>
      <c r="F61" s="95"/>
      <c r="G61" s="95"/>
      <c r="H61" s="95"/>
      <c r="I61" s="95"/>
    </row>
    <row r="62" spans="2:9" x14ac:dyDescent="0.25">
      <c r="B62" s="95"/>
      <c r="C62" s="95"/>
      <c r="D62" s="95"/>
      <c r="E62" s="95"/>
      <c r="F62" s="95"/>
      <c r="G62" s="95"/>
      <c r="H62" s="95"/>
      <c r="I62" s="95"/>
    </row>
    <row r="63" spans="2:9" x14ac:dyDescent="0.25">
      <c r="B63" s="94" t="s">
        <v>187</v>
      </c>
      <c r="C63" s="94"/>
      <c r="D63" s="94"/>
      <c r="E63" s="94"/>
      <c r="F63" s="94"/>
      <c r="G63" s="94"/>
      <c r="H63" s="94"/>
      <c r="I63" s="94"/>
    </row>
    <row r="64" spans="2:9" x14ac:dyDescent="0.25">
      <c r="B64" s="94" t="s">
        <v>190</v>
      </c>
      <c r="C64" s="94"/>
      <c r="D64" s="94"/>
      <c r="E64" s="94"/>
      <c r="F64" s="94"/>
      <c r="G64" s="94"/>
      <c r="H64" s="94"/>
      <c r="I64" s="94"/>
    </row>
    <row r="65" spans="2:9" ht="16.5" customHeight="1" x14ac:dyDescent="0.25">
      <c r="B65" s="95" t="s">
        <v>192</v>
      </c>
      <c r="C65" s="95"/>
      <c r="D65" s="95"/>
      <c r="E65" s="95"/>
      <c r="F65" s="95"/>
      <c r="G65" s="95"/>
      <c r="H65" s="95"/>
      <c r="I65" s="95"/>
    </row>
    <row r="66" spans="2:9" x14ac:dyDescent="0.25">
      <c r="B66" s="95"/>
      <c r="C66" s="95"/>
      <c r="D66" s="95"/>
      <c r="E66" s="95"/>
      <c r="F66" s="95"/>
      <c r="G66" s="95"/>
      <c r="H66" s="95"/>
      <c r="I66" s="95"/>
    </row>
    <row r="67" spans="2:9" ht="16.5" customHeight="1" x14ac:dyDescent="0.25">
      <c r="B67" s="95" t="s">
        <v>189</v>
      </c>
      <c r="C67" s="95"/>
      <c r="D67" s="95"/>
      <c r="E67" s="95"/>
      <c r="F67" s="95"/>
      <c r="G67" s="95"/>
      <c r="H67" s="95"/>
      <c r="I67" s="95"/>
    </row>
    <row r="68" spans="2:9" x14ac:dyDescent="0.25">
      <c r="B68" s="95"/>
      <c r="C68" s="95"/>
      <c r="D68" s="95"/>
      <c r="E68" s="95"/>
      <c r="F68" s="95"/>
      <c r="G68" s="95"/>
      <c r="H68" s="95"/>
      <c r="I68" s="95"/>
    </row>
    <row r="69" spans="2:9" x14ac:dyDescent="0.25">
      <c r="B69" s="94" t="s">
        <v>188</v>
      </c>
      <c r="C69" s="94"/>
      <c r="D69" s="94"/>
      <c r="E69" s="94"/>
      <c r="F69" s="94"/>
      <c r="G69" s="94"/>
      <c r="H69" s="94"/>
      <c r="I69" s="94"/>
    </row>
  </sheetData>
  <sheetProtection algorithmName="SHA-512" hashValue="UbREj01V7lsBTxL9KM6hxatIDUogjZBwFdNIoRuE5hS9JIKbv5+XsQRFI+hH0C8AfQbsdhfoJDC8mrUa5DoXJw==" saltValue="a8oku9N8pM5xFpjhRkvp7Q==" spinCount="100000" sheet="1" objects="1" scenarios="1" selectLockedCells="1"/>
  <mergeCells count="38">
    <mergeCell ref="C10:H10"/>
    <mergeCell ref="F45:I45"/>
    <mergeCell ref="A1:F1"/>
    <mergeCell ref="A2:F2"/>
    <mergeCell ref="B9:F9"/>
    <mergeCell ref="B28:F28"/>
    <mergeCell ref="A4:B4"/>
    <mergeCell ref="A5:B5"/>
    <mergeCell ref="A6:B6"/>
    <mergeCell ref="H5:I6"/>
    <mergeCell ref="C17:D17"/>
    <mergeCell ref="C18:D18"/>
    <mergeCell ref="C19:D19"/>
    <mergeCell ref="C39:D39"/>
    <mergeCell ref="C40:D40"/>
    <mergeCell ref="B38:C38"/>
    <mergeCell ref="B45:D45"/>
    <mergeCell ref="C41:D41"/>
    <mergeCell ref="F46:H46"/>
    <mergeCell ref="F47:H47"/>
    <mergeCell ref="B46:C46"/>
    <mergeCell ref="B47:C47"/>
    <mergeCell ref="B48:C48"/>
    <mergeCell ref="B49:C50"/>
    <mergeCell ref="D49:D50"/>
    <mergeCell ref="F48:H48"/>
    <mergeCell ref="F49:H49"/>
    <mergeCell ref="B69:I69"/>
    <mergeCell ref="B67:I68"/>
    <mergeCell ref="B65:I66"/>
    <mergeCell ref="F50:H50"/>
    <mergeCell ref="F51:H51"/>
    <mergeCell ref="F52:H52"/>
    <mergeCell ref="B63:I63"/>
    <mergeCell ref="B55:I58"/>
    <mergeCell ref="B54:I54"/>
    <mergeCell ref="B61:I62"/>
    <mergeCell ref="B64:I64"/>
  </mergeCells>
  <dataValidations count="3">
    <dataValidation type="decimal" allowBlank="1" showInputMessage="1" showErrorMessage="1" errorTitle="Dollar Values ONLY" sqref="I12:I19" xr:uid="{00000000-0002-0000-0000-000000000000}">
      <formula1>0</formula1>
      <formula2>1000000</formula2>
    </dataValidation>
    <dataValidation type="whole" operator="greaterThan" allowBlank="1" showInputMessage="1" showErrorMessage="1" sqref="D48" xr:uid="{7CA4F26F-D583-476D-B5B4-F8DFDA91DDFD}">
      <formula1>0</formula1>
    </dataValidation>
    <dataValidation type="whole" allowBlank="1" showInputMessage="1" showErrorMessage="1" errorTitle="WHOLE Numbers ONLY" sqref="I46:I53" xr:uid="{00000000-0002-0000-0000-000001000000}">
      <formula1>0</formula1>
      <formula2>100000</formula2>
    </dataValidation>
  </dataValidations>
  <printOptions horizontalCentered="1"/>
  <pageMargins left="0.25" right="0.25" top="0.5" bottom="0.5" header="0.3" footer="0.3"/>
  <pageSetup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00A32C-9949-4840-BEA1-6F35491F0A80}">
          <x14:formula1>
            <xm:f>Lookup!$E$2:$E$6</xm:f>
          </x14:formula1>
          <xm:sqref>F5</xm:sqref>
        </x14:dataValidation>
        <x14:dataValidation type="list" allowBlank="1" showInputMessage="1" showErrorMessage="1" xr:uid="{8CCC2FB9-3DD5-4460-B8CB-5FF7EEF5F093}">
          <x14:formula1>
            <xm:f>Lookup!$D$2:$D$68</xm:f>
          </x14:formula1>
          <xm:sqref>C4</xm:sqref>
        </x14:dataValidation>
        <x14:dataValidation type="list" allowBlank="1" showInputMessage="1" showErrorMessage="1" xr:uid="{001DB3EC-1299-401A-9508-81BD2FBBEFEA}">
          <x14:formula1>
            <xm:f>Lookup!$F$2:$F$3</xm:f>
          </x14:formula1>
          <xm:sqref>D46:D47</xm:sqref>
        </x14:dataValidation>
        <x14:dataValidation type="list" allowBlank="1" showInputMessage="1" promptTitle="Submission" prompt="Select &quot;First Submission&quot; for initial report submission following an event. Select &quot;3-month Update&quot; for submissions that update Section D, #7 (cell I52) three months after an event." xr:uid="{3100DBB9-0169-43E5-ABF4-621A768F719C}">
          <x14:formula1>
            <xm:f>Lookup!$G$2:$G$3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E32B-DCBD-42BB-A138-E7762846D6C8}">
  <dimension ref="A1:G68"/>
  <sheetViews>
    <sheetView workbookViewId="0">
      <selection activeCell="F10" sqref="F10"/>
    </sheetView>
  </sheetViews>
  <sheetFormatPr defaultRowHeight="15" x14ac:dyDescent="0.25"/>
  <cols>
    <col min="1" max="4" width="11.28515625" bestFit="1" customWidth="1"/>
    <col min="5" max="6" width="9.140625" style="5"/>
    <col min="7" max="7" width="15" customWidth="1"/>
  </cols>
  <sheetData>
    <row r="1" spans="1:7" s="2" customFormat="1" ht="25.5" x14ac:dyDescent="0.25">
      <c r="A1" s="3" t="s">
        <v>17</v>
      </c>
      <c r="B1" s="3" t="s">
        <v>18</v>
      </c>
      <c r="C1" s="3" t="s">
        <v>19</v>
      </c>
      <c r="D1" s="3" t="s">
        <v>20</v>
      </c>
      <c r="E1" s="3" t="s">
        <v>93</v>
      </c>
      <c r="F1" s="3" t="s">
        <v>142</v>
      </c>
      <c r="G1" s="3" t="s">
        <v>140</v>
      </c>
    </row>
    <row r="2" spans="1:7" x14ac:dyDescent="0.25">
      <c r="A2" s="1">
        <v>1</v>
      </c>
      <c r="B2" s="1" t="s">
        <v>16</v>
      </c>
      <c r="C2" s="1" t="s">
        <v>16</v>
      </c>
      <c r="D2" s="1" t="s">
        <v>16</v>
      </c>
      <c r="E2" s="4">
        <v>1</v>
      </c>
      <c r="F2" s="4" t="s">
        <v>125</v>
      </c>
      <c r="G2" s="1" t="s">
        <v>141</v>
      </c>
    </row>
    <row r="3" spans="1:7" x14ac:dyDescent="0.25">
      <c r="A3" s="1">
        <v>2</v>
      </c>
      <c r="B3" s="1" t="s">
        <v>21</v>
      </c>
      <c r="C3" s="1" t="s">
        <v>21</v>
      </c>
      <c r="D3" s="1" t="s">
        <v>21</v>
      </c>
      <c r="E3" s="4">
        <v>2</v>
      </c>
      <c r="F3" s="4" t="s">
        <v>126</v>
      </c>
      <c r="G3" s="1" t="s">
        <v>186</v>
      </c>
    </row>
    <row r="4" spans="1:7" x14ac:dyDescent="0.25">
      <c r="A4" s="1">
        <v>3</v>
      </c>
      <c r="B4" s="1" t="s">
        <v>22</v>
      </c>
      <c r="C4" s="1" t="s">
        <v>22</v>
      </c>
      <c r="D4" s="1" t="s">
        <v>22</v>
      </c>
      <c r="E4" s="4">
        <v>3</v>
      </c>
      <c r="F4" s="4"/>
    </row>
    <row r="5" spans="1:7" x14ac:dyDescent="0.25">
      <c r="A5" s="1">
        <v>4</v>
      </c>
      <c r="B5" s="1" t="s">
        <v>23</v>
      </c>
      <c r="C5" s="1" t="s">
        <v>23</v>
      </c>
      <c r="D5" s="1" t="s">
        <v>23</v>
      </c>
      <c r="E5" s="4">
        <v>4</v>
      </c>
      <c r="F5" s="4"/>
    </row>
    <row r="6" spans="1:7" x14ac:dyDescent="0.25">
      <c r="A6" s="1">
        <v>5</v>
      </c>
      <c r="B6" s="1" t="s">
        <v>24</v>
      </c>
      <c r="C6" s="1" t="s">
        <v>24</v>
      </c>
      <c r="D6" s="1" t="s">
        <v>24</v>
      </c>
      <c r="E6" s="4">
        <v>5</v>
      </c>
      <c r="F6" s="4"/>
    </row>
    <row r="7" spans="1:7" x14ac:dyDescent="0.25">
      <c r="A7" s="1">
        <v>6</v>
      </c>
      <c r="B7" s="1" t="s">
        <v>25</v>
      </c>
      <c r="C7" s="1" t="s">
        <v>25</v>
      </c>
      <c r="D7" s="1" t="s">
        <v>25</v>
      </c>
      <c r="E7" s="4"/>
      <c r="F7" s="4"/>
    </row>
    <row r="8" spans="1:7" x14ac:dyDescent="0.25">
      <c r="A8" s="1">
        <v>7</v>
      </c>
      <c r="B8" s="1" t="s">
        <v>26</v>
      </c>
      <c r="C8" s="1" t="s">
        <v>26</v>
      </c>
      <c r="D8" s="1" t="s">
        <v>26</v>
      </c>
      <c r="E8" s="4"/>
      <c r="F8" s="4"/>
    </row>
    <row r="9" spans="1:7" x14ac:dyDescent="0.25">
      <c r="A9" s="1">
        <v>8</v>
      </c>
      <c r="B9" s="1" t="s">
        <v>27</v>
      </c>
      <c r="C9" s="1" t="s">
        <v>27</v>
      </c>
      <c r="D9" s="1" t="s">
        <v>27</v>
      </c>
      <c r="E9" s="4"/>
      <c r="F9" s="4"/>
    </row>
    <row r="10" spans="1:7" x14ac:dyDescent="0.25">
      <c r="A10" s="1">
        <v>9</v>
      </c>
      <c r="B10" s="1" t="s">
        <v>28</v>
      </c>
      <c r="C10" s="1" t="s">
        <v>28</v>
      </c>
      <c r="D10" s="1" t="s">
        <v>28</v>
      </c>
      <c r="E10" s="4"/>
      <c r="F10" s="4"/>
    </row>
    <row r="11" spans="1:7" x14ac:dyDescent="0.25">
      <c r="A11" s="1">
        <v>10</v>
      </c>
      <c r="B11" s="1" t="s">
        <v>29</v>
      </c>
      <c r="C11" s="1" t="s">
        <v>29</v>
      </c>
      <c r="D11" s="1" t="s">
        <v>29</v>
      </c>
      <c r="E11" s="4"/>
      <c r="F11" s="4"/>
    </row>
    <row r="12" spans="1:7" x14ac:dyDescent="0.25">
      <c r="A12" s="1">
        <v>11</v>
      </c>
      <c r="B12" s="1" t="s">
        <v>30</v>
      </c>
      <c r="C12" s="1" t="s">
        <v>30</v>
      </c>
      <c r="D12" s="1" t="s">
        <v>30</v>
      </c>
      <c r="E12" s="4"/>
      <c r="F12" s="4"/>
    </row>
    <row r="13" spans="1:7" x14ac:dyDescent="0.25">
      <c r="A13" s="1">
        <v>12</v>
      </c>
      <c r="B13" s="1" t="s">
        <v>31</v>
      </c>
      <c r="C13" s="1" t="s">
        <v>31</v>
      </c>
      <c r="D13" s="1" t="s">
        <v>31</v>
      </c>
      <c r="E13" s="4"/>
      <c r="F13" s="4"/>
    </row>
    <row r="14" spans="1:7" x14ac:dyDescent="0.25">
      <c r="A14" s="1">
        <v>14</v>
      </c>
      <c r="B14" s="1" t="s">
        <v>185</v>
      </c>
      <c r="C14" s="1" t="s">
        <v>185</v>
      </c>
      <c r="D14" s="1" t="s">
        <v>185</v>
      </c>
      <c r="E14" s="4"/>
      <c r="F14" s="4"/>
    </row>
    <row r="15" spans="1:7" x14ac:dyDescent="0.25">
      <c r="A15" s="1">
        <v>15</v>
      </c>
      <c r="B15" s="1" t="s">
        <v>34</v>
      </c>
      <c r="C15" s="1" t="s">
        <v>34</v>
      </c>
      <c r="D15" s="1" t="s">
        <v>34</v>
      </c>
      <c r="E15" s="4"/>
      <c r="F15" s="4"/>
    </row>
    <row r="16" spans="1:7" x14ac:dyDescent="0.25">
      <c r="A16" s="1">
        <v>16</v>
      </c>
      <c r="B16" s="1" t="s">
        <v>35</v>
      </c>
      <c r="C16" s="1" t="s">
        <v>35</v>
      </c>
      <c r="D16" s="1" t="s">
        <v>35</v>
      </c>
      <c r="E16" s="4"/>
      <c r="F16" s="4"/>
    </row>
    <row r="17" spans="1:4" x14ac:dyDescent="0.25">
      <c r="A17" s="1">
        <v>17</v>
      </c>
      <c r="B17" s="1" t="s">
        <v>36</v>
      </c>
      <c r="C17" s="1" t="s">
        <v>36</v>
      </c>
      <c r="D17" s="1" t="s">
        <v>36</v>
      </c>
    </row>
    <row r="18" spans="1:4" x14ac:dyDescent="0.25">
      <c r="A18" s="1">
        <v>18</v>
      </c>
      <c r="B18" s="1" t="s">
        <v>37</v>
      </c>
      <c r="C18" s="1" t="s">
        <v>37</v>
      </c>
      <c r="D18" s="1" t="s">
        <v>37</v>
      </c>
    </row>
    <row r="19" spans="1:4" x14ac:dyDescent="0.25">
      <c r="A19" s="1">
        <v>19</v>
      </c>
      <c r="B19" s="1" t="s">
        <v>38</v>
      </c>
      <c r="C19" s="1" t="s">
        <v>38</v>
      </c>
      <c r="D19" s="1" t="s">
        <v>38</v>
      </c>
    </row>
    <row r="20" spans="1:4" x14ac:dyDescent="0.25">
      <c r="A20" s="1">
        <v>20</v>
      </c>
      <c r="B20" s="1" t="s">
        <v>39</v>
      </c>
      <c r="C20" s="1" t="s">
        <v>39</v>
      </c>
      <c r="D20" s="1" t="s">
        <v>39</v>
      </c>
    </row>
    <row r="21" spans="1:4" x14ac:dyDescent="0.25">
      <c r="A21" s="1">
        <v>21</v>
      </c>
      <c r="B21" s="1" t="s">
        <v>40</v>
      </c>
      <c r="C21" s="1" t="s">
        <v>40</v>
      </c>
      <c r="D21" s="1" t="s">
        <v>40</v>
      </c>
    </row>
    <row r="22" spans="1:4" x14ac:dyDescent="0.25">
      <c r="A22" s="1">
        <v>22</v>
      </c>
      <c r="B22" s="1" t="s">
        <v>41</v>
      </c>
      <c r="C22" s="1" t="s">
        <v>41</v>
      </c>
      <c r="D22" s="1" t="s">
        <v>41</v>
      </c>
    </row>
    <row r="23" spans="1:4" x14ac:dyDescent="0.25">
      <c r="A23" s="1">
        <v>23</v>
      </c>
      <c r="B23" s="1" t="s">
        <v>42</v>
      </c>
      <c r="C23" s="1" t="s">
        <v>42</v>
      </c>
      <c r="D23" s="1" t="s">
        <v>42</v>
      </c>
    </row>
    <row r="24" spans="1:4" x14ac:dyDescent="0.25">
      <c r="A24" s="1">
        <v>24</v>
      </c>
      <c r="B24" s="1" t="s">
        <v>43</v>
      </c>
      <c r="C24" s="1" t="s">
        <v>43</v>
      </c>
      <c r="D24" s="1" t="s">
        <v>43</v>
      </c>
    </row>
    <row r="25" spans="1:4" x14ac:dyDescent="0.25">
      <c r="A25" s="1">
        <v>25</v>
      </c>
      <c r="B25" s="1" t="s">
        <v>44</v>
      </c>
      <c r="C25" s="1" t="s">
        <v>44</v>
      </c>
      <c r="D25" s="1" t="s">
        <v>44</v>
      </c>
    </row>
    <row r="26" spans="1:4" x14ac:dyDescent="0.25">
      <c r="A26" s="1">
        <v>26</v>
      </c>
      <c r="B26" s="1" t="s">
        <v>45</v>
      </c>
      <c r="C26" s="1" t="s">
        <v>45</v>
      </c>
      <c r="D26" s="1" t="s">
        <v>45</v>
      </c>
    </row>
    <row r="27" spans="1:4" x14ac:dyDescent="0.25">
      <c r="A27" s="1">
        <v>27</v>
      </c>
      <c r="B27" s="1" t="s">
        <v>46</v>
      </c>
      <c r="C27" s="1" t="s">
        <v>46</v>
      </c>
      <c r="D27" s="1" t="s">
        <v>46</v>
      </c>
    </row>
    <row r="28" spans="1:4" x14ac:dyDescent="0.25">
      <c r="A28" s="1">
        <v>28</v>
      </c>
      <c r="B28" s="1" t="s">
        <v>47</v>
      </c>
      <c r="C28" s="1" t="s">
        <v>47</v>
      </c>
      <c r="D28" s="1" t="s">
        <v>47</v>
      </c>
    </row>
    <row r="29" spans="1:4" x14ac:dyDescent="0.25">
      <c r="A29" s="1">
        <v>29</v>
      </c>
      <c r="B29" s="1" t="s">
        <v>48</v>
      </c>
      <c r="C29" s="1" t="s">
        <v>48</v>
      </c>
      <c r="D29" s="1" t="s">
        <v>48</v>
      </c>
    </row>
    <row r="30" spans="1:4" x14ac:dyDescent="0.25">
      <c r="A30" s="1">
        <v>30</v>
      </c>
      <c r="B30" s="1" t="s">
        <v>49</v>
      </c>
      <c r="C30" s="1" t="s">
        <v>49</v>
      </c>
      <c r="D30" s="1" t="s">
        <v>49</v>
      </c>
    </row>
    <row r="31" spans="1:4" x14ac:dyDescent="0.25">
      <c r="A31" s="1">
        <v>31</v>
      </c>
      <c r="B31" s="1" t="s">
        <v>50</v>
      </c>
      <c r="C31" s="1" t="s">
        <v>50</v>
      </c>
      <c r="D31" s="1" t="s">
        <v>50</v>
      </c>
    </row>
    <row r="32" spans="1:4" x14ac:dyDescent="0.25">
      <c r="A32" s="1">
        <v>32</v>
      </c>
      <c r="B32" s="1" t="s">
        <v>51</v>
      </c>
      <c r="C32" s="1" t="s">
        <v>51</v>
      </c>
      <c r="D32" s="1" t="s">
        <v>51</v>
      </c>
    </row>
    <row r="33" spans="1:4" x14ac:dyDescent="0.25">
      <c r="A33" s="1">
        <v>33</v>
      </c>
      <c r="B33" s="1" t="s">
        <v>52</v>
      </c>
      <c r="C33" s="1" t="s">
        <v>52</v>
      </c>
      <c r="D33" s="1" t="s">
        <v>52</v>
      </c>
    </row>
    <row r="34" spans="1:4" x14ac:dyDescent="0.25">
      <c r="A34" s="1">
        <v>34</v>
      </c>
      <c r="B34" s="1" t="s">
        <v>53</v>
      </c>
      <c r="C34" s="1" t="s">
        <v>53</v>
      </c>
      <c r="D34" s="1" t="s">
        <v>53</v>
      </c>
    </row>
    <row r="35" spans="1:4" x14ac:dyDescent="0.25">
      <c r="A35" s="1">
        <v>35</v>
      </c>
      <c r="B35" s="1" t="s">
        <v>54</v>
      </c>
      <c r="C35" s="1" t="s">
        <v>54</v>
      </c>
      <c r="D35" s="1" t="s">
        <v>54</v>
      </c>
    </row>
    <row r="36" spans="1:4" x14ac:dyDescent="0.25">
      <c r="A36" s="1">
        <v>36</v>
      </c>
      <c r="B36" s="1" t="s">
        <v>55</v>
      </c>
      <c r="C36" s="1" t="s">
        <v>55</v>
      </c>
      <c r="D36" s="1" t="s">
        <v>55</v>
      </c>
    </row>
    <row r="37" spans="1:4" x14ac:dyDescent="0.25">
      <c r="A37" s="1">
        <v>37</v>
      </c>
      <c r="B37" s="1" t="s">
        <v>56</v>
      </c>
      <c r="C37" s="1" t="s">
        <v>56</v>
      </c>
      <c r="D37" s="1" t="s">
        <v>56</v>
      </c>
    </row>
    <row r="38" spans="1:4" x14ac:dyDescent="0.25">
      <c r="A38" s="1">
        <v>38</v>
      </c>
      <c r="B38" s="1" t="s">
        <v>57</v>
      </c>
      <c r="C38" s="1" t="s">
        <v>57</v>
      </c>
      <c r="D38" s="1" t="s">
        <v>57</v>
      </c>
    </row>
    <row r="39" spans="1:4" x14ac:dyDescent="0.25">
      <c r="A39" s="1">
        <v>39</v>
      </c>
      <c r="B39" s="1" t="s">
        <v>58</v>
      </c>
      <c r="C39" s="1" t="s">
        <v>58</v>
      </c>
      <c r="D39" s="1" t="s">
        <v>58</v>
      </c>
    </row>
    <row r="40" spans="1:4" x14ac:dyDescent="0.25">
      <c r="A40" s="1">
        <v>40</v>
      </c>
      <c r="B40" s="1" t="s">
        <v>59</v>
      </c>
      <c r="C40" s="1" t="s">
        <v>59</v>
      </c>
      <c r="D40" s="1" t="s">
        <v>59</v>
      </c>
    </row>
    <row r="41" spans="1:4" x14ac:dyDescent="0.25">
      <c r="A41" s="1">
        <v>41</v>
      </c>
      <c r="B41" s="1" t="s">
        <v>60</v>
      </c>
      <c r="C41" s="1" t="s">
        <v>60</v>
      </c>
      <c r="D41" s="1" t="s">
        <v>60</v>
      </c>
    </row>
    <row r="42" spans="1:4" x14ac:dyDescent="0.25">
      <c r="A42" s="1">
        <v>42</v>
      </c>
      <c r="B42" s="1" t="s">
        <v>61</v>
      </c>
      <c r="C42" s="1" t="s">
        <v>61</v>
      </c>
      <c r="D42" s="1" t="s">
        <v>61</v>
      </c>
    </row>
    <row r="43" spans="1:4" x14ac:dyDescent="0.25">
      <c r="A43" s="1">
        <v>43</v>
      </c>
      <c r="B43" s="1" t="s">
        <v>62</v>
      </c>
      <c r="C43" s="1" t="s">
        <v>62</v>
      </c>
      <c r="D43" s="1" t="s">
        <v>62</v>
      </c>
    </row>
    <row r="44" spans="1:4" x14ac:dyDescent="0.25">
      <c r="A44" s="1">
        <v>13</v>
      </c>
      <c r="B44" s="1" t="s">
        <v>32</v>
      </c>
      <c r="C44" s="1" t="s">
        <v>33</v>
      </c>
      <c r="D44" s="1" t="s">
        <v>33</v>
      </c>
    </row>
    <row r="45" spans="1:4" x14ac:dyDescent="0.25">
      <c r="A45" s="1">
        <v>44</v>
      </c>
      <c r="B45" s="1" t="s">
        <v>63</v>
      </c>
      <c r="C45" s="1" t="s">
        <v>63</v>
      </c>
      <c r="D45" s="1" t="s">
        <v>63</v>
      </c>
    </row>
    <row r="46" spans="1:4" x14ac:dyDescent="0.25">
      <c r="A46" s="1">
        <v>45</v>
      </c>
      <c r="B46" s="1" t="s">
        <v>64</v>
      </c>
      <c r="C46" s="1" t="s">
        <v>64</v>
      </c>
      <c r="D46" s="1" t="s">
        <v>64</v>
      </c>
    </row>
    <row r="47" spans="1:4" x14ac:dyDescent="0.25">
      <c r="A47" s="1">
        <v>46</v>
      </c>
      <c r="B47" s="1" t="s">
        <v>65</v>
      </c>
      <c r="C47" s="1" t="s">
        <v>65</v>
      </c>
      <c r="D47" s="1" t="s">
        <v>65</v>
      </c>
    </row>
    <row r="48" spans="1:4" x14ac:dyDescent="0.25">
      <c r="A48" s="1">
        <v>47</v>
      </c>
      <c r="B48" s="1" t="s">
        <v>66</v>
      </c>
      <c r="C48" s="1" t="s">
        <v>66</v>
      </c>
      <c r="D48" s="1" t="s">
        <v>66</v>
      </c>
    </row>
    <row r="49" spans="1:4" x14ac:dyDescent="0.25">
      <c r="A49" s="1">
        <v>48</v>
      </c>
      <c r="B49" s="1" t="s">
        <v>67</v>
      </c>
      <c r="C49" s="1" t="s">
        <v>67</v>
      </c>
      <c r="D49" s="1" t="s">
        <v>67</v>
      </c>
    </row>
    <row r="50" spans="1:4" x14ac:dyDescent="0.25">
      <c r="A50" s="1">
        <v>49</v>
      </c>
      <c r="B50" s="1" t="s">
        <v>68</v>
      </c>
      <c r="C50" s="1" t="s">
        <v>68</v>
      </c>
      <c r="D50" s="1" t="s">
        <v>68</v>
      </c>
    </row>
    <row r="51" spans="1:4" x14ac:dyDescent="0.25">
      <c r="A51" s="1">
        <v>50</v>
      </c>
      <c r="B51" s="1" t="s">
        <v>69</v>
      </c>
      <c r="C51" s="1" t="s">
        <v>69</v>
      </c>
      <c r="D51" s="1" t="s">
        <v>69</v>
      </c>
    </row>
    <row r="52" spans="1:4" x14ac:dyDescent="0.25">
      <c r="A52" s="1">
        <v>51</v>
      </c>
      <c r="B52" s="1" t="s">
        <v>70</v>
      </c>
      <c r="C52" s="1" t="s">
        <v>70</v>
      </c>
      <c r="D52" s="1" t="s">
        <v>70</v>
      </c>
    </row>
    <row r="53" spans="1:4" x14ac:dyDescent="0.25">
      <c r="A53" s="1">
        <v>52</v>
      </c>
      <c r="B53" s="1" t="s">
        <v>71</v>
      </c>
      <c r="C53" s="1" t="s">
        <v>71</v>
      </c>
      <c r="D53" s="1" t="s">
        <v>71</v>
      </c>
    </row>
    <row r="54" spans="1:4" x14ac:dyDescent="0.25">
      <c r="A54" s="1">
        <v>53</v>
      </c>
      <c r="B54" s="1" t="s">
        <v>72</v>
      </c>
      <c r="C54" s="1" t="s">
        <v>72</v>
      </c>
      <c r="D54" s="1" t="s">
        <v>72</v>
      </c>
    </row>
    <row r="55" spans="1:4" x14ac:dyDescent="0.25">
      <c r="A55" s="1">
        <v>54</v>
      </c>
      <c r="B55" s="1" t="s">
        <v>73</v>
      </c>
      <c r="C55" s="1" t="s">
        <v>73</v>
      </c>
      <c r="D55" s="1" t="s">
        <v>73</v>
      </c>
    </row>
    <row r="56" spans="1:4" x14ac:dyDescent="0.25">
      <c r="A56" s="1">
        <v>58</v>
      </c>
      <c r="B56" s="1" t="s">
        <v>77</v>
      </c>
      <c r="C56" s="1" t="s">
        <v>78</v>
      </c>
      <c r="D56" s="1" t="s">
        <v>79</v>
      </c>
    </row>
    <row r="57" spans="1:4" x14ac:dyDescent="0.25">
      <c r="A57" s="1">
        <v>59</v>
      </c>
      <c r="B57" s="1" t="s">
        <v>80</v>
      </c>
      <c r="C57" s="1" t="s">
        <v>81</v>
      </c>
      <c r="D57" s="1" t="s">
        <v>82</v>
      </c>
    </row>
    <row r="58" spans="1:4" x14ac:dyDescent="0.25">
      <c r="A58" s="1">
        <v>55</v>
      </c>
      <c r="B58" s="1" t="s">
        <v>74</v>
      </c>
      <c r="C58" s="1" t="s">
        <v>74</v>
      </c>
      <c r="D58" s="1" t="s">
        <v>74</v>
      </c>
    </row>
    <row r="59" spans="1:4" x14ac:dyDescent="0.25">
      <c r="A59" s="1">
        <v>56</v>
      </c>
      <c r="B59" s="1" t="s">
        <v>75</v>
      </c>
      <c r="C59" s="1" t="s">
        <v>75</v>
      </c>
      <c r="D59" s="1" t="s">
        <v>75</v>
      </c>
    </row>
    <row r="60" spans="1:4" x14ac:dyDescent="0.25">
      <c r="A60" s="1">
        <v>57</v>
      </c>
      <c r="B60" s="1" t="s">
        <v>76</v>
      </c>
      <c r="C60" s="1" t="s">
        <v>76</v>
      </c>
      <c r="D60" s="1" t="s">
        <v>76</v>
      </c>
    </row>
    <row r="61" spans="1:4" x14ac:dyDescent="0.25">
      <c r="A61" s="1">
        <v>60</v>
      </c>
      <c r="B61" s="1" t="s">
        <v>83</v>
      </c>
      <c r="C61" s="1" t="s">
        <v>83</v>
      </c>
      <c r="D61" s="1" t="s">
        <v>83</v>
      </c>
    </row>
    <row r="62" spans="1:4" x14ac:dyDescent="0.25">
      <c r="A62" s="1">
        <v>61</v>
      </c>
      <c r="B62" s="1" t="s">
        <v>84</v>
      </c>
      <c r="C62" s="1" t="s">
        <v>84</v>
      </c>
      <c r="D62" s="1" t="s">
        <v>84</v>
      </c>
    </row>
    <row r="63" spans="1:4" x14ac:dyDescent="0.25">
      <c r="A63" s="1">
        <v>62</v>
      </c>
      <c r="B63" s="1" t="s">
        <v>85</v>
      </c>
      <c r="C63" s="1" t="s">
        <v>85</v>
      </c>
      <c r="D63" s="1" t="s">
        <v>85</v>
      </c>
    </row>
    <row r="64" spans="1:4" x14ac:dyDescent="0.25">
      <c r="A64" s="1">
        <v>63</v>
      </c>
      <c r="B64" s="1" t="s">
        <v>86</v>
      </c>
      <c r="C64" s="1" t="s">
        <v>86</v>
      </c>
      <c r="D64" s="1" t="s">
        <v>86</v>
      </c>
    </row>
    <row r="65" spans="1:4" x14ac:dyDescent="0.25">
      <c r="A65" s="1">
        <v>64</v>
      </c>
      <c r="B65" s="1" t="s">
        <v>87</v>
      </c>
      <c r="C65" s="1" t="s">
        <v>87</v>
      </c>
      <c r="D65" s="1" t="s">
        <v>87</v>
      </c>
    </row>
    <row r="66" spans="1:4" x14ac:dyDescent="0.25">
      <c r="A66" s="1">
        <v>65</v>
      </c>
      <c r="B66" s="1" t="s">
        <v>88</v>
      </c>
      <c r="C66" s="1" t="s">
        <v>88</v>
      </c>
      <c r="D66" s="1" t="s">
        <v>88</v>
      </c>
    </row>
    <row r="67" spans="1:4" x14ac:dyDescent="0.25">
      <c r="A67" s="1">
        <v>66</v>
      </c>
      <c r="B67" s="1" t="s">
        <v>89</v>
      </c>
      <c r="C67" s="1" t="s">
        <v>89</v>
      </c>
      <c r="D67" s="1" t="s">
        <v>89</v>
      </c>
    </row>
    <row r="68" spans="1:4" x14ac:dyDescent="0.25">
      <c r="A68" s="1">
        <v>67</v>
      </c>
      <c r="B68" s="1" t="s">
        <v>90</v>
      </c>
      <c r="C68" s="1" t="s">
        <v>90</v>
      </c>
      <c r="D68" s="1" t="s">
        <v>90</v>
      </c>
    </row>
  </sheetData>
  <sheetProtection algorithmName="SHA-512" hashValue="YPP8fxUUC0Efmjf0IkhZ0EU+axYJ27JCddRAp2jysUQVmtY8yXOeILNgr9Zt7MbdNybP24lSqj7NRMq9IsgVWA==" saltValue="Jhld7o9NN5LoXgxCq4OLbg==" spinCount="100000" sheet="1" objects="1" scenarios="1"/>
  <sortState xmlns:xlrd2="http://schemas.microsoft.com/office/spreadsheetml/2017/richdata2" ref="A2:D68">
    <sortCondition ref="D2:D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6D9-0D93-401E-ABBD-1C96DE1EAB59}">
  <dimension ref="A1:S200"/>
  <sheetViews>
    <sheetView workbookViewId="0">
      <selection activeCell="N5" sqref="N5"/>
    </sheetView>
  </sheetViews>
  <sheetFormatPr defaultColWidth="9.140625" defaultRowHeight="15" x14ac:dyDescent="0.25"/>
  <cols>
    <col min="1" max="1" width="23" style="19" customWidth="1"/>
    <col min="2" max="4" width="11.7109375" style="19" customWidth="1"/>
    <col min="5" max="5" width="27.28515625" style="19" bestFit="1" customWidth="1"/>
    <col min="6" max="17" width="12.7109375" style="19" customWidth="1"/>
    <col min="18" max="16384" width="9.140625" style="19"/>
  </cols>
  <sheetData>
    <row r="1" spans="1:14" ht="25.5" x14ac:dyDescent="0.25">
      <c r="A1" s="20" t="s">
        <v>143</v>
      </c>
      <c r="B1" s="21" t="str">
        <f>"DL_Reinstatement_"&amp;'DLR Event Report'!$F$6</f>
        <v>DL_Reinstatement_</v>
      </c>
      <c r="C1" s="21"/>
      <c r="D1" s="20" t="s">
        <v>144</v>
      </c>
      <c r="E1" s="21" t="str">
        <f>IF('DLR Event Report'!$C$4="","None",'DLR Event Report'!$C$4)</f>
        <v>None</v>
      </c>
      <c r="F1" s="21"/>
      <c r="G1" s="22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4" t="s">
        <v>150</v>
      </c>
      <c r="N1" s="25" t="s">
        <v>151</v>
      </c>
    </row>
    <row r="2" spans="1:14" x14ac:dyDescent="0.25">
      <c r="A2" s="20" t="s">
        <v>152</v>
      </c>
      <c r="B2" s="21" t="s">
        <v>153</v>
      </c>
      <c r="C2" s="21"/>
      <c r="D2" s="21"/>
      <c r="E2" s="21"/>
      <c r="F2" s="21"/>
      <c r="G2" s="26">
        <v>1</v>
      </c>
      <c r="H2" s="21" t="str">
        <f>"D_A_"&amp;B1</f>
        <v>D_A_DL_Reinstatement_</v>
      </c>
      <c r="I2" s="21" t="s">
        <v>154</v>
      </c>
      <c r="J2" s="21"/>
      <c r="K2" s="21">
        <v>20</v>
      </c>
      <c r="L2" s="27">
        <v>66</v>
      </c>
      <c r="N2" s="135">
        <v>2024</v>
      </c>
    </row>
    <row r="3" spans="1:14" x14ac:dyDescent="0.25">
      <c r="A3" s="21"/>
      <c r="B3" s="21"/>
      <c r="C3" s="21"/>
      <c r="D3" s="21"/>
      <c r="E3" s="21"/>
      <c r="F3" s="21"/>
      <c r="G3" s="26">
        <v>2</v>
      </c>
      <c r="H3" s="21"/>
      <c r="I3" s="21"/>
      <c r="J3" s="21"/>
      <c r="K3" s="21"/>
      <c r="L3" s="27"/>
    </row>
    <row r="4" spans="1:14" x14ac:dyDescent="0.25">
      <c r="A4" s="21"/>
      <c r="B4" s="21"/>
      <c r="C4" s="21"/>
      <c r="D4" s="21"/>
      <c r="E4" s="21"/>
      <c r="F4" s="21"/>
      <c r="G4" s="26">
        <v>3</v>
      </c>
      <c r="H4" s="21"/>
      <c r="I4" s="21"/>
      <c r="J4" s="21"/>
      <c r="K4" s="21"/>
      <c r="L4" s="27"/>
    </row>
    <row r="5" spans="1:14" x14ac:dyDescent="0.25">
      <c r="A5" s="28" t="s">
        <v>155</v>
      </c>
      <c r="B5" s="29" t="str">
        <f>"3/1/"&amp;(ReportInfo!$N$2+1)</f>
        <v>3/1/2025</v>
      </c>
      <c r="C5" s="21"/>
      <c r="D5" s="21"/>
      <c r="E5" s="21"/>
      <c r="F5" s="21"/>
      <c r="G5" s="26">
        <v>4</v>
      </c>
      <c r="H5" s="21"/>
      <c r="I5" s="21"/>
      <c r="J5" s="21"/>
      <c r="K5" s="21"/>
      <c r="L5" s="27"/>
    </row>
    <row r="6" spans="1:14" x14ac:dyDescent="0.25">
      <c r="A6" s="28" t="s">
        <v>156</v>
      </c>
      <c r="B6" s="30"/>
      <c r="C6" s="21"/>
      <c r="D6" s="21"/>
      <c r="E6" s="21"/>
      <c r="F6" s="21"/>
      <c r="G6" s="26">
        <v>5</v>
      </c>
      <c r="H6" s="21"/>
      <c r="I6" s="21"/>
      <c r="J6" s="21"/>
      <c r="K6" s="21"/>
      <c r="L6" s="27"/>
    </row>
    <row r="7" spans="1:14" x14ac:dyDescent="0.25">
      <c r="A7" s="28" t="s">
        <v>157</v>
      </c>
      <c r="B7" s="21" t="str">
        <f>TEXT($B$5,"MMM")</f>
        <v>Mar</v>
      </c>
      <c r="C7" s="21"/>
      <c r="D7" s="21"/>
      <c r="E7" s="21"/>
      <c r="F7" s="21"/>
      <c r="G7" s="26">
        <v>6</v>
      </c>
      <c r="H7" s="21"/>
      <c r="I7" s="21"/>
      <c r="J7" s="21"/>
      <c r="K7" s="21"/>
      <c r="L7" s="27"/>
    </row>
    <row r="8" spans="1:14" x14ac:dyDescent="0.25">
      <c r="A8" s="28" t="s">
        <v>158</v>
      </c>
      <c r="B8" s="21">
        <f>IF('DLR Event Report'!$F$5="",1,'DLR Event Report'!$F$5)</f>
        <v>1</v>
      </c>
      <c r="C8" s="21"/>
      <c r="D8" s="21"/>
      <c r="E8" s="21"/>
      <c r="F8" s="21"/>
      <c r="G8" s="26">
        <v>7</v>
      </c>
      <c r="H8" s="21"/>
      <c r="I8" s="21"/>
      <c r="J8" s="21"/>
      <c r="K8" s="21"/>
      <c r="L8" s="27"/>
    </row>
    <row r="9" spans="1:14" x14ac:dyDescent="0.25">
      <c r="A9" s="28" t="s">
        <v>159</v>
      </c>
      <c r="B9" s="31" t="str">
        <f>TEXT($B$5,"MMM")</f>
        <v>Mar</v>
      </c>
      <c r="C9" s="21"/>
      <c r="D9" s="21"/>
      <c r="E9" s="21"/>
      <c r="F9" s="21"/>
      <c r="G9" s="26">
        <v>8</v>
      </c>
      <c r="H9" s="21"/>
      <c r="I9" s="21"/>
      <c r="J9" s="21"/>
      <c r="K9" s="21"/>
      <c r="L9" s="27"/>
    </row>
    <row r="10" spans="1:14" x14ac:dyDescent="0.25">
      <c r="A10" s="28" t="s">
        <v>160</v>
      </c>
      <c r="B10" s="21" t="str">
        <f>E1&amp;" CFY"&amp;($N$2-2000)&amp;""&amp;($N$2-1999)&amp;" "&amp;$B$1&amp;" "&amp;$B$9&amp;" Ver"&amp;$B$8&amp;" "&amp;TEXT($B$5,"Mmddyy")&amp;".xlsx"</f>
        <v>None CFY2425 DL_Reinstatement_ Mar Ver1 030125.xlsx</v>
      </c>
      <c r="C10" s="21"/>
      <c r="D10" s="21"/>
      <c r="E10" s="21"/>
      <c r="F10" s="21"/>
      <c r="G10" s="26">
        <v>9</v>
      </c>
      <c r="H10" s="21"/>
      <c r="I10" s="21"/>
      <c r="J10" s="21"/>
      <c r="K10" s="21"/>
      <c r="L10" s="27"/>
    </row>
    <row r="11" spans="1:14" x14ac:dyDescent="0.25">
      <c r="A11" s="28" t="s">
        <v>161</v>
      </c>
      <c r="B11" s="21" t="str">
        <f>"R:\!CFY"&amp;($N$2-2000)&amp;""&amp;($N$2-1999)&amp;"\Incoming Reports\"&amp;$B$1&amp;"\"&amp;$B$9&amp;"\"</f>
        <v>R:\!CFY2425\Incoming Reports\DL_Reinstatement_\Mar\</v>
      </c>
      <c r="C11" s="21"/>
      <c r="D11" s="21"/>
      <c r="E11" s="21"/>
      <c r="F11" s="21"/>
      <c r="G11" s="26">
        <v>10</v>
      </c>
      <c r="H11" s="21"/>
      <c r="I11" s="21"/>
      <c r="J11" s="21"/>
      <c r="K11" s="21"/>
      <c r="L11" s="27"/>
    </row>
    <row r="12" spans="1:14" ht="15.75" thickBot="1" x14ac:dyDescent="0.3">
      <c r="A12" s="21"/>
      <c r="B12" s="21"/>
      <c r="C12" s="21"/>
      <c r="D12" s="21"/>
      <c r="E12" s="21"/>
      <c r="F12" s="21"/>
      <c r="G12" s="32">
        <v>11</v>
      </c>
      <c r="H12" s="33"/>
      <c r="I12" s="33"/>
      <c r="J12" s="33"/>
      <c r="K12" s="33"/>
      <c r="L12" s="34"/>
    </row>
    <row r="13" spans="1:14" x14ac:dyDescent="0.25">
      <c r="A13" s="28" t="s">
        <v>162</v>
      </c>
      <c r="B13" s="21">
        <v>1</v>
      </c>
      <c r="C13" s="21"/>
      <c r="D13" s="21"/>
      <c r="E13" s="21"/>
      <c r="F13" s="21"/>
    </row>
    <row r="14" spans="1:14" x14ac:dyDescent="0.25">
      <c r="A14" s="21"/>
    </row>
    <row r="15" spans="1:14" x14ac:dyDescent="0.25">
      <c r="A15" s="21"/>
    </row>
    <row r="16" spans="1:14" x14ac:dyDescent="0.25">
      <c r="A16" s="21"/>
    </row>
    <row r="17" spans="1:19" x14ac:dyDescent="0.25">
      <c r="A17" s="21"/>
    </row>
    <row r="18" spans="1:19" x14ac:dyDescent="0.25">
      <c r="A18" s="21"/>
    </row>
    <row r="19" spans="1:19" x14ac:dyDescent="0.25">
      <c r="A19" s="21"/>
    </row>
    <row r="20" spans="1:19" x14ac:dyDescent="0.25">
      <c r="A20" s="20" t="s">
        <v>17</v>
      </c>
      <c r="B20" s="20" t="s">
        <v>163</v>
      </c>
      <c r="C20" s="20" t="s">
        <v>164</v>
      </c>
      <c r="D20" s="20" t="s">
        <v>165</v>
      </c>
      <c r="E20" s="20" t="s">
        <v>166</v>
      </c>
      <c r="F20" s="20" t="s">
        <v>167</v>
      </c>
      <c r="G20" s="20" t="s">
        <v>168</v>
      </c>
      <c r="H20" s="20" t="s">
        <v>169</v>
      </c>
      <c r="I20" s="20" t="s">
        <v>170</v>
      </c>
      <c r="J20" s="20" t="s">
        <v>171</v>
      </c>
      <c r="K20" s="20" t="s">
        <v>172</v>
      </c>
      <c r="L20" s="20" t="s">
        <v>173</v>
      </c>
      <c r="M20" s="20" t="s">
        <v>174</v>
      </c>
      <c r="N20" s="20" t="s">
        <v>175</v>
      </c>
      <c r="O20" s="20" t="s">
        <v>176</v>
      </c>
      <c r="P20" s="20" t="s">
        <v>177</v>
      </c>
      <c r="Q20" s="20" t="s">
        <v>178</v>
      </c>
      <c r="R20" s="20" t="s">
        <v>179</v>
      </c>
      <c r="S20" s="20" t="s">
        <v>180</v>
      </c>
    </row>
    <row r="21" spans="1:19" x14ac:dyDescent="0.25">
      <c r="A21" s="19" t="e">
        <f>INDEX(Lookup!$A$2:$D$68,MATCH(ReportInfo!$E$1,Lookup!$D$2:$D$68,FALSE),1)</f>
        <v>#N/A</v>
      </c>
      <c r="B21" s="35">
        <f>($N$2-1999)</f>
        <v>25</v>
      </c>
      <c r="C21" s="19" t="str">
        <f>'DLR Event Report'!$I$9</f>
        <v>REVENUES</v>
      </c>
      <c r="D21" s="19" t="str">
        <f>'DLR Event Report'!$B$10</f>
        <v>CLERK</v>
      </c>
      <c r="E21" s="19" t="s">
        <v>181</v>
      </c>
      <c r="F21" s="36">
        <f>'DLR Event Report'!$I$10</f>
        <v>0</v>
      </c>
    </row>
    <row r="22" spans="1:19" x14ac:dyDescent="0.25">
      <c r="A22" s="19" t="e">
        <f>$A$21</f>
        <v>#N/A</v>
      </c>
      <c r="B22" s="35">
        <f>$B$21</f>
        <v>25</v>
      </c>
      <c r="C22" s="19" t="str">
        <f>'DLR Event Report'!$I$9</f>
        <v>REVENUES</v>
      </c>
      <c r="D22" s="19" t="str">
        <f>'DLR Event Report'!$B$10</f>
        <v>CLERK</v>
      </c>
      <c r="E22" s="19" t="str">
        <f>'DLR Event Report'!$H$11</f>
        <v>TOTAL - CLERK</v>
      </c>
      <c r="F22" s="36">
        <f>'DLR Event Report'!$I$11</f>
        <v>0</v>
      </c>
    </row>
    <row r="23" spans="1:19" x14ac:dyDescent="0.25">
      <c r="A23" s="19" t="e">
        <f t="shared" ref="A23:A64" si="0">$A$21</f>
        <v>#N/A</v>
      </c>
      <c r="B23" s="35">
        <f t="shared" ref="B23:B64" si="1">$B$21</f>
        <v>25</v>
      </c>
      <c r="C23" s="19" t="str">
        <f>'DLR Event Report'!$I$9</f>
        <v>REVENUES</v>
      </c>
      <c r="D23" s="19" t="str">
        <f>'DLR Event Report'!$B$12</f>
        <v>LOCAL</v>
      </c>
      <c r="E23" s="19" t="str">
        <f>'DLR Event Report'!$C$12</f>
        <v>BOCC</v>
      </c>
      <c r="F23" s="36">
        <f>'DLR Event Report'!$I$12</f>
        <v>0</v>
      </c>
    </row>
    <row r="24" spans="1:19" x14ac:dyDescent="0.25">
      <c r="A24" s="19" t="e">
        <f t="shared" si="0"/>
        <v>#N/A</v>
      </c>
      <c r="B24" s="35">
        <f t="shared" si="1"/>
        <v>25</v>
      </c>
      <c r="C24" s="19" t="str">
        <f>'DLR Event Report'!$I$9</f>
        <v>REVENUES</v>
      </c>
      <c r="D24" s="19" t="str">
        <f>'DLR Event Report'!$B$12</f>
        <v>LOCAL</v>
      </c>
      <c r="E24" s="19" t="str">
        <f>'DLR Event Report'!$C$13</f>
        <v>Municipalities</v>
      </c>
      <c r="F24" s="36">
        <f>'DLR Event Report'!$I$13</f>
        <v>0</v>
      </c>
    </row>
    <row r="25" spans="1:19" x14ac:dyDescent="0.25">
      <c r="A25" s="19" t="e">
        <f t="shared" si="0"/>
        <v>#N/A</v>
      </c>
      <c r="B25" s="35">
        <f t="shared" si="1"/>
        <v>25</v>
      </c>
      <c r="C25" s="19" t="str">
        <f>'DLR Event Report'!$I$9</f>
        <v>REVENUES</v>
      </c>
      <c r="D25" s="19" t="str">
        <f>'DLR Event Report'!$B$12</f>
        <v>LOCAL</v>
      </c>
      <c r="E25" s="19" t="str">
        <f>'DLR Event Report'!$C$14</f>
        <v>School</v>
      </c>
      <c r="F25" s="36">
        <f>'DLR Event Report'!$I$14</f>
        <v>0</v>
      </c>
    </row>
    <row r="26" spans="1:19" x14ac:dyDescent="0.25">
      <c r="A26" s="19" t="e">
        <f t="shared" si="0"/>
        <v>#N/A</v>
      </c>
      <c r="B26" s="35">
        <f t="shared" si="1"/>
        <v>25</v>
      </c>
      <c r="C26" s="19" t="str">
        <f>'DLR Event Report'!$I$9</f>
        <v>REVENUES</v>
      </c>
      <c r="D26" s="19" t="str">
        <f>'DLR Event Report'!$B$12</f>
        <v>LOCAL</v>
      </c>
      <c r="E26" s="19" t="str">
        <f>'DLR Event Report'!$C$15</f>
        <v>Sheriff</v>
      </c>
      <c r="F26" s="36">
        <f>'DLR Event Report'!$I$15</f>
        <v>0</v>
      </c>
    </row>
    <row r="27" spans="1:19" x14ac:dyDescent="0.25">
      <c r="A27" s="19" t="e">
        <f t="shared" si="0"/>
        <v>#N/A</v>
      </c>
      <c r="B27" s="35">
        <f t="shared" si="1"/>
        <v>25</v>
      </c>
      <c r="C27" s="19" t="str">
        <f>'DLR Event Report'!$I$9</f>
        <v>REVENUES</v>
      </c>
      <c r="D27" s="19" t="str">
        <f>'DLR Event Report'!$B$12</f>
        <v>LOCAL</v>
      </c>
      <c r="E27" s="19" t="str">
        <f>'DLR Event Report'!$C$16</f>
        <v>Constituents (Restitution)</v>
      </c>
      <c r="F27" s="36">
        <f>'DLR Event Report'!$I$16</f>
        <v>0</v>
      </c>
    </row>
    <row r="28" spans="1:19" x14ac:dyDescent="0.25">
      <c r="A28" s="19" t="e">
        <f t="shared" si="0"/>
        <v>#N/A</v>
      </c>
      <c r="B28" s="35">
        <f t="shared" si="1"/>
        <v>25</v>
      </c>
      <c r="C28" s="19" t="str">
        <f>'DLR Event Report'!$I$9</f>
        <v>REVENUES</v>
      </c>
      <c r="D28" s="19" t="str">
        <f>'DLR Event Report'!$B$12</f>
        <v>LOCAL</v>
      </c>
      <c r="E28" s="19">
        <f>'DLR Event Report'!$C$17</f>
        <v>0</v>
      </c>
      <c r="F28" s="36">
        <f>'DLR Event Report'!$I$17</f>
        <v>0</v>
      </c>
    </row>
    <row r="29" spans="1:19" x14ac:dyDescent="0.25">
      <c r="A29" s="19" t="e">
        <f t="shared" si="0"/>
        <v>#N/A</v>
      </c>
      <c r="B29" s="35">
        <f t="shared" si="1"/>
        <v>25</v>
      </c>
      <c r="C29" s="19" t="str">
        <f>'DLR Event Report'!$I$9</f>
        <v>REVENUES</v>
      </c>
      <c r="D29" s="19" t="str">
        <f>'DLR Event Report'!$B$12</f>
        <v>LOCAL</v>
      </c>
      <c r="E29" s="19">
        <f>'DLR Event Report'!$C$18</f>
        <v>0</v>
      </c>
      <c r="F29" s="36">
        <f>'DLR Event Report'!$I$18</f>
        <v>0</v>
      </c>
    </row>
    <row r="30" spans="1:19" x14ac:dyDescent="0.25">
      <c r="A30" s="19" t="e">
        <f t="shared" si="0"/>
        <v>#N/A</v>
      </c>
      <c r="B30" s="35">
        <f t="shared" si="1"/>
        <v>25</v>
      </c>
      <c r="C30" s="19" t="str">
        <f>'DLR Event Report'!$I$9</f>
        <v>REVENUES</v>
      </c>
      <c r="D30" s="19" t="str">
        <f>'DLR Event Report'!$B$12</f>
        <v>LOCAL</v>
      </c>
      <c r="E30" s="19">
        <f>'DLR Event Report'!$C$19</f>
        <v>0</v>
      </c>
      <c r="F30" s="36">
        <f>'DLR Event Report'!$I$19</f>
        <v>0</v>
      </c>
    </row>
    <row r="31" spans="1:19" x14ac:dyDescent="0.25">
      <c r="A31" s="19" t="e">
        <f t="shared" si="0"/>
        <v>#N/A</v>
      </c>
      <c r="B31" s="35">
        <f t="shared" si="1"/>
        <v>25</v>
      </c>
      <c r="C31" s="19" t="str">
        <f>'DLR Event Report'!$I$9</f>
        <v>REVENUES</v>
      </c>
      <c r="D31" s="19" t="str">
        <f>'DLR Event Report'!$B$12</f>
        <v>LOCAL</v>
      </c>
      <c r="E31" s="19" t="str">
        <f>'DLR Event Report'!$H$20</f>
        <v>TOTAL - LOCAL</v>
      </c>
      <c r="F31" s="36">
        <f>'DLR Event Report'!$I$20</f>
        <v>0</v>
      </c>
    </row>
    <row r="32" spans="1:19" x14ac:dyDescent="0.25">
      <c r="A32" s="19" t="e">
        <f t="shared" si="0"/>
        <v>#N/A</v>
      </c>
      <c r="B32" s="35">
        <f t="shared" si="1"/>
        <v>25</v>
      </c>
      <c r="C32" s="19" t="str">
        <f>'DLR Event Report'!$I$9</f>
        <v>REVENUES</v>
      </c>
      <c r="D32" s="19" t="str">
        <f>'DLR Event Report'!$B$21</f>
        <v>STATE</v>
      </c>
      <c r="E32" s="19" t="str">
        <f>'DLR Event Report'!$C$21</f>
        <v>State of Florida - General Revenue</v>
      </c>
      <c r="F32" s="36">
        <f>'DLR Event Report'!$I$21</f>
        <v>0</v>
      </c>
    </row>
    <row r="33" spans="1:6" x14ac:dyDescent="0.25">
      <c r="A33" s="19" t="e">
        <f t="shared" si="0"/>
        <v>#N/A</v>
      </c>
      <c r="B33" s="35">
        <f t="shared" si="1"/>
        <v>25</v>
      </c>
      <c r="C33" s="19" t="str">
        <f>'DLR Event Report'!$I$9</f>
        <v>REVENUES</v>
      </c>
      <c r="D33" s="19" t="str">
        <f>'DLR Event Report'!$B$21</f>
        <v>STATE</v>
      </c>
      <c r="E33" s="19" t="str">
        <f>'DLR Event Report'!$C$22</f>
        <v>State Attorney Trust Fund</v>
      </c>
      <c r="F33" s="36">
        <f>'DLR Event Report'!$I$22</f>
        <v>0</v>
      </c>
    </row>
    <row r="34" spans="1:6" x14ac:dyDescent="0.25">
      <c r="A34" s="19" t="e">
        <f t="shared" si="0"/>
        <v>#N/A</v>
      </c>
      <c r="B34" s="35">
        <f t="shared" si="1"/>
        <v>25</v>
      </c>
      <c r="C34" s="19" t="str">
        <f>'DLR Event Report'!$I$9</f>
        <v>REVENUES</v>
      </c>
      <c r="D34" s="19" t="str">
        <f>'DLR Event Report'!$B$21</f>
        <v>STATE</v>
      </c>
      <c r="E34" s="19" t="str">
        <f>'DLR Event Report'!$C$23</f>
        <v>Indigent Criminal Defense Trust Fund</v>
      </c>
      <c r="F34" s="36">
        <f>'DLR Event Report'!$I$23</f>
        <v>0</v>
      </c>
    </row>
    <row r="35" spans="1:6" x14ac:dyDescent="0.25">
      <c r="A35" s="19" t="e">
        <f t="shared" si="0"/>
        <v>#N/A</v>
      </c>
      <c r="B35" s="35">
        <f t="shared" si="1"/>
        <v>25</v>
      </c>
      <c r="C35" s="19" t="str">
        <f>'DLR Event Report'!$I$9</f>
        <v>REVENUES</v>
      </c>
      <c r="D35" s="19" t="str">
        <f>'DLR Event Report'!$B$21</f>
        <v>STATE</v>
      </c>
      <c r="E35" s="19" t="str">
        <f>'DLR Event Report'!$C$24</f>
        <v>State Courts Revenue Trust Fund</v>
      </c>
      <c r="F35" s="36">
        <f>'DLR Event Report'!$I$24</f>
        <v>0</v>
      </c>
    </row>
    <row r="36" spans="1:6" x14ac:dyDescent="0.25">
      <c r="A36" s="19" t="e">
        <f t="shared" si="0"/>
        <v>#N/A</v>
      </c>
      <c r="B36" s="35">
        <f t="shared" si="1"/>
        <v>25</v>
      </c>
      <c r="C36" s="19" t="str">
        <f>'DLR Event Report'!$I$9</f>
        <v>REVENUES</v>
      </c>
      <c r="D36" s="19" t="str">
        <f>'DLR Event Report'!$B$21</f>
        <v>STATE</v>
      </c>
      <c r="E36" s="19" t="str">
        <f>'DLR Event Report'!$C$25</f>
        <v>State of Florida - All Other Trust Funds</v>
      </c>
      <c r="F36" s="36">
        <f>'DLR Event Report'!$I$25</f>
        <v>0</v>
      </c>
    </row>
    <row r="37" spans="1:6" x14ac:dyDescent="0.25">
      <c r="A37" s="19" t="e">
        <f t="shared" si="0"/>
        <v>#N/A</v>
      </c>
      <c r="B37" s="35">
        <f t="shared" si="1"/>
        <v>25</v>
      </c>
      <c r="C37" s="19" t="str">
        <f>'DLR Event Report'!$I$9</f>
        <v>REVENUES</v>
      </c>
      <c r="D37" s="19" t="str">
        <f>'DLR Event Report'!$B$21</f>
        <v>STATE</v>
      </c>
      <c r="E37" s="19" t="str">
        <f>'DLR Event Report'!$H$26</f>
        <v>TOTAL - STATE</v>
      </c>
      <c r="F37" s="36">
        <f>'DLR Event Report'!$I$26</f>
        <v>0</v>
      </c>
    </row>
    <row r="38" spans="1:6" x14ac:dyDescent="0.25">
      <c r="A38" s="19" t="e">
        <f t="shared" si="0"/>
        <v>#N/A</v>
      </c>
      <c r="B38" s="35">
        <f t="shared" si="1"/>
        <v>25</v>
      </c>
      <c r="C38" s="19" t="str">
        <f>'DLR Event Report'!$I$9</f>
        <v>REVENUES</v>
      </c>
      <c r="D38" s="19" t="s">
        <v>184</v>
      </c>
      <c r="E38" s="19" t="str">
        <f>'DLR Event Report'!$H$27</f>
        <v>TOTAL REVENUES COLLECTED</v>
      </c>
      <c r="F38" s="36">
        <f>'DLR Event Report'!$I$27</f>
        <v>0</v>
      </c>
    </row>
    <row r="39" spans="1:6" x14ac:dyDescent="0.25">
      <c r="A39" s="19" t="e">
        <f t="shared" si="0"/>
        <v>#N/A</v>
      </c>
      <c r="B39" s="35">
        <f t="shared" si="1"/>
        <v>25</v>
      </c>
      <c r="C39" s="19" t="str">
        <f>'DLR Event Report'!$I$28</f>
        <v>EXPENDITURES</v>
      </c>
      <c r="D39" s="19" t="str">
        <f>'DLR Event Report'!$B$29</f>
        <v>PERSONNEL</v>
      </c>
      <c r="E39" s="19" t="str">
        <f>'DLR Event Report'!$C$29</f>
        <v>Overtime</v>
      </c>
      <c r="F39" s="36">
        <f>'DLR Event Report'!$I$29</f>
        <v>0</v>
      </c>
    </row>
    <row r="40" spans="1:6" x14ac:dyDescent="0.25">
      <c r="A40" s="19" t="e">
        <f t="shared" si="0"/>
        <v>#N/A</v>
      </c>
      <c r="B40" s="35">
        <f t="shared" si="1"/>
        <v>25</v>
      </c>
      <c r="C40" s="19" t="str">
        <f>'DLR Event Report'!$I$28</f>
        <v>EXPENDITURES</v>
      </c>
      <c r="D40" s="19" t="str">
        <f>'DLR Event Report'!$B$29</f>
        <v>PERSONNEL</v>
      </c>
      <c r="E40" s="19" t="str">
        <f>'DLR Event Report'!$C$30</f>
        <v>Other Personnel Expenditures</v>
      </c>
      <c r="F40" s="36">
        <f>'DLR Event Report'!$I$30</f>
        <v>0</v>
      </c>
    </row>
    <row r="41" spans="1:6" x14ac:dyDescent="0.25">
      <c r="A41" s="19" t="e">
        <f t="shared" si="0"/>
        <v>#N/A</v>
      </c>
      <c r="B41" s="35">
        <f t="shared" si="1"/>
        <v>25</v>
      </c>
      <c r="C41" s="19" t="str">
        <f>'DLR Event Report'!$I$28</f>
        <v>EXPENDITURES</v>
      </c>
      <c r="D41" s="19" t="str">
        <f>'DLR Event Report'!$B$29</f>
        <v>PERSONNEL</v>
      </c>
      <c r="E41" s="19" t="str">
        <f>'DLR Event Report'!$H$31</f>
        <v>TOTAL - PERSONNEL</v>
      </c>
      <c r="F41" s="36">
        <f>'DLR Event Report'!$I$31</f>
        <v>0</v>
      </c>
    </row>
    <row r="42" spans="1:6" x14ac:dyDescent="0.25">
      <c r="A42" s="19" t="e">
        <f t="shared" si="0"/>
        <v>#N/A</v>
      </c>
      <c r="B42" s="35">
        <f t="shared" si="1"/>
        <v>25</v>
      </c>
      <c r="C42" s="19" t="str">
        <f>'DLR Event Report'!$I$28</f>
        <v>EXPENDITURES</v>
      </c>
      <c r="D42" s="19" t="str">
        <f>'DLR Event Report'!$B$32</f>
        <v>OPERATING</v>
      </c>
      <c r="E42" s="19" t="str">
        <f>'DLR Event Report'!$C$32</f>
        <v>Marketing</v>
      </c>
      <c r="F42" s="36">
        <f>'DLR Event Report'!$I$32</f>
        <v>0</v>
      </c>
    </row>
    <row r="43" spans="1:6" x14ac:dyDescent="0.25">
      <c r="A43" s="19" t="e">
        <f t="shared" si="0"/>
        <v>#N/A</v>
      </c>
      <c r="B43" s="35">
        <f t="shared" si="1"/>
        <v>25</v>
      </c>
      <c r="C43" s="19" t="str">
        <f>'DLR Event Report'!$I$28</f>
        <v>EXPENDITURES</v>
      </c>
      <c r="D43" s="19" t="str">
        <f>'DLR Event Report'!$B$32</f>
        <v>OPERATING</v>
      </c>
      <c r="E43" s="19" t="str">
        <f>'DLR Event Report'!$C$33</f>
        <v>Other Operating Expenditures</v>
      </c>
      <c r="F43" s="36">
        <f>'DLR Event Report'!$I$33</f>
        <v>0</v>
      </c>
    </row>
    <row r="44" spans="1:6" x14ac:dyDescent="0.25">
      <c r="A44" s="19" t="e">
        <f t="shared" si="0"/>
        <v>#N/A</v>
      </c>
      <c r="B44" s="35">
        <f t="shared" si="1"/>
        <v>25</v>
      </c>
      <c r="C44" s="19" t="str">
        <f>'DLR Event Report'!$I$28</f>
        <v>EXPENDITURES</v>
      </c>
      <c r="D44" s="19" t="str">
        <f>'DLR Event Report'!$B$32</f>
        <v>OPERATING</v>
      </c>
      <c r="E44" s="19" t="str">
        <f>'DLR Event Report'!$H$34</f>
        <v>TOTAL - OPERATING</v>
      </c>
      <c r="F44" s="36">
        <f>'DLR Event Report'!$I$34</f>
        <v>0</v>
      </c>
    </row>
    <row r="45" spans="1:6" x14ac:dyDescent="0.25">
      <c r="A45" s="19" t="e">
        <f t="shared" si="0"/>
        <v>#N/A</v>
      </c>
      <c r="B45" s="35">
        <f t="shared" si="1"/>
        <v>25</v>
      </c>
      <c r="C45" s="19" t="str">
        <f>'DLR Event Report'!$I$28</f>
        <v>EXPENDITURES</v>
      </c>
      <c r="D45" s="19" t="str">
        <f>'DLR Event Report'!$B$35</f>
        <v>SECURITY</v>
      </c>
      <c r="E45" s="19" t="str">
        <f>'DLR Event Report'!$C$35</f>
        <v>Private Security Expenditure</v>
      </c>
      <c r="F45" s="36">
        <f>'DLR Event Report'!$I$35</f>
        <v>0</v>
      </c>
    </row>
    <row r="46" spans="1:6" x14ac:dyDescent="0.25">
      <c r="A46" s="19" t="e">
        <f t="shared" si="0"/>
        <v>#N/A</v>
      </c>
      <c r="B46" s="35">
        <f t="shared" si="1"/>
        <v>25</v>
      </c>
      <c r="C46" s="19" t="str">
        <f>'DLR Event Report'!$I$28</f>
        <v>EXPENDITURES</v>
      </c>
      <c r="D46" s="19" t="str">
        <f>'DLR Event Report'!$B$35</f>
        <v>SECURITY</v>
      </c>
      <c r="E46" s="19" t="str">
        <f>'DLR Event Report'!$C$36</f>
        <v>Local Law Enforcement Cost IF Reimbursed</v>
      </c>
      <c r="F46" s="36">
        <f>'DLR Event Report'!$I$36</f>
        <v>0</v>
      </c>
    </row>
    <row r="47" spans="1:6" x14ac:dyDescent="0.25">
      <c r="A47" s="19" t="e">
        <f t="shared" si="0"/>
        <v>#N/A</v>
      </c>
      <c r="B47" s="35">
        <f t="shared" si="1"/>
        <v>25</v>
      </c>
      <c r="C47" s="19" t="str">
        <f>'DLR Event Report'!$I$28</f>
        <v>EXPENDITURES</v>
      </c>
      <c r="D47" s="19" t="str">
        <f>'DLR Event Report'!$B$35</f>
        <v>SECURITY</v>
      </c>
      <c r="E47" s="19" t="str">
        <f>'DLR Event Report'!$H$37</f>
        <v>TOTAL - SECURITY</v>
      </c>
      <c r="F47" s="36">
        <f>'DLR Event Report'!$I$37</f>
        <v>0</v>
      </c>
    </row>
    <row r="48" spans="1:6" x14ac:dyDescent="0.25">
      <c r="A48" s="19" t="e">
        <f t="shared" si="0"/>
        <v>#N/A</v>
      </c>
      <c r="B48" s="35">
        <f t="shared" si="1"/>
        <v>25</v>
      </c>
      <c r="C48" s="19" t="str">
        <f>'DLR Event Report'!$I$28</f>
        <v>EXPENDITURES</v>
      </c>
      <c r="D48" s="19" t="str">
        <f>'DLR Event Report'!$B$38</f>
        <v>OTHER EXPENDITURES</v>
      </c>
      <c r="E48" s="19">
        <f>'DLR Event Report'!$C$39</f>
        <v>0</v>
      </c>
      <c r="F48" s="36">
        <f>'DLR Event Report'!$I$39</f>
        <v>0</v>
      </c>
    </row>
    <row r="49" spans="1:6" x14ac:dyDescent="0.25">
      <c r="A49" s="19" t="e">
        <f t="shared" si="0"/>
        <v>#N/A</v>
      </c>
      <c r="B49" s="35">
        <f t="shared" si="1"/>
        <v>25</v>
      </c>
      <c r="C49" s="19" t="str">
        <f>'DLR Event Report'!$I$28</f>
        <v>EXPENDITURES</v>
      </c>
      <c r="D49" s="19" t="str">
        <f>'DLR Event Report'!$B$38</f>
        <v>OTHER EXPENDITURES</v>
      </c>
      <c r="E49" s="19">
        <f>'DLR Event Report'!$C$40</f>
        <v>0</v>
      </c>
      <c r="F49" s="36">
        <f>'DLR Event Report'!$I$40</f>
        <v>0</v>
      </c>
    </row>
    <row r="50" spans="1:6" x14ac:dyDescent="0.25">
      <c r="A50" s="19" t="e">
        <f t="shared" si="0"/>
        <v>#N/A</v>
      </c>
      <c r="B50" s="35">
        <f t="shared" si="1"/>
        <v>25</v>
      </c>
      <c r="C50" s="19" t="str">
        <f>'DLR Event Report'!$I$28</f>
        <v>EXPENDITURES</v>
      </c>
      <c r="D50" s="19" t="str">
        <f>'DLR Event Report'!$B$38</f>
        <v>OTHER EXPENDITURES</v>
      </c>
      <c r="E50" s="19">
        <f>'DLR Event Report'!$C$41</f>
        <v>0</v>
      </c>
      <c r="F50" s="36">
        <f>'DLR Event Report'!$I$41</f>
        <v>0</v>
      </c>
    </row>
    <row r="51" spans="1:6" x14ac:dyDescent="0.25">
      <c r="A51" s="19" t="e">
        <f t="shared" si="0"/>
        <v>#N/A</v>
      </c>
      <c r="B51" s="35">
        <f t="shared" si="1"/>
        <v>25</v>
      </c>
      <c r="C51" s="19" t="str">
        <f>'DLR Event Report'!$I$28</f>
        <v>EXPENDITURES</v>
      </c>
      <c r="D51" s="19" t="str">
        <f>'DLR Event Report'!$B$38</f>
        <v>OTHER EXPENDITURES</v>
      </c>
      <c r="E51" s="19" t="str">
        <f>'DLR Event Report'!$H$42</f>
        <v>TOTAL - OTHER</v>
      </c>
      <c r="F51" s="36">
        <f>'DLR Event Report'!$I$42</f>
        <v>0</v>
      </c>
    </row>
    <row r="52" spans="1:6" x14ac:dyDescent="0.25">
      <c r="A52" s="19" t="e">
        <f t="shared" si="0"/>
        <v>#N/A</v>
      </c>
      <c r="B52" s="35">
        <f t="shared" si="1"/>
        <v>25</v>
      </c>
      <c r="C52" s="19" t="str">
        <f>'DLR Event Report'!$I$28</f>
        <v>EXPENDITURES</v>
      </c>
      <c r="D52" s="19" t="s">
        <v>184</v>
      </c>
      <c r="E52" s="19" t="str">
        <f>'DLR Event Report'!$H$43</f>
        <v>TOTAL EXPENDITURES</v>
      </c>
      <c r="F52" s="36">
        <f>'DLR Event Report'!$I$43</f>
        <v>0</v>
      </c>
    </row>
    <row r="53" spans="1:6" x14ac:dyDescent="0.25">
      <c r="A53" s="19" t="e">
        <f t="shared" si="0"/>
        <v>#N/A</v>
      </c>
      <c r="B53" s="35">
        <f t="shared" si="1"/>
        <v>25</v>
      </c>
      <c r="C53" s="19" t="s">
        <v>182</v>
      </c>
      <c r="D53" s="19" t="str">
        <f>RIGHT('DLR Event Report'!$B$45,LEN('DLR Event Report'!$B$45)-3)</f>
        <v>OTHER INFORMATION</v>
      </c>
      <c r="E53" s="19" t="str">
        <f>'DLR Event Report'!$B$46</f>
        <v>Did your event include extended hours on a weekday?</v>
      </c>
      <c r="F53" s="19">
        <f>'DLR Event Report'!$D$46</f>
        <v>0</v>
      </c>
    </row>
    <row r="54" spans="1:6" x14ac:dyDescent="0.25">
      <c r="A54" s="19" t="e">
        <f t="shared" si="0"/>
        <v>#N/A</v>
      </c>
      <c r="B54" s="35">
        <f t="shared" si="1"/>
        <v>25</v>
      </c>
      <c r="C54" s="19" t="s">
        <v>182</v>
      </c>
      <c r="D54" s="19" t="str">
        <f>RIGHT('DLR Event Report'!$B$45,LEN('DLR Event Report'!$B$45)-3)</f>
        <v>OTHER INFORMATION</v>
      </c>
      <c r="E54" s="19" t="str">
        <f>'DLR Event Report'!$B$47</f>
        <v>Did your event include hours on the weekend?</v>
      </c>
      <c r="F54" s="19">
        <f>'DLR Event Report'!$D$47</f>
        <v>0</v>
      </c>
    </row>
    <row r="55" spans="1:6" x14ac:dyDescent="0.25">
      <c r="A55" s="19" t="e">
        <f t="shared" si="0"/>
        <v>#N/A</v>
      </c>
      <c r="B55" s="35">
        <f t="shared" si="1"/>
        <v>25</v>
      </c>
      <c r="C55" s="19" t="s">
        <v>182</v>
      </c>
      <c r="D55" s="19" t="str">
        <f>RIGHT('DLR Event Report'!$B$45,LEN('DLR Event Report'!$B$45)-3)</f>
        <v>OTHER INFORMATION</v>
      </c>
      <c r="E55" s="19" t="str">
        <f>'DLR Event Report'!$B$48</f>
        <v>How many days was the event held?</v>
      </c>
      <c r="F55" s="35">
        <f>'DLR Event Report'!$D$48</f>
        <v>0</v>
      </c>
    </row>
    <row r="56" spans="1:6" x14ac:dyDescent="0.25">
      <c r="A56" s="19" t="e">
        <f t="shared" si="0"/>
        <v>#N/A</v>
      </c>
      <c r="B56" s="35">
        <f t="shared" si="1"/>
        <v>25</v>
      </c>
      <c r="C56" s="19" t="s">
        <v>182</v>
      </c>
      <c r="D56" s="19" t="str">
        <f>RIGHT('DLR Event Report'!$B$45,LEN('DLR Event Report'!$B$45)-3)</f>
        <v>OTHER INFORMATION</v>
      </c>
      <c r="E56" s="19" t="str">
        <f>'DLR Event Report'!$B$49</f>
        <v>How many hours did it take to plan, research, and coordinate the event?</v>
      </c>
      <c r="F56" s="37">
        <f>'DLR Event Report'!$D$49</f>
        <v>0</v>
      </c>
    </row>
    <row r="57" spans="1:6" x14ac:dyDescent="0.25">
      <c r="A57" s="19" t="e">
        <f t="shared" si="0"/>
        <v>#N/A</v>
      </c>
      <c r="B57" s="35">
        <f t="shared" si="1"/>
        <v>25</v>
      </c>
      <c r="C57" s="19" t="s">
        <v>182</v>
      </c>
      <c r="D57" s="19" t="str">
        <f>MID('DLR Event Report'!$F$45,4,19)</f>
        <v>PROGRAM PERFORMANCE</v>
      </c>
      <c r="E57" s="19" t="str">
        <f>RIGHT('DLR Event Report'!$F$46,LEN('DLR Event Report'!$F$46)-3)</f>
        <v>Number of Cases Paid In Full</v>
      </c>
      <c r="F57" s="38">
        <f>'DLR Event Report'!$I$46</f>
        <v>0</v>
      </c>
    </row>
    <row r="58" spans="1:6" x14ac:dyDescent="0.25">
      <c r="A58" s="19" t="e">
        <f t="shared" si="0"/>
        <v>#N/A</v>
      </c>
      <c r="B58" s="35">
        <f t="shared" si="1"/>
        <v>25</v>
      </c>
      <c r="C58" s="19" t="s">
        <v>182</v>
      </c>
      <c r="D58" s="19" t="str">
        <f>MID('DLR Event Report'!$F$45,4,19)</f>
        <v>PROGRAM PERFORMANCE</v>
      </c>
      <c r="E58" s="19" t="str">
        <f>RIGHT('DLR Event Report'!$F$47,LEN('DLR Event Report'!$F$47)-3)</f>
        <v>Number of Cases Placed on a Payment Plan</v>
      </c>
      <c r="F58" s="38">
        <f>'DLR Event Report'!$I$47</f>
        <v>0</v>
      </c>
    </row>
    <row r="59" spans="1:6" x14ac:dyDescent="0.25">
      <c r="A59" s="19" t="e">
        <f t="shared" si="0"/>
        <v>#N/A</v>
      </c>
      <c r="B59" s="35">
        <f t="shared" si="1"/>
        <v>25</v>
      </c>
      <c r="C59" s="19" t="s">
        <v>182</v>
      </c>
      <c r="D59" s="19" t="str">
        <f>MID('DLR Event Report'!$F$45,4,19)</f>
        <v>PROGRAM PERFORMANCE</v>
      </c>
      <c r="E59" s="19" t="str">
        <f>RIGHT('DLR Event Report'!$F$48,LEN('DLR Event Report'!$F$48)-3)</f>
        <v>Number of Cases Given Community Service</v>
      </c>
      <c r="F59" s="38">
        <f>'DLR Event Report'!$I$48</f>
        <v>0</v>
      </c>
    </row>
    <row r="60" spans="1:6" x14ac:dyDescent="0.25">
      <c r="A60" s="19" t="e">
        <f t="shared" si="0"/>
        <v>#N/A</v>
      </c>
      <c r="B60" s="35">
        <f t="shared" si="1"/>
        <v>25</v>
      </c>
      <c r="C60" s="19" t="s">
        <v>182</v>
      </c>
      <c r="D60" s="19" t="str">
        <f>MID('DLR Event Report'!$F$45,4,19)</f>
        <v>PROGRAM PERFORMANCE</v>
      </c>
      <c r="E60" s="19" t="str">
        <f>RIGHT('DLR Event Report'!$F$49,LEN('DLR Event Report'!$F$49)-3)</f>
        <v>Number of Cases Pulled from Collection Agency</v>
      </c>
      <c r="F60" s="38">
        <f>'DLR Event Report'!$I$49</f>
        <v>0</v>
      </c>
    </row>
    <row r="61" spans="1:6" x14ac:dyDescent="0.25">
      <c r="A61" s="19" t="e">
        <f t="shared" si="0"/>
        <v>#N/A</v>
      </c>
      <c r="B61" s="35">
        <f t="shared" si="1"/>
        <v>25</v>
      </c>
      <c r="C61" s="19" t="s">
        <v>182</v>
      </c>
      <c r="D61" s="19" t="str">
        <f>MID('DLR Event Report'!$F$45,4,19)</f>
        <v>PROGRAM PERFORMANCE</v>
      </c>
      <c r="E61" s="19" t="str">
        <f>RIGHT('DLR Event Report'!$F$50,LEN('DLR Event Report'!$F$50)-3)</f>
        <v>Number of DL Reinstatements</v>
      </c>
      <c r="F61" s="38">
        <f>'DLR Event Report'!$I$50</f>
        <v>0</v>
      </c>
    </row>
    <row r="62" spans="1:6" x14ac:dyDescent="0.25">
      <c r="A62" s="19" t="e">
        <f t="shared" si="0"/>
        <v>#N/A</v>
      </c>
      <c r="B62" s="35">
        <f t="shared" si="1"/>
        <v>25</v>
      </c>
      <c r="C62" s="19" t="s">
        <v>182</v>
      </c>
      <c r="D62" s="19" t="str">
        <f>MID('DLR Event Report'!$F$45,4,19)</f>
        <v>PROGRAM PERFORMANCE</v>
      </c>
      <c r="E62" s="19" t="str">
        <f>RIGHT('DLR Event Report'!$F$51,LEN('DLR Event Report'!$F$51)-3)</f>
        <v>Number of DL Reinstatements Made Eligible</v>
      </c>
      <c r="F62" s="38">
        <f>'DLR Event Report'!$I$51</f>
        <v>0</v>
      </c>
    </row>
    <row r="63" spans="1:6" x14ac:dyDescent="0.25">
      <c r="A63" s="19" t="e">
        <f t="shared" si="0"/>
        <v>#N/A</v>
      </c>
      <c r="B63" s="35">
        <f t="shared" si="1"/>
        <v>25</v>
      </c>
      <c r="C63" s="19" t="s">
        <v>182</v>
      </c>
      <c r="D63" s="19" t="str">
        <f>MID('DLR Event Report'!$F$45,4,19)</f>
        <v>PROGRAM PERFORMANCE</v>
      </c>
      <c r="E63" s="19" t="str">
        <f>RIGHT('DLR Event Report'!$F$52,LEN('DLR Event Report'!$F$52)-3)</f>
        <v>Number of Cases Failing to Comply</v>
      </c>
      <c r="F63" s="38">
        <f>'DLR Event Report'!$I$52</f>
        <v>0</v>
      </c>
    </row>
    <row r="64" spans="1:6" x14ac:dyDescent="0.25">
      <c r="A64" s="19" t="e">
        <f t="shared" si="0"/>
        <v>#N/A</v>
      </c>
      <c r="B64" s="35">
        <f t="shared" si="1"/>
        <v>25</v>
      </c>
      <c r="C64" s="19" t="s">
        <v>183</v>
      </c>
      <c r="D64" s="19" t="str">
        <f>RIGHT('DLR Event Report'!$B$54,LEN('DLR Event Report'!$B$54)-3)</f>
        <v>ADDITIONAL COMMENTS</v>
      </c>
      <c r="F64" s="19">
        <f>'DLR Event Report'!B55</f>
        <v>0</v>
      </c>
    </row>
    <row r="65" spans="1:2" x14ac:dyDescent="0.25">
      <c r="B65" s="35"/>
    </row>
    <row r="66" spans="1:2" x14ac:dyDescent="0.25">
      <c r="A66" s="19" t="str">
        <f t="shared" ref="A66:A86" si="2">IFERROR($A$21,"")</f>
        <v/>
      </c>
    </row>
    <row r="67" spans="1:2" x14ac:dyDescent="0.25">
      <c r="A67" s="19" t="str">
        <f t="shared" si="2"/>
        <v/>
      </c>
    </row>
    <row r="68" spans="1:2" x14ac:dyDescent="0.25">
      <c r="A68" s="19" t="str">
        <f t="shared" si="2"/>
        <v/>
      </c>
    </row>
    <row r="69" spans="1:2" x14ac:dyDescent="0.25">
      <c r="A69" s="19" t="str">
        <f t="shared" si="2"/>
        <v/>
      </c>
    </row>
    <row r="70" spans="1:2" x14ac:dyDescent="0.25">
      <c r="A70" s="19" t="str">
        <f t="shared" si="2"/>
        <v/>
      </c>
    </row>
    <row r="71" spans="1:2" x14ac:dyDescent="0.25">
      <c r="A71" s="19" t="str">
        <f t="shared" si="2"/>
        <v/>
      </c>
    </row>
    <row r="72" spans="1:2" x14ac:dyDescent="0.25">
      <c r="A72" s="19" t="str">
        <f t="shared" si="2"/>
        <v/>
      </c>
    </row>
    <row r="73" spans="1:2" x14ac:dyDescent="0.25">
      <c r="A73" s="19" t="str">
        <f t="shared" si="2"/>
        <v/>
      </c>
    </row>
    <row r="74" spans="1:2" x14ac:dyDescent="0.25">
      <c r="A74" s="19" t="str">
        <f t="shared" si="2"/>
        <v/>
      </c>
    </row>
    <row r="75" spans="1:2" x14ac:dyDescent="0.25">
      <c r="A75" s="19" t="str">
        <f t="shared" si="2"/>
        <v/>
      </c>
    </row>
    <row r="76" spans="1:2" x14ac:dyDescent="0.25">
      <c r="A76" s="19" t="str">
        <f t="shared" si="2"/>
        <v/>
      </c>
    </row>
    <row r="77" spans="1:2" x14ac:dyDescent="0.25">
      <c r="A77" s="19" t="str">
        <f t="shared" si="2"/>
        <v/>
      </c>
    </row>
    <row r="78" spans="1:2" x14ac:dyDescent="0.25">
      <c r="A78" s="19" t="str">
        <f t="shared" si="2"/>
        <v/>
      </c>
    </row>
    <row r="79" spans="1:2" x14ac:dyDescent="0.25">
      <c r="A79" s="19" t="str">
        <f t="shared" si="2"/>
        <v/>
      </c>
    </row>
    <row r="80" spans="1:2" x14ac:dyDescent="0.25">
      <c r="A80" s="19" t="str">
        <f t="shared" si="2"/>
        <v/>
      </c>
    </row>
    <row r="81" spans="1:1" x14ac:dyDescent="0.25">
      <c r="A81" s="19" t="str">
        <f t="shared" si="2"/>
        <v/>
      </c>
    </row>
    <row r="82" spans="1:1" x14ac:dyDescent="0.25">
      <c r="A82" s="19" t="str">
        <f t="shared" si="2"/>
        <v/>
      </c>
    </row>
    <row r="83" spans="1:1" x14ac:dyDescent="0.25">
      <c r="A83" s="19" t="str">
        <f t="shared" si="2"/>
        <v/>
      </c>
    </row>
    <row r="84" spans="1:1" x14ac:dyDescent="0.25">
      <c r="A84" s="19" t="str">
        <f t="shared" si="2"/>
        <v/>
      </c>
    </row>
    <row r="85" spans="1:1" x14ac:dyDescent="0.25">
      <c r="A85" s="19" t="str">
        <f t="shared" si="2"/>
        <v/>
      </c>
    </row>
    <row r="86" spans="1:1" x14ac:dyDescent="0.25">
      <c r="A86" s="19" t="str">
        <f t="shared" si="2"/>
        <v/>
      </c>
    </row>
    <row r="87" spans="1:1" x14ac:dyDescent="0.25">
      <c r="A87" s="19" t="str">
        <f t="shared" ref="A87:A150" si="3">IFERROR($A$21,"")</f>
        <v/>
      </c>
    </row>
    <row r="88" spans="1:1" x14ac:dyDescent="0.25">
      <c r="A88" s="19" t="str">
        <f t="shared" si="3"/>
        <v/>
      </c>
    </row>
    <row r="89" spans="1:1" x14ac:dyDescent="0.25">
      <c r="A89" s="19" t="str">
        <f t="shared" si="3"/>
        <v/>
      </c>
    </row>
    <row r="90" spans="1:1" x14ac:dyDescent="0.25">
      <c r="A90" s="19" t="str">
        <f t="shared" si="3"/>
        <v/>
      </c>
    </row>
    <row r="91" spans="1:1" x14ac:dyDescent="0.25">
      <c r="A91" s="19" t="str">
        <f t="shared" si="3"/>
        <v/>
      </c>
    </row>
    <row r="92" spans="1:1" x14ac:dyDescent="0.25">
      <c r="A92" s="19" t="str">
        <f t="shared" si="3"/>
        <v/>
      </c>
    </row>
    <row r="93" spans="1:1" x14ac:dyDescent="0.25">
      <c r="A93" s="19" t="str">
        <f t="shared" si="3"/>
        <v/>
      </c>
    </row>
    <row r="94" spans="1:1" x14ac:dyDescent="0.25">
      <c r="A94" s="19" t="str">
        <f t="shared" si="3"/>
        <v/>
      </c>
    </row>
    <row r="95" spans="1:1" x14ac:dyDescent="0.25">
      <c r="A95" s="19" t="str">
        <f t="shared" si="3"/>
        <v/>
      </c>
    </row>
    <row r="96" spans="1:1" x14ac:dyDescent="0.25">
      <c r="A96" s="19" t="str">
        <f t="shared" si="3"/>
        <v/>
      </c>
    </row>
    <row r="97" spans="1:1" x14ac:dyDescent="0.25">
      <c r="A97" s="19" t="str">
        <f t="shared" si="3"/>
        <v/>
      </c>
    </row>
    <row r="98" spans="1:1" x14ac:dyDescent="0.25">
      <c r="A98" s="19" t="str">
        <f t="shared" si="3"/>
        <v/>
      </c>
    </row>
    <row r="99" spans="1:1" x14ac:dyDescent="0.25">
      <c r="A99" s="19" t="str">
        <f t="shared" si="3"/>
        <v/>
      </c>
    </row>
    <row r="100" spans="1:1" x14ac:dyDescent="0.25">
      <c r="A100" s="19" t="str">
        <f t="shared" si="3"/>
        <v/>
      </c>
    </row>
    <row r="101" spans="1:1" x14ac:dyDescent="0.25">
      <c r="A101" s="19" t="str">
        <f t="shared" si="3"/>
        <v/>
      </c>
    </row>
    <row r="102" spans="1:1" x14ac:dyDescent="0.25">
      <c r="A102" s="19" t="str">
        <f t="shared" si="3"/>
        <v/>
      </c>
    </row>
    <row r="103" spans="1:1" x14ac:dyDescent="0.25">
      <c r="A103" s="19" t="str">
        <f t="shared" si="3"/>
        <v/>
      </c>
    </row>
    <row r="104" spans="1:1" x14ac:dyDescent="0.25">
      <c r="A104" s="19" t="str">
        <f t="shared" si="3"/>
        <v/>
      </c>
    </row>
    <row r="105" spans="1:1" x14ac:dyDescent="0.25">
      <c r="A105" s="19" t="str">
        <f t="shared" si="3"/>
        <v/>
      </c>
    </row>
    <row r="106" spans="1:1" x14ac:dyDescent="0.25">
      <c r="A106" s="19" t="str">
        <f t="shared" si="3"/>
        <v/>
      </c>
    </row>
    <row r="107" spans="1:1" x14ac:dyDescent="0.25">
      <c r="A107" s="19" t="str">
        <f t="shared" si="3"/>
        <v/>
      </c>
    </row>
    <row r="108" spans="1:1" x14ac:dyDescent="0.25">
      <c r="A108" s="19" t="str">
        <f t="shared" si="3"/>
        <v/>
      </c>
    </row>
    <row r="109" spans="1:1" x14ac:dyDescent="0.25">
      <c r="A109" s="19" t="str">
        <f t="shared" si="3"/>
        <v/>
      </c>
    </row>
    <row r="110" spans="1:1" x14ac:dyDescent="0.25">
      <c r="A110" s="19" t="str">
        <f t="shared" si="3"/>
        <v/>
      </c>
    </row>
    <row r="111" spans="1:1" x14ac:dyDescent="0.25">
      <c r="A111" s="19" t="str">
        <f t="shared" si="3"/>
        <v/>
      </c>
    </row>
    <row r="112" spans="1:1" x14ac:dyDescent="0.25">
      <c r="A112" s="19" t="str">
        <f t="shared" si="3"/>
        <v/>
      </c>
    </row>
    <row r="113" spans="1:1" x14ac:dyDescent="0.25">
      <c r="A113" s="19" t="str">
        <f t="shared" si="3"/>
        <v/>
      </c>
    </row>
    <row r="114" spans="1:1" x14ac:dyDescent="0.25">
      <c r="A114" s="19" t="str">
        <f t="shared" si="3"/>
        <v/>
      </c>
    </row>
    <row r="115" spans="1:1" x14ac:dyDescent="0.25">
      <c r="A115" s="19" t="str">
        <f t="shared" si="3"/>
        <v/>
      </c>
    </row>
    <row r="116" spans="1:1" x14ac:dyDescent="0.25">
      <c r="A116" s="19" t="str">
        <f t="shared" si="3"/>
        <v/>
      </c>
    </row>
    <row r="117" spans="1:1" x14ac:dyDescent="0.25">
      <c r="A117" s="19" t="str">
        <f t="shared" si="3"/>
        <v/>
      </c>
    </row>
    <row r="118" spans="1:1" x14ac:dyDescent="0.25">
      <c r="A118" s="19" t="str">
        <f t="shared" si="3"/>
        <v/>
      </c>
    </row>
    <row r="119" spans="1:1" x14ac:dyDescent="0.25">
      <c r="A119" s="19" t="str">
        <f t="shared" si="3"/>
        <v/>
      </c>
    </row>
    <row r="120" spans="1:1" x14ac:dyDescent="0.25">
      <c r="A120" s="19" t="str">
        <f t="shared" si="3"/>
        <v/>
      </c>
    </row>
    <row r="121" spans="1:1" x14ac:dyDescent="0.25">
      <c r="A121" s="19" t="str">
        <f t="shared" si="3"/>
        <v/>
      </c>
    </row>
    <row r="122" spans="1:1" x14ac:dyDescent="0.25">
      <c r="A122" s="19" t="str">
        <f t="shared" si="3"/>
        <v/>
      </c>
    </row>
    <row r="123" spans="1:1" x14ac:dyDescent="0.25">
      <c r="A123" s="19" t="str">
        <f t="shared" si="3"/>
        <v/>
      </c>
    </row>
    <row r="124" spans="1:1" x14ac:dyDescent="0.25">
      <c r="A124" s="19" t="str">
        <f t="shared" si="3"/>
        <v/>
      </c>
    </row>
    <row r="125" spans="1:1" x14ac:dyDescent="0.25">
      <c r="A125" s="19" t="str">
        <f t="shared" si="3"/>
        <v/>
      </c>
    </row>
    <row r="126" spans="1:1" x14ac:dyDescent="0.25">
      <c r="A126" s="19" t="str">
        <f t="shared" si="3"/>
        <v/>
      </c>
    </row>
    <row r="127" spans="1:1" x14ac:dyDescent="0.25">
      <c r="A127" s="19" t="str">
        <f t="shared" si="3"/>
        <v/>
      </c>
    </row>
    <row r="128" spans="1:1" x14ac:dyDescent="0.25">
      <c r="A128" s="19" t="str">
        <f t="shared" si="3"/>
        <v/>
      </c>
    </row>
    <row r="129" spans="1:1" x14ac:dyDescent="0.25">
      <c r="A129" s="19" t="str">
        <f t="shared" si="3"/>
        <v/>
      </c>
    </row>
    <row r="130" spans="1:1" x14ac:dyDescent="0.25">
      <c r="A130" s="19" t="str">
        <f t="shared" si="3"/>
        <v/>
      </c>
    </row>
    <row r="131" spans="1:1" x14ac:dyDescent="0.25">
      <c r="A131" s="19" t="str">
        <f t="shared" si="3"/>
        <v/>
      </c>
    </row>
    <row r="132" spans="1:1" x14ac:dyDescent="0.25">
      <c r="A132" s="19" t="str">
        <f t="shared" si="3"/>
        <v/>
      </c>
    </row>
    <row r="133" spans="1:1" x14ac:dyDescent="0.25">
      <c r="A133" s="19" t="str">
        <f t="shared" si="3"/>
        <v/>
      </c>
    </row>
    <row r="134" spans="1:1" x14ac:dyDescent="0.25">
      <c r="A134" s="19" t="str">
        <f t="shared" si="3"/>
        <v/>
      </c>
    </row>
    <row r="135" spans="1:1" x14ac:dyDescent="0.25">
      <c r="A135" s="19" t="str">
        <f t="shared" si="3"/>
        <v/>
      </c>
    </row>
    <row r="136" spans="1:1" x14ac:dyDescent="0.25">
      <c r="A136" s="19" t="str">
        <f t="shared" si="3"/>
        <v/>
      </c>
    </row>
    <row r="137" spans="1:1" x14ac:dyDescent="0.25">
      <c r="A137" s="19" t="str">
        <f t="shared" si="3"/>
        <v/>
      </c>
    </row>
    <row r="138" spans="1:1" x14ac:dyDescent="0.25">
      <c r="A138" s="19" t="str">
        <f t="shared" si="3"/>
        <v/>
      </c>
    </row>
    <row r="139" spans="1:1" x14ac:dyDescent="0.25">
      <c r="A139" s="19" t="str">
        <f t="shared" si="3"/>
        <v/>
      </c>
    </row>
    <row r="140" spans="1:1" x14ac:dyDescent="0.25">
      <c r="A140" s="19" t="str">
        <f t="shared" si="3"/>
        <v/>
      </c>
    </row>
    <row r="141" spans="1:1" x14ac:dyDescent="0.25">
      <c r="A141" s="19" t="str">
        <f t="shared" si="3"/>
        <v/>
      </c>
    </row>
    <row r="142" spans="1:1" x14ac:dyDescent="0.25">
      <c r="A142" s="19" t="str">
        <f t="shared" si="3"/>
        <v/>
      </c>
    </row>
    <row r="143" spans="1:1" x14ac:dyDescent="0.25">
      <c r="A143" s="19" t="str">
        <f t="shared" si="3"/>
        <v/>
      </c>
    </row>
    <row r="144" spans="1:1" x14ac:dyDescent="0.25">
      <c r="A144" s="19" t="str">
        <f t="shared" si="3"/>
        <v/>
      </c>
    </row>
    <row r="145" spans="1:1" x14ac:dyDescent="0.25">
      <c r="A145" s="19" t="str">
        <f t="shared" si="3"/>
        <v/>
      </c>
    </row>
    <row r="146" spans="1:1" x14ac:dyDescent="0.25">
      <c r="A146" s="19" t="str">
        <f t="shared" si="3"/>
        <v/>
      </c>
    </row>
    <row r="147" spans="1:1" x14ac:dyDescent="0.25">
      <c r="A147" s="19" t="str">
        <f t="shared" si="3"/>
        <v/>
      </c>
    </row>
    <row r="148" spans="1:1" x14ac:dyDescent="0.25">
      <c r="A148" s="19" t="str">
        <f t="shared" si="3"/>
        <v/>
      </c>
    </row>
    <row r="149" spans="1:1" x14ac:dyDescent="0.25">
      <c r="A149" s="19" t="str">
        <f t="shared" si="3"/>
        <v/>
      </c>
    </row>
    <row r="150" spans="1:1" x14ac:dyDescent="0.25">
      <c r="A150" s="19" t="str">
        <f t="shared" si="3"/>
        <v/>
      </c>
    </row>
    <row r="151" spans="1:1" x14ac:dyDescent="0.25">
      <c r="A151" s="19" t="str">
        <f t="shared" ref="A151:A200" si="4">IFERROR($A$21,"")</f>
        <v/>
      </c>
    </row>
    <row r="152" spans="1:1" x14ac:dyDescent="0.25">
      <c r="A152" s="19" t="str">
        <f t="shared" si="4"/>
        <v/>
      </c>
    </row>
    <row r="153" spans="1:1" x14ac:dyDescent="0.25">
      <c r="A153" s="19" t="str">
        <f t="shared" si="4"/>
        <v/>
      </c>
    </row>
    <row r="154" spans="1:1" x14ac:dyDescent="0.25">
      <c r="A154" s="19" t="str">
        <f t="shared" si="4"/>
        <v/>
      </c>
    </row>
    <row r="155" spans="1:1" x14ac:dyDescent="0.25">
      <c r="A155" s="19" t="str">
        <f t="shared" si="4"/>
        <v/>
      </c>
    </row>
    <row r="156" spans="1:1" x14ac:dyDescent="0.25">
      <c r="A156" s="19" t="str">
        <f t="shared" si="4"/>
        <v/>
      </c>
    </row>
    <row r="157" spans="1:1" x14ac:dyDescent="0.25">
      <c r="A157" s="19" t="str">
        <f t="shared" si="4"/>
        <v/>
      </c>
    </row>
    <row r="158" spans="1:1" x14ac:dyDescent="0.25">
      <c r="A158" s="19" t="str">
        <f t="shared" si="4"/>
        <v/>
      </c>
    </row>
    <row r="159" spans="1:1" x14ac:dyDescent="0.25">
      <c r="A159" s="19" t="str">
        <f t="shared" si="4"/>
        <v/>
      </c>
    </row>
    <row r="160" spans="1:1" x14ac:dyDescent="0.25">
      <c r="A160" s="19" t="str">
        <f t="shared" si="4"/>
        <v/>
      </c>
    </row>
    <row r="161" spans="1:1" x14ac:dyDescent="0.25">
      <c r="A161" s="19" t="str">
        <f t="shared" si="4"/>
        <v/>
      </c>
    </row>
    <row r="162" spans="1:1" x14ac:dyDescent="0.25">
      <c r="A162" s="19" t="str">
        <f t="shared" si="4"/>
        <v/>
      </c>
    </row>
    <row r="163" spans="1:1" x14ac:dyDescent="0.25">
      <c r="A163" s="19" t="str">
        <f t="shared" si="4"/>
        <v/>
      </c>
    </row>
    <row r="164" spans="1:1" x14ac:dyDescent="0.25">
      <c r="A164" s="19" t="str">
        <f t="shared" si="4"/>
        <v/>
      </c>
    </row>
    <row r="165" spans="1:1" x14ac:dyDescent="0.25">
      <c r="A165" s="19" t="str">
        <f t="shared" si="4"/>
        <v/>
      </c>
    </row>
    <row r="166" spans="1:1" x14ac:dyDescent="0.25">
      <c r="A166" s="19" t="str">
        <f t="shared" si="4"/>
        <v/>
      </c>
    </row>
    <row r="167" spans="1:1" x14ac:dyDescent="0.25">
      <c r="A167" s="19" t="str">
        <f t="shared" si="4"/>
        <v/>
      </c>
    </row>
    <row r="168" spans="1:1" x14ac:dyDescent="0.25">
      <c r="A168" s="19" t="str">
        <f t="shared" si="4"/>
        <v/>
      </c>
    </row>
    <row r="169" spans="1:1" x14ac:dyDescent="0.25">
      <c r="A169" s="19" t="str">
        <f t="shared" si="4"/>
        <v/>
      </c>
    </row>
    <row r="170" spans="1:1" x14ac:dyDescent="0.25">
      <c r="A170" s="19" t="str">
        <f t="shared" si="4"/>
        <v/>
      </c>
    </row>
    <row r="171" spans="1:1" x14ac:dyDescent="0.25">
      <c r="A171" s="19" t="str">
        <f t="shared" si="4"/>
        <v/>
      </c>
    </row>
    <row r="172" spans="1:1" x14ac:dyDescent="0.25">
      <c r="A172" s="19" t="str">
        <f t="shared" si="4"/>
        <v/>
      </c>
    </row>
    <row r="173" spans="1:1" x14ac:dyDescent="0.25">
      <c r="A173" s="19" t="str">
        <f t="shared" si="4"/>
        <v/>
      </c>
    </row>
    <row r="174" spans="1:1" x14ac:dyDescent="0.25">
      <c r="A174" s="19" t="str">
        <f t="shared" si="4"/>
        <v/>
      </c>
    </row>
    <row r="175" spans="1:1" x14ac:dyDescent="0.25">
      <c r="A175" s="19" t="str">
        <f t="shared" si="4"/>
        <v/>
      </c>
    </row>
    <row r="176" spans="1:1" x14ac:dyDescent="0.25">
      <c r="A176" s="19" t="str">
        <f t="shared" si="4"/>
        <v/>
      </c>
    </row>
    <row r="177" spans="1:1" x14ac:dyDescent="0.25">
      <c r="A177" s="19" t="str">
        <f t="shared" si="4"/>
        <v/>
      </c>
    </row>
    <row r="178" spans="1:1" x14ac:dyDescent="0.25">
      <c r="A178" s="19" t="str">
        <f t="shared" si="4"/>
        <v/>
      </c>
    </row>
    <row r="179" spans="1:1" x14ac:dyDescent="0.25">
      <c r="A179" s="19" t="str">
        <f t="shared" si="4"/>
        <v/>
      </c>
    </row>
    <row r="180" spans="1:1" x14ac:dyDescent="0.25">
      <c r="A180" s="19" t="str">
        <f t="shared" si="4"/>
        <v/>
      </c>
    </row>
    <row r="181" spans="1:1" x14ac:dyDescent="0.25">
      <c r="A181" s="19" t="str">
        <f t="shared" si="4"/>
        <v/>
      </c>
    </row>
    <row r="182" spans="1:1" x14ac:dyDescent="0.25">
      <c r="A182" s="19" t="str">
        <f t="shared" si="4"/>
        <v/>
      </c>
    </row>
    <row r="183" spans="1:1" x14ac:dyDescent="0.25">
      <c r="A183" s="19" t="str">
        <f t="shared" si="4"/>
        <v/>
      </c>
    </row>
    <row r="184" spans="1:1" x14ac:dyDescent="0.25">
      <c r="A184" s="19" t="str">
        <f t="shared" si="4"/>
        <v/>
      </c>
    </row>
    <row r="185" spans="1:1" x14ac:dyDescent="0.25">
      <c r="A185" s="19" t="str">
        <f t="shared" si="4"/>
        <v/>
      </c>
    </row>
    <row r="186" spans="1:1" x14ac:dyDescent="0.25">
      <c r="A186" s="19" t="str">
        <f t="shared" si="4"/>
        <v/>
      </c>
    </row>
    <row r="187" spans="1:1" x14ac:dyDescent="0.25">
      <c r="A187" s="19" t="str">
        <f t="shared" si="4"/>
        <v/>
      </c>
    </row>
    <row r="188" spans="1:1" x14ac:dyDescent="0.25">
      <c r="A188" s="19" t="str">
        <f t="shared" si="4"/>
        <v/>
      </c>
    </row>
    <row r="189" spans="1:1" x14ac:dyDescent="0.25">
      <c r="A189" s="19" t="str">
        <f t="shared" si="4"/>
        <v/>
      </c>
    </row>
    <row r="190" spans="1:1" x14ac:dyDescent="0.25">
      <c r="A190" s="19" t="str">
        <f t="shared" si="4"/>
        <v/>
      </c>
    </row>
    <row r="191" spans="1:1" x14ac:dyDescent="0.25">
      <c r="A191" s="19" t="str">
        <f t="shared" si="4"/>
        <v/>
      </c>
    </row>
    <row r="192" spans="1:1" x14ac:dyDescent="0.25">
      <c r="A192" s="19" t="str">
        <f t="shared" si="4"/>
        <v/>
      </c>
    </row>
    <row r="193" spans="1:1" x14ac:dyDescent="0.25">
      <c r="A193" s="19" t="str">
        <f t="shared" si="4"/>
        <v/>
      </c>
    </row>
    <row r="194" spans="1:1" x14ac:dyDescent="0.25">
      <c r="A194" s="19" t="str">
        <f t="shared" si="4"/>
        <v/>
      </c>
    </row>
    <row r="195" spans="1:1" x14ac:dyDescent="0.25">
      <c r="A195" s="19" t="str">
        <f t="shared" si="4"/>
        <v/>
      </c>
    </row>
    <row r="196" spans="1:1" x14ac:dyDescent="0.25">
      <c r="A196" s="19" t="str">
        <f t="shared" si="4"/>
        <v/>
      </c>
    </row>
    <row r="197" spans="1:1" x14ac:dyDescent="0.25">
      <c r="A197" s="19" t="str">
        <f t="shared" si="4"/>
        <v/>
      </c>
    </row>
    <row r="198" spans="1:1" x14ac:dyDescent="0.25">
      <c r="A198" s="19" t="str">
        <f t="shared" si="4"/>
        <v/>
      </c>
    </row>
    <row r="199" spans="1:1" x14ac:dyDescent="0.25">
      <c r="A199" s="19" t="str">
        <f t="shared" si="4"/>
        <v/>
      </c>
    </row>
    <row r="200" spans="1:1" x14ac:dyDescent="0.25">
      <c r="A200" s="19" t="str">
        <f t="shared" si="4"/>
        <v/>
      </c>
    </row>
  </sheetData>
  <sheetProtection algorithmName="SHA-512" hashValue="w1+mJjaJ6oD43IrLk1Zef7KlKWf8vn2OHVDYouA9LEE4/MvqDZX30cnLK26jcdbjJeQdHtu8n1Y8V7cvh122nw==" saltValue="WTKBLp1COEUoXJHZSpF/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DLR Event Report</vt:lpstr>
      <vt:lpstr>Lookup</vt:lpstr>
      <vt:lpstr>ReportInfo</vt:lpstr>
      <vt:lpstr>'DLR Event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2024-11-21T15:19:44Z</cp:lastPrinted>
  <dcterms:created xsi:type="dcterms:W3CDTF">2019-05-01T17:22:03Z</dcterms:created>
  <dcterms:modified xsi:type="dcterms:W3CDTF">2024-11-21T15:21:11Z</dcterms:modified>
</cp:coreProperties>
</file>