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425\Forms &amp; Instructions\6 Standard\Monthly\"/>
    </mc:Choice>
  </mc:AlternateContent>
  <xr:revisionPtr revIDLastSave="0" documentId="13_ncr:1_{98F9898F-578D-434F-87D6-9AE1E6AE5FE5}" xr6:coauthVersionLast="47" xr6:coauthVersionMax="47" xr10:uidLastSave="{00000000-0000-0000-0000-000000000000}"/>
  <workbookProtection workbookAlgorithmName="SHA-512" workbookHashValue="szPCX9NVEt8JZMscF2rMDYAeylYia/nSI5CbJLpKJGc0OxYy3M9/e3lhrkbaDlsXbA+zF/955kC9QP8xVjKyvQ==" workbookSaltValue="yH72CBxoC0iyIdphZpx+Tw==" workbookSpinCount="100000" lockStructure="1"/>
  <bookViews>
    <workbookView xWindow="-12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31" i="2"/>
  <c r="A21" i="2"/>
  <c r="G131" i="2"/>
  <c r="G150" i="2"/>
  <c r="G148" i="2"/>
  <c r="G145" i="2"/>
  <c r="G144" i="2"/>
  <c r="G143" i="2"/>
  <c r="G142" i="2"/>
  <c r="G141" i="2"/>
  <c r="G149" i="2"/>
  <c r="G147" i="2"/>
  <c r="G146" i="2"/>
  <c r="G135" i="2"/>
  <c r="G133" i="2"/>
  <c r="G139" i="2"/>
  <c r="G137" i="2"/>
  <c r="G132" i="2"/>
  <c r="G138" i="2"/>
  <c r="G134" i="2"/>
  <c r="G140" i="2"/>
  <c r="G136" i="2"/>
  <c r="G128" i="2"/>
  <c r="G127" i="2"/>
  <c r="G126" i="2"/>
  <c r="G125" i="2"/>
  <c r="G124" i="2"/>
  <c r="G123" i="2"/>
  <c r="G122" i="2"/>
  <c r="G121" i="2"/>
  <c r="G130" i="2"/>
  <c r="G129" i="2"/>
  <c r="G120" i="2"/>
  <c r="G118" i="2"/>
  <c r="G116" i="2"/>
  <c r="G115" i="2"/>
  <c r="G113" i="2"/>
  <c r="G111" i="2"/>
  <c r="G119" i="2"/>
  <c r="G117" i="2"/>
  <c r="G114" i="2"/>
  <c r="G112" i="2"/>
  <c r="G109" i="2"/>
  <c r="G108" i="2"/>
  <c r="G107" i="2"/>
  <c r="G101" i="2"/>
  <c r="G106" i="2"/>
  <c r="G102" i="2"/>
  <c r="G105" i="2"/>
  <c r="G104" i="2"/>
  <c r="G103" i="2"/>
  <c r="G110" i="2"/>
  <c r="G97" i="2"/>
  <c r="G96" i="2"/>
  <c r="G95" i="2"/>
  <c r="G94" i="2"/>
  <c r="G91" i="2"/>
  <c r="G99" i="2"/>
  <c r="G93" i="2"/>
  <c r="G92" i="2"/>
  <c r="G98" i="2"/>
  <c r="G100" i="2"/>
  <c r="G83" i="2"/>
  <c r="G81" i="2"/>
  <c r="G82" i="2"/>
  <c r="G90" i="2"/>
  <c r="G88" i="2"/>
  <c r="G86" i="2"/>
  <c r="G84" i="2"/>
  <c r="G89" i="2"/>
  <c r="G87" i="2"/>
  <c r="G85" i="2"/>
  <c r="G80" i="2"/>
  <c r="G76" i="2"/>
  <c r="G79" i="2"/>
  <c r="G78" i="2"/>
  <c r="G77" i="2"/>
  <c r="G75" i="2"/>
  <c r="G74" i="2"/>
  <c r="G71" i="2"/>
  <c r="G73" i="2"/>
  <c r="G72" i="2"/>
  <c r="G63" i="2"/>
  <c r="G70" i="2"/>
  <c r="G68" i="2"/>
  <c r="G67" i="2"/>
  <c r="G65" i="2"/>
  <c r="G61" i="2"/>
  <c r="G69" i="2"/>
  <c r="G66" i="2"/>
  <c r="G64" i="2"/>
  <c r="G62" i="2"/>
  <c r="G53" i="2"/>
  <c r="G52" i="2"/>
  <c r="G51" i="2"/>
  <c r="G60" i="2"/>
  <c r="G57" i="2"/>
  <c r="G56" i="2"/>
  <c r="G59" i="2"/>
  <c r="G58" i="2"/>
  <c r="G55" i="2"/>
  <c r="G54" i="2"/>
  <c r="G47" i="2"/>
  <c r="G46" i="2"/>
  <c r="G48" i="2"/>
  <c r="G45" i="2"/>
  <c r="G43" i="2"/>
  <c r="G42" i="2"/>
  <c r="G41" i="2"/>
  <c r="G44" i="2"/>
  <c r="G49" i="2"/>
  <c r="G50" i="2"/>
  <c r="G36" i="2"/>
  <c r="G35" i="2"/>
  <c r="G34" i="2"/>
  <c r="G39" i="2"/>
  <c r="G33" i="2"/>
  <c r="G32" i="2"/>
  <c r="G31" i="2"/>
  <c r="G38" i="2"/>
  <c r="G40" i="2"/>
  <c r="G37" i="2"/>
  <c r="G29" i="2"/>
  <c r="G28" i="2"/>
  <c r="G26" i="2"/>
  <c r="G27" i="2"/>
  <c r="G25" i="2"/>
  <c r="G24" i="2"/>
  <c r="G23" i="2"/>
  <c r="G22" i="2"/>
  <c r="G21" i="2"/>
  <c r="G30" i="2"/>
  <c r="E152" i="2"/>
  <c r="B30" i="2" l="1"/>
  <c r="B29" i="2"/>
  <c r="B28" i="2"/>
  <c r="B27" i="2"/>
  <c r="B26" i="2"/>
  <c r="B25" i="2"/>
  <c r="B24" i="2"/>
  <c r="B23" i="2"/>
  <c r="B22" i="2"/>
  <c r="B152" i="2"/>
  <c r="A2" i="1"/>
  <c r="P9" i="1"/>
  <c r="O9" i="1"/>
  <c r="N9" i="1"/>
  <c r="M9" i="1"/>
  <c r="L9" i="1"/>
  <c r="K9" i="1"/>
  <c r="J9" i="1"/>
  <c r="I9" i="1"/>
  <c r="H9" i="1"/>
  <c r="G9" i="1"/>
  <c r="F9" i="1"/>
  <c r="E9" i="1"/>
  <c r="B21" i="2"/>
  <c r="B5" i="2"/>
  <c r="E1" i="2"/>
  <c r="L15" i="1"/>
  <c r="M15" i="1"/>
  <c r="N15" i="1"/>
  <c r="O15" i="1"/>
  <c r="P15" i="1"/>
  <c r="Q14" i="1"/>
  <c r="Q13" i="1"/>
  <c r="Q12" i="1"/>
  <c r="Q11" i="1"/>
  <c r="Q10" i="1"/>
  <c r="K15" i="1" l="1"/>
  <c r="J15" i="1"/>
  <c r="I15" i="1"/>
  <c r="H15" i="1"/>
  <c r="G15" i="1"/>
  <c r="F15" i="1"/>
  <c r="E15" i="1"/>
  <c r="Q15" i="1" l="1"/>
  <c r="P23" i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F17" i="1" l="1"/>
  <c r="G17" i="1"/>
  <c r="H17" i="1"/>
  <c r="I17" i="1"/>
  <c r="J17" i="1"/>
  <c r="K17" i="1"/>
  <c r="L17" i="1"/>
  <c r="M17" i="1"/>
  <c r="N17" i="1"/>
  <c r="O17" i="1"/>
  <c r="P17" i="1"/>
  <c r="E17" i="1"/>
  <c r="C9" i="2" l="1"/>
  <c r="B11" i="2" s="1"/>
  <c r="B9" i="2"/>
  <c r="B10" i="2" s="1"/>
  <c r="B8" i="2"/>
  <c r="B7" i="2" l="1"/>
  <c r="Q23" i="1" l="1"/>
  <c r="A22" i="2"/>
  <c r="A152" i="2"/>
  <c r="A23" i="2"/>
  <c r="A24" i="2"/>
  <c r="A29" i="2"/>
  <c r="A26" i="2"/>
  <c r="A27" i="2"/>
  <c r="A25" i="2"/>
  <c r="A30" i="2"/>
  <c r="A28" i="2"/>
</calcChain>
</file>

<file path=xl/sharedStrings.xml><?xml version="1.0" encoding="utf-8"?>
<sst xmlns="http://schemas.openxmlformats.org/spreadsheetml/2006/main" count="831" uniqueCount="173">
  <si>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</si>
  <si>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</si>
  <si>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</si>
  <si>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</si>
  <si>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</si>
  <si>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</si>
  <si>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</si>
  <si>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</si>
  <si>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</si>
  <si>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</si>
  <si>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</si>
  <si>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</si>
  <si>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</si>
  <si>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</si>
  <si>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</si>
  <si>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</si>
  <si>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</si>
  <si>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</si>
  <si>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</si>
  <si>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</si>
  <si>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</si>
  <si>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</si>
  <si>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</si>
  <si>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</si>
  <si>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</si>
  <si>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</si>
  <si>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</si>
  <si>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</si>
  <si>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</si>
  <si>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</si>
  <si>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</si>
  <si>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</si>
  <si>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</si>
  <si>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</si>
  <si>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</si>
  <si>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</si>
  <si>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</si>
  <si>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</si>
  <si>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</si>
  <si>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</si>
  <si>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</si>
  <si>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</si>
  <si>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</si>
  <si>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</si>
  <si>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</si>
  <si>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</si>
  <si>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</si>
  <si>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</si>
  <si>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</si>
  <si>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</si>
  <si>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</si>
  <si>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</si>
  <si>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</si>
  <si>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</si>
  <si>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</si>
  <si>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</si>
  <si>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</si>
  <si>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</si>
  <si>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</si>
  <si>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</si>
  <si>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</si>
  <si>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</si>
  <si>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</si>
  <si>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</si>
  <si>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</si>
  <si>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</si>
  <si>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</si>
  <si>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</si>
  <si>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</si>
  <si>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</si>
  <si>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</si>
  <si>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</si>
  <si>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</si>
  <si>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</si>
  <si>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</si>
  <si>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</si>
  <si>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</si>
  <si>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</si>
  <si>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</si>
  <si>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</si>
  <si>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</si>
  <si>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</si>
  <si>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</si>
  <si>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</si>
  <si>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</si>
  <si>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</si>
  <si>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</si>
  <si>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</si>
  <si>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</si>
  <si>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</si>
  <si>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</si>
  <si>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</si>
  <si>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</si>
  <si>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</si>
  <si>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</si>
  <si>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</si>
  <si>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</si>
  <si>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</si>
  <si>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</si>
  <si>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</si>
  <si>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</si>
  <si>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</si>
  <si>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</si>
  <si>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</si>
  <si>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</si>
  <si>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</si>
  <si>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</si>
  <si>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</si>
  <si>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</si>
  <si>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</si>
  <si>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</si>
  <si>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</si>
  <si>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</si>
  <si>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</si>
  <si>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</si>
  <si>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</si>
  <si>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</si>
  <si>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</si>
  <si>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</si>
  <si>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</si>
  <si>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</si>
  <si>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</si>
  <si>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</si>
  <si>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</si>
  <si>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</si>
  <si>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</si>
  <si>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</si>
  <si>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</si>
  <si>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</si>
  <si>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</si>
  <si>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</si>
  <si>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</si>
  <si>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</si>
  <si>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</si>
  <si>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</si>
  <si>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</si>
  <si>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</si>
  <si>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</si>
  <si>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</si>
  <si>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</si>
  <si>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</si>
  <si>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</si>
  <si>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</si>
  <si>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</si>
  <si>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</si>
  <si>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</si>
  <si>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</si>
  <si>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</si>
  <si>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</si>
  <si>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</si>
  <si>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</si>
  <si>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</si>
  <si>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</si>
  <si>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</si>
  <si>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</si>
  <si>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</si>
  <si>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</si>
  <si>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</si>
  <si>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</si>
  <si>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Juvenile Dependency</t>
  </si>
  <si>
    <t xml:space="preserve">Report Month: </t>
  </si>
  <si>
    <t>TOTAL</t>
  </si>
  <si>
    <t>DeSoto</t>
  </si>
  <si>
    <t>First Year of CFY</t>
  </si>
  <si>
    <t>Civil_Indigence</t>
  </si>
  <si>
    <t>NOTES</t>
  </si>
  <si>
    <t xml:space="preserve">
Comments/Additional Notes</t>
  </si>
  <si>
    <r>
      <t xml:space="preserve">2. This form should be completed and returned to </t>
    </r>
    <r>
      <rPr>
        <sz val="11"/>
        <color rgb="FF002D73"/>
        <rFont val="Franklin Gothic Book"/>
        <family val="2"/>
      </rPr>
      <t>reports@flccoc.org</t>
    </r>
    <r>
      <rPr>
        <sz val="11"/>
        <color theme="1"/>
        <rFont val="Franklin Gothic Book"/>
        <family val="2"/>
      </rPr>
      <t xml:space="preserve"> (in Excel format) by the </t>
    </r>
    <r>
      <rPr>
        <b/>
        <sz val="11"/>
        <color theme="1"/>
        <rFont val="Franklin Gothic Book"/>
        <family val="2"/>
      </rPr>
      <t>20th</t>
    </r>
    <r>
      <rPr>
        <sz val="11"/>
        <color theme="1"/>
        <rFont val="Franklin Gothic Book"/>
        <family val="2"/>
      </rPr>
      <t xml:space="preserve"> of the month following the end of the month being reported.</t>
    </r>
  </si>
  <si>
    <t>1. If there was no activity (applications or approvals) during a specific month, enter zero and make a note in the "Comments/Additional Notes" section.</t>
  </si>
  <si>
    <t>Period</t>
  </si>
  <si>
    <t>H</t>
  </si>
  <si>
    <t>Number</t>
  </si>
  <si>
    <t>CCOC Form Version 1
Created: 10/7/2024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</si>
</sst>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  <font>
      <sz val="11"/>
      <name val="Franklin Gothic Book"/>
      <family val="2"/>
    </font>
    <font>
      <sz val="10"/>
      <color rgb="FFFF000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color rgb="FF002D73"/>
      <name val="Franklin Gothic Book"/>
      <family val="2"/>
    </font>
    <font>
      <b/>
      <sz val="11"/>
      <color theme="1"/>
      <name val="Franklin Gothic Book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7">
    <xf numFmtId="0" fontId="0" fillId="0" borderId="0" xfId="0"/>
    <xf numFmtId="0" fontId="3" fillId="2" borderId="0" xfId="2" applyFont="1" applyFill="1" applyAlignment="1">
      <alignment wrapText="1"/>
    </xf>
    <xf numFmtId="0" fontId="4" fillId="0" borderId="0" xfId="2" applyFont="1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3" fillId="2" borderId="0" xfId="2" applyFont="1" applyFill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2" fillId="0" borderId="0" xfId="2"/>
    <xf numFmtId="0" fontId="3" fillId="2" borderId="0" xfId="2" applyFont="1" applyFill="1" applyAlignment="1">
      <alignment horizontal="center" wrapText="1"/>
    </xf>
    <xf numFmtId="3" fontId="11" fillId="6" borderId="17" xfId="1" applyNumberFormat="1" applyFont="1" applyFill="1" applyBorder="1" applyAlignment="1" applyProtection="1">
      <alignment horizontal="center" vertical="center"/>
      <protection locked="0"/>
    </xf>
    <xf numFmtId="3" fontId="11" fillId="6" borderId="18" xfId="1" applyNumberFormat="1" applyFont="1" applyFill="1" applyBorder="1" applyAlignment="1" applyProtection="1">
      <alignment horizontal="center" vertical="center"/>
      <protection locked="0"/>
    </xf>
    <xf numFmtId="3" fontId="11" fillId="6" borderId="19" xfId="1" applyNumberFormat="1" applyFont="1" applyFill="1" applyBorder="1" applyAlignment="1" applyProtection="1">
      <alignment horizontal="center" vertical="center"/>
      <protection locked="0"/>
    </xf>
    <xf numFmtId="3" fontId="9" fillId="0" borderId="20" xfId="1" applyNumberFormat="1" applyFont="1" applyBorder="1" applyAlignment="1" applyProtection="1">
      <alignment horizontal="center" vertical="center"/>
    </xf>
    <xf numFmtId="3" fontId="11" fillId="7" borderId="17" xfId="1" applyNumberFormat="1" applyFont="1" applyFill="1" applyBorder="1" applyAlignment="1" applyProtection="1">
      <alignment horizontal="center" vertical="center"/>
      <protection locked="0"/>
    </xf>
    <xf numFmtId="3" fontId="11" fillId="7" borderId="18" xfId="1" applyNumberFormat="1" applyFont="1" applyFill="1" applyBorder="1" applyAlignment="1" applyProtection="1">
      <alignment horizontal="center" vertical="center"/>
      <protection locked="0"/>
    </xf>
    <xf numFmtId="3" fontId="11" fillId="7" borderId="19" xfId="1" applyNumberFormat="1" applyFont="1" applyFill="1" applyBorder="1" applyAlignment="1" applyProtection="1">
      <alignment horizontal="center" vertical="center"/>
      <protection locked="0"/>
    </xf>
    <xf numFmtId="3" fontId="11" fillId="6" borderId="26" xfId="1" applyNumberFormat="1" applyFont="1" applyFill="1" applyBorder="1" applyAlignment="1" applyProtection="1">
      <alignment horizontal="center" vertical="center"/>
      <protection locked="0"/>
    </xf>
    <xf numFmtId="3" fontId="11" fillId="6" borderId="27" xfId="1" applyNumberFormat="1" applyFont="1" applyFill="1" applyBorder="1" applyAlignment="1" applyProtection="1">
      <alignment horizontal="center" vertical="center"/>
      <protection locked="0"/>
    </xf>
    <xf numFmtId="3" fontId="11" fillId="6" borderId="28" xfId="1" applyNumberFormat="1" applyFont="1" applyFill="1" applyBorder="1" applyAlignment="1" applyProtection="1">
      <alignment horizontal="center" vertical="center"/>
      <protection locked="0"/>
    </xf>
    <xf numFmtId="3" fontId="9" fillId="0" borderId="25" xfId="1" applyNumberFormat="1" applyFont="1" applyBorder="1" applyAlignment="1" applyProtection="1">
      <alignment horizontal="center" vertical="center"/>
    </xf>
    <xf numFmtId="3" fontId="9" fillId="0" borderId="29" xfId="1" applyNumberFormat="1" applyFont="1" applyBorder="1" applyAlignment="1" applyProtection="1">
      <alignment horizontal="center" vertical="center"/>
    </xf>
    <xf numFmtId="3" fontId="9" fillId="0" borderId="30" xfId="1" applyNumberFormat="1" applyFont="1" applyBorder="1" applyAlignment="1" applyProtection="1">
      <alignment horizontal="center" vertical="center"/>
    </xf>
    <xf numFmtId="3" fontId="9" fillId="0" borderId="31" xfId="1" applyNumberFormat="1" applyFont="1" applyBorder="1" applyAlignment="1" applyProtection="1">
      <alignment horizontal="center" vertical="center"/>
    </xf>
    <xf numFmtId="3" fontId="9" fillId="0" borderId="32" xfId="1" applyNumberFormat="1" applyFont="1" applyBorder="1" applyAlignment="1" applyProtection="1">
      <alignment horizontal="center" vertical="center"/>
    </xf>
    <xf numFmtId="0" fontId="4" fillId="0" borderId="0" xfId="2" applyFont="1" applyProtection="1">
      <protection locked="0"/>
    </xf>
    <xf numFmtId="44" fontId="4" fillId="0" borderId="0" xfId="2" applyNumberFormat="1" applyFont="1" applyProtection="1">
      <protection locked="0"/>
    </xf>
    <xf numFmtId="1" fontId="4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0" fontId="3" fillId="2" borderId="0" xfId="2" applyFont="1" applyFill="1" applyAlignment="1">
      <alignment horizontal="center" vertical="center" wrapText="1"/>
    </xf>
    <xf numFmtId="0" fontId="18" fillId="10" borderId="0" xfId="2" applyFont="1" applyFill="1" applyProtection="1">
      <protection locked="0"/>
    </xf>
    <xf numFmtId="0" fontId="14" fillId="0" borderId="0" xfId="0" applyFont="1" applyAlignment="1">
      <alignment vertical="top"/>
    </xf>
    <xf numFmtId="0" fontId="15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17" fontId="8" fillId="9" borderId="12" xfId="0" applyNumberFormat="1" applyFont="1" applyFill="1" applyBorder="1" applyAlignment="1">
      <alignment horizontal="center" vertical="center"/>
    </xf>
    <xf numFmtId="42" fontId="6" fillId="0" borderId="13" xfId="0" applyNumberFormat="1" applyFont="1" applyBorder="1" applyAlignment="1">
      <alignment horizontal="center" vertical="center"/>
    </xf>
    <xf numFmtId="0" fontId="17" fillId="6" borderId="11" xfId="3" applyFont="1" applyFill="1">
      <alignment horizontal="center" vertical="center"/>
      <protection locked="0"/>
    </xf>
    <xf numFmtId="0" fontId="19" fillId="0" borderId="0" xfId="0" applyFont="1"/>
    <xf numFmtId="0" fontId="20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8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right" vertical="top" wrapText="1" indent="3"/>
    </xf>
    <xf numFmtId="0" fontId="6" fillId="0" borderId="10" xfId="0" applyFont="1" applyBorder="1" applyAlignment="1">
      <alignment horizontal="right" vertical="top" wrapText="1" indent="3"/>
    </xf>
    <xf numFmtId="0" fontId="6" fillId="0" borderId="24" xfId="0" applyFont="1" applyBorder="1" applyAlignment="1">
      <alignment horizontal="right" vertical="top" wrapText="1" indent="3"/>
    </xf>
    <xf numFmtId="0" fontId="17" fillId="6" borderId="11" xfId="3" applyFont="1" applyFill="1">
      <alignment horizontal="center" vertical="center"/>
      <protection locked="0"/>
    </xf>
    <xf numFmtId="0" fontId="17" fillId="7" borderId="11" xfId="4" applyFont="1" applyFill="1">
      <alignment horizontal="center" vertical="center"/>
      <protection locked="0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 codeName="Sheet1">
    <pageSetUpPr fitToPage="1"/>
  </sheetPr>
  <dimension ref="A1:Q30"/>
  <sheetViews>
    <sheetView tabSelected="1" zoomScaleNormal="100" zoomScaleSheetLayoutView="100" workbookViewId="0">
      <selection activeCell="D4" sqref="D4:E4"/>
    </sheetView>
  </sheetViews>
  <sheetFormatPr defaultColWidth="9.140625" defaultRowHeight="15.75" x14ac:dyDescent="0.3"/>
  <cols>
    <col min="1" max="1" width="3.85546875" style="42" customWidth="1"/>
    <col min="2" max="2" width="5.5703125" style="42" customWidth="1"/>
    <col min="3" max="3" width="16" style="42" bestFit="1" customWidth="1"/>
    <col min="4" max="4" width="17" style="42" customWidth="1"/>
    <col min="5" max="16" width="13.28515625" style="42" customWidth="1"/>
    <col min="17" max="17" width="14.7109375" style="42" customWidth="1"/>
    <col min="18" max="16384" width="9.140625" style="42"/>
  </cols>
  <sheetData>
    <row r="1" spans="1:17" s="39" customFormat="1" ht="24" customHeight="1" x14ac:dyDescent="0.35">
      <c r="A1" s="70" t="s">
        <v>151</v>
      </c>
      <c r="B1" s="70"/>
      <c r="C1" s="70"/>
      <c r="D1" s="70"/>
      <c r="E1" s="70"/>
      <c r="F1" s="70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39" customFormat="1" ht="24" customHeight="1" x14ac:dyDescent="0.35">
      <c r="A2" s="70" t="str">
        <f>"County Fiscal Year "&amp;ReportInfo!N2&amp;"-"&amp;(ReportInfo!N2+1)</f>
        <v>County Fiscal Year 2024-2025</v>
      </c>
      <c r="B2" s="70"/>
      <c r="C2" s="70"/>
      <c r="D2" s="70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4" customHeight="1" x14ac:dyDescent="0.3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O3" s="40"/>
      <c r="P3" s="40"/>
      <c r="Q3" s="40"/>
    </row>
    <row r="4" spans="1:17" ht="24" customHeight="1" x14ac:dyDescent="0.3">
      <c r="A4" s="43"/>
      <c r="B4" s="40"/>
      <c r="C4" s="44" t="s">
        <v>152</v>
      </c>
      <c r="D4" s="75"/>
      <c r="E4" s="75"/>
      <c r="F4" s="43"/>
      <c r="G4" s="44" t="s">
        <v>160</v>
      </c>
      <c r="H4" s="75"/>
      <c r="I4" s="75"/>
      <c r="J4" s="40"/>
      <c r="K4" s="44" t="s">
        <v>153</v>
      </c>
      <c r="L4" s="48"/>
      <c r="M4" s="40"/>
      <c r="O4" s="40"/>
      <c r="P4" s="71" t="s">
        <v>172</v>
      </c>
      <c r="Q4" s="71"/>
    </row>
    <row r="5" spans="1:17" ht="24" customHeight="1" x14ac:dyDescent="0.3">
      <c r="A5" s="43"/>
      <c r="B5" s="40"/>
      <c r="C5" s="44" t="s">
        <v>154</v>
      </c>
      <c r="D5" s="76"/>
      <c r="E5" s="76"/>
      <c r="F5" s="43"/>
      <c r="G5" s="40"/>
      <c r="H5" s="40"/>
      <c r="I5" s="40"/>
      <c r="J5" s="40"/>
      <c r="K5" s="40"/>
      <c r="L5" s="40"/>
      <c r="M5" s="40"/>
      <c r="N5" s="40"/>
      <c r="O5" s="40"/>
      <c r="P5" s="71"/>
      <c r="Q5" s="71"/>
    </row>
    <row r="6" spans="1:17" ht="24" customHeight="1" x14ac:dyDescent="0.3">
      <c r="A6" s="43"/>
      <c r="B6" s="40"/>
      <c r="C6" s="44" t="s">
        <v>155</v>
      </c>
      <c r="D6" s="75"/>
      <c r="E6" s="75"/>
      <c r="F6" s="43"/>
      <c r="G6" s="40"/>
      <c r="H6" s="40"/>
      <c r="I6" s="40"/>
      <c r="M6" s="40"/>
      <c r="N6" s="45"/>
      <c r="O6" s="40"/>
      <c r="P6" s="40"/>
      <c r="Q6" s="40"/>
    </row>
    <row r="7" spans="1:17" x14ac:dyDescent="0.3">
      <c r="A7" s="43"/>
      <c r="B7" s="40"/>
      <c r="C7" s="41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6.5" thickBot="1" x14ac:dyDescent="0.35">
      <c r="A8" s="43"/>
      <c r="B8" s="40"/>
      <c r="C8" s="4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ht="24" customHeight="1" thickBot="1" x14ac:dyDescent="0.35">
      <c r="A9" s="40"/>
      <c r="B9" s="59" t="s">
        <v>156</v>
      </c>
      <c r="C9" s="60"/>
      <c r="D9" s="61"/>
      <c r="E9" s="46" t="str">
        <f>"Oct-"&amp;(ReportInfo!N2-2000)</f>
        <v>Oct-24</v>
      </c>
      <c r="F9" s="46" t="str">
        <f>"Nov-"&amp;(ReportInfo!N2-2000)</f>
        <v>Nov-24</v>
      </c>
      <c r="G9" s="46" t="str">
        <f>"Dec-"&amp;(ReportInfo!N2-2000)</f>
        <v>Dec-24</v>
      </c>
      <c r="H9" s="46" t="str">
        <f>"Jan-"&amp;(ReportInfo!N2-1999)</f>
        <v>Jan-25</v>
      </c>
      <c r="I9" s="46" t="str">
        <f>"Feb-"&amp;(ReportInfo!N2-1999)</f>
        <v>Feb-25</v>
      </c>
      <c r="J9" s="46" t="str">
        <f>"Mar-"&amp;(ReportInfo!N2-1999)</f>
        <v>Mar-25</v>
      </c>
      <c r="K9" s="46" t="str">
        <f>"Apr-"&amp;(ReportInfo!N2-1999)</f>
        <v>Apr-25</v>
      </c>
      <c r="L9" s="46" t="str">
        <f>"May-"&amp;(ReportInfo!N2-1999)</f>
        <v>May-25</v>
      </c>
      <c r="M9" s="46" t="str">
        <f>"Jun-"&amp;(ReportInfo!N2-1999)</f>
        <v>Jun-25</v>
      </c>
      <c r="N9" s="46" t="str">
        <f>"Jul-"&amp;(ReportInfo!N2-1999)</f>
        <v>Jul-25</v>
      </c>
      <c r="O9" s="46" t="str">
        <f>"Aug-"&amp;(ReportInfo!N2-1999)</f>
        <v>Aug-25</v>
      </c>
      <c r="P9" s="46" t="str">
        <f>"Sep-"&amp;(ReportInfo!N2-1999)</f>
        <v>Sep-25</v>
      </c>
      <c r="Q9" s="47" t="s">
        <v>157</v>
      </c>
    </row>
    <row r="10" spans="1:17" ht="24" customHeight="1" x14ac:dyDescent="0.3">
      <c r="A10" s="40"/>
      <c r="B10" s="64" t="s">
        <v>41</v>
      </c>
      <c r="C10" s="65"/>
      <c r="D10" s="6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20">
        <f t="shared" ref="Q10:Q15" si="0">SUM(E10:P10)</f>
        <v>0</v>
      </c>
    </row>
    <row r="11" spans="1:17" ht="24" customHeight="1" x14ac:dyDescent="0.3">
      <c r="A11" s="40"/>
      <c r="B11" s="53" t="s">
        <v>42</v>
      </c>
      <c r="C11" s="54"/>
      <c r="D11" s="55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0">
        <f t="shared" si="0"/>
        <v>0</v>
      </c>
    </row>
    <row r="12" spans="1:17" ht="24" customHeight="1" x14ac:dyDescent="0.3">
      <c r="A12" s="40"/>
      <c r="B12" s="53" t="s">
        <v>43</v>
      </c>
      <c r="C12" s="54"/>
      <c r="D12" s="55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20">
        <f t="shared" si="0"/>
        <v>0</v>
      </c>
    </row>
    <row r="13" spans="1:17" ht="24" customHeight="1" x14ac:dyDescent="0.3">
      <c r="A13" s="40"/>
      <c r="B13" s="53" t="s">
        <v>44</v>
      </c>
      <c r="C13" s="54"/>
      <c r="D13" s="55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0">
        <f t="shared" si="0"/>
        <v>0</v>
      </c>
    </row>
    <row r="14" spans="1:17" ht="24" customHeight="1" thickBot="1" x14ac:dyDescent="0.35">
      <c r="A14" s="40"/>
      <c r="B14" s="67" t="s">
        <v>159</v>
      </c>
      <c r="C14" s="68"/>
      <c r="D14" s="69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7">
        <f t="shared" si="0"/>
        <v>0</v>
      </c>
    </row>
    <row r="15" spans="1:17" ht="24" customHeight="1" thickTop="1" thickBot="1" x14ac:dyDescent="0.35">
      <c r="A15" s="40"/>
      <c r="B15" s="56" t="s">
        <v>161</v>
      </c>
      <c r="C15" s="57"/>
      <c r="D15" s="58"/>
      <c r="E15" s="28">
        <f>SUM(E10:E14)</f>
        <v>0</v>
      </c>
      <c r="F15" s="29">
        <f t="shared" ref="F15:K15" si="1">SUM(F10:F14)</f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  <c r="J15" s="29">
        <f t="shared" si="1"/>
        <v>0</v>
      </c>
      <c r="K15" s="29">
        <f t="shared" si="1"/>
        <v>0</v>
      </c>
      <c r="L15" s="29">
        <f>SUM(L10:L14)</f>
        <v>0</v>
      </c>
      <c r="M15" s="29">
        <f>SUM(M10:M14)</f>
        <v>0</v>
      </c>
      <c r="N15" s="29">
        <f>SUM(N10:N14)</f>
        <v>0</v>
      </c>
      <c r="O15" s="29">
        <f>SUM(O10:O14)</f>
        <v>0</v>
      </c>
      <c r="P15" s="30">
        <f>SUM(P10:P14)</f>
        <v>0</v>
      </c>
      <c r="Q15" s="31">
        <f t="shared" si="0"/>
        <v>0</v>
      </c>
    </row>
    <row r="16" spans="1:17" ht="16.5" thickBot="1" x14ac:dyDescent="0.35">
      <c r="A16" s="40"/>
      <c r="B16" s="40"/>
      <c r="C16" s="4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24" customHeight="1" thickBot="1" x14ac:dyDescent="0.35">
      <c r="A17" s="40"/>
      <c r="B17" s="59" t="s">
        <v>158</v>
      </c>
      <c r="C17" s="60"/>
      <c r="D17" s="61"/>
      <c r="E17" s="46" t="str">
        <f>E9</f>
        <v>Oct-24</v>
      </c>
      <c r="F17" s="46" t="str">
        <f t="shared" ref="F17:P17" si="2">F9</f>
        <v>Nov-24</v>
      </c>
      <c r="G17" s="46" t="str">
        <f t="shared" si="2"/>
        <v>Dec-24</v>
      </c>
      <c r="H17" s="46" t="str">
        <f t="shared" si="2"/>
        <v>Jan-25</v>
      </c>
      <c r="I17" s="46" t="str">
        <f t="shared" si="2"/>
        <v>Feb-25</v>
      </c>
      <c r="J17" s="46" t="str">
        <f t="shared" si="2"/>
        <v>Mar-25</v>
      </c>
      <c r="K17" s="46" t="str">
        <f t="shared" si="2"/>
        <v>Apr-25</v>
      </c>
      <c r="L17" s="46" t="str">
        <f t="shared" si="2"/>
        <v>May-25</v>
      </c>
      <c r="M17" s="46" t="str">
        <f t="shared" si="2"/>
        <v>Jun-25</v>
      </c>
      <c r="N17" s="46" t="str">
        <f t="shared" si="2"/>
        <v>Jul-25</v>
      </c>
      <c r="O17" s="46" t="str">
        <f t="shared" si="2"/>
        <v>Aug-25</v>
      </c>
      <c r="P17" s="46" t="str">
        <f t="shared" si="2"/>
        <v>Sep-25</v>
      </c>
      <c r="Q17" s="47" t="s">
        <v>157</v>
      </c>
    </row>
    <row r="18" spans="1:17" ht="24" customHeight="1" x14ac:dyDescent="0.3">
      <c r="A18" s="40"/>
      <c r="B18" s="64" t="s">
        <v>41</v>
      </c>
      <c r="C18" s="65"/>
      <c r="D18" s="66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20">
        <f>SUM(E18:P18)</f>
        <v>0</v>
      </c>
    </row>
    <row r="19" spans="1:17" ht="24" customHeight="1" x14ac:dyDescent="0.3">
      <c r="A19" s="40"/>
      <c r="B19" s="53" t="s">
        <v>42</v>
      </c>
      <c r="C19" s="54"/>
      <c r="D19" s="55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0">
        <f t="shared" ref="Q19:Q22" si="3">SUM(E19:P19)</f>
        <v>0</v>
      </c>
    </row>
    <row r="20" spans="1:17" ht="24" customHeight="1" x14ac:dyDescent="0.3">
      <c r="A20" s="40"/>
      <c r="B20" s="53" t="s">
        <v>43</v>
      </c>
      <c r="C20" s="54"/>
      <c r="D20" s="55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20">
        <f t="shared" si="3"/>
        <v>0</v>
      </c>
    </row>
    <row r="21" spans="1:17" ht="24" customHeight="1" x14ac:dyDescent="0.3">
      <c r="A21" s="40"/>
      <c r="B21" s="53" t="s">
        <v>44</v>
      </c>
      <c r="C21" s="54"/>
      <c r="D21" s="55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0">
        <f t="shared" si="3"/>
        <v>0</v>
      </c>
    </row>
    <row r="22" spans="1:17" ht="24" customHeight="1" thickBot="1" x14ac:dyDescent="0.35">
      <c r="A22" s="40"/>
      <c r="B22" s="67" t="s">
        <v>159</v>
      </c>
      <c r="C22" s="68"/>
      <c r="D22" s="69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7">
        <f t="shared" si="3"/>
        <v>0</v>
      </c>
    </row>
    <row r="23" spans="1:17" ht="24" customHeight="1" thickTop="1" thickBot="1" x14ac:dyDescent="0.35">
      <c r="A23" s="40"/>
      <c r="B23" s="56" t="s">
        <v>161</v>
      </c>
      <c r="C23" s="57"/>
      <c r="D23" s="58"/>
      <c r="E23" s="28">
        <f>SUM(E18:E22)</f>
        <v>0</v>
      </c>
      <c r="F23" s="29">
        <f t="shared" ref="F23:P23" si="4">SUM(F18:F22)</f>
        <v>0</v>
      </c>
      <c r="G23" s="29">
        <f t="shared" si="4"/>
        <v>0</v>
      </c>
      <c r="H23" s="29">
        <f t="shared" si="4"/>
        <v>0</v>
      </c>
      <c r="I23" s="29">
        <f t="shared" si="4"/>
        <v>0</v>
      </c>
      <c r="J23" s="29">
        <f t="shared" si="4"/>
        <v>0</v>
      </c>
      <c r="K23" s="29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29">
        <f t="shared" si="4"/>
        <v>0</v>
      </c>
      <c r="P23" s="30">
        <f t="shared" si="4"/>
        <v>0</v>
      </c>
      <c r="Q23" s="31">
        <f t="shared" ref="Q23" si="5">SUM(E23:P23)</f>
        <v>0</v>
      </c>
    </row>
    <row r="24" spans="1:17" ht="16.5" thickBot="1" x14ac:dyDescent="0.35">
      <c r="A24" s="40"/>
      <c r="B24" s="40"/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 ht="99.95" customHeight="1" thickBot="1" x14ac:dyDescent="0.35">
      <c r="A25" s="40"/>
      <c r="B25" s="72" t="s">
        <v>166</v>
      </c>
      <c r="C25" s="73"/>
      <c r="D25" s="74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/>
    </row>
    <row r="26" spans="1:17" s="49" customFormat="1" x14ac:dyDescent="0.3"/>
    <row r="27" spans="1:17" s="49" customFormat="1" x14ac:dyDescent="0.3">
      <c r="A27" s="50" t="s">
        <v>165</v>
      </c>
    </row>
    <row r="28" spans="1:17" s="49" customFormat="1" x14ac:dyDescent="0.3">
      <c r="B28" s="52" t="s">
        <v>168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1"/>
    </row>
    <row r="29" spans="1:17" s="49" customFormat="1" x14ac:dyDescent="0.3">
      <c r="B29" s="52" t="s">
        <v>167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s="49" customFormat="1" x14ac:dyDescent="0.3"/>
  </sheetData>
  <sheetProtection algorithmName="SHA-512" hashValue="QVnhOMT/3VCxCo3QHg6BpaBthotgwdJNm4KQoz1UO5ksE++d8GGpIEbjOKytqXZ9VAf7IUM6Oi3Cn0v0Z2Q+Pg==" saltValue="0jvVEyXXhUIj89txFeIqug==" spinCount="100000" sheet="1" objects="1" scenarios="1" selectLockedCells="1"/>
  <mergeCells count="25">
    <mergeCell ref="B29:Q29"/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  <mergeCell ref="B28:P28"/>
    <mergeCell ref="B13:D13"/>
    <mergeCell ref="B15:D15"/>
    <mergeCell ref="B17:D17"/>
    <mergeCell ref="E25:P25"/>
    <mergeCell ref="B18:D18"/>
    <mergeCell ref="B19:D19"/>
    <mergeCell ref="B14:D14"/>
    <mergeCell ref="B22:D22"/>
    <mergeCell ref="B20:D20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65BEDE0-9589-4312-A345-DCD7686896AB}">
          <x14:formula1>
            <xm:f>LookupData!$A$72:$A$76</xm:f>
          </x14:formula1>
          <xm:sqref>L4</xm:sqref>
        </x14:dataValidation>
        <x14:dataValidation type="list" allowBlank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sheetPr codeName="Sheet2"/>
  <dimension ref="A1:U152"/>
  <sheetViews>
    <sheetView workbookViewId="0">
      <selection activeCell="D7" sqref="D7"/>
    </sheetView>
  </sheetViews>
  <sheetFormatPr defaultColWidth="9.140625"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4" ht="25.5" x14ac:dyDescent="0.2">
      <c r="A1" s="1" t="s">
        <v>0</v>
      </c>
      <c r="B1" s="2" t="s">
        <v>164</v>
      </c>
      <c r="D1" s="1" t="s">
        <v>1</v>
      </c>
      <c r="E1" s="32" t="str">
        <f>IF('Civil Indigence'!D4="","CountyName",'Civil Indigence'!D4)</f>
        <v>CountyName</v>
      </c>
      <c r="G1" s="3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7</v>
      </c>
      <c r="N1" s="36" t="s">
        <v>163</v>
      </c>
    </row>
    <row r="2" spans="1:14" x14ac:dyDescent="0.2">
      <c r="A2" s="1" t="s">
        <v>8</v>
      </c>
      <c r="B2" s="2" t="s">
        <v>9</v>
      </c>
      <c r="G2" s="6">
        <v>1</v>
      </c>
      <c r="H2" s="2" t="s">
        <v>10</v>
      </c>
      <c r="I2" s="2" t="s">
        <v>11</v>
      </c>
      <c r="J2" s="2" t="s">
        <v>170</v>
      </c>
      <c r="K2" s="2">
        <v>20</v>
      </c>
      <c r="L2" s="7">
        <v>150</v>
      </c>
      <c r="N2" s="37">
        <v>2024</v>
      </c>
    </row>
    <row r="3" spans="1:14" x14ac:dyDescent="0.2">
      <c r="G3" s="6">
        <v>2</v>
      </c>
      <c r="H3" s="2" t="s">
        <v>12</v>
      </c>
      <c r="I3" s="2" t="s">
        <v>11</v>
      </c>
      <c r="J3" s="2" t="s">
        <v>13</v>
      </c>
      <c r="K3" s="2">
        <v>151</v>
      </c>
      <c r="L3" s="7">
        <v>152</v>
      </c>
    </row>
    <row r="4" spans="1:14" x14ac:dyDescent="0.2">
      <c r="G4" s="6">
        <v>3</v>
      </c>
      <c r="L4" s="7"/>
    </row>
    <row r="5" spans="1:14" x14ac:dyDescent="0.2">
      <c r="A5" s="8" t="s">
        <v>14</v>
      </c>
      <c r="B5" s="9" t="str">
        <f>"11/20/"&amp;(N2)</f>
        <v>11/20/2024</v>
      </c>
      <c r="G5" s="6">
        <v>4</v>
      </c>
      <c r="L5" s="7"/>
    </row>
    <row r="6" spans="1:14" x14ac:dyDescent="0.2">
      <c r="A6" s="8" t="s">
        <v>15</v>
      </c>
      <c r="B6" s="10"/>
      <c r="G6" s="6">
        <v>5</v>
      </c>
      <c r="L6" s="7"/>
    </row>
    <row r="7" spans="1:14" x14ac:dyDescent="0.2">
      <c r="A7" s="8" t="s">
        <v>16</v>
      </c>
      <c r="B7" s="2" t="str">
        <f>TEXT(B5,"MMM")</f>
        <v>Nov</v>
      </c>
      <c r="G7" s="6">
        <v>6</v>
      </c>
      <c r="L7" s="7"/>
    </row>
    <row r="8" spans="1:14" x14ac:dyDescent="0.2">
      <c r="A8" s="8" t="s">
        <v>17</v>
      </c>
      <c r="B8" s="2">
        <f>IF('Civil Indigence'!D5="",1,'Civil Indigence'!D5)</f>
        <v>1</v>
      </c>
      <c r="G8" s="6">
        <v>7</v>
      </c>
      <c r="L8" s="7"/>
    </row>
    <row r="9" spans="1:14" x14ac:dyDescent="0.2">
      <c r="A9" s="8" t="s">
        <v>18</v>
      </c>
      <c r="B9" s="11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L9" s="7"/>
    </row>
    <row r="10" spans="1:14" x14ac:dyDescent="0.2">
      <c r="A10" s="8" t="s">
        <v>19</v>
      </c>
      <c r="B10" s="2" t="str">
        <f>E1&amp;" CFY"&amp;(N2-2000)&amp;""&amp;(N2-1999)&amp;" "&amp;B1&amp;" "&amp;B9&amp;" Ver"&amp;B8&amp;" "&amp;TEXT(B5,"Mmddyy")&amp;".xlsx"</f>
        <v>CountyName CFY2425 Civil_Indigence Oct Ver1 112024.xlsx</v>
      </c>
      <c r="G10" s="6">
        <v>9</v>
      </c>
      <c r="L10" s="7"/>
    </row>
    <row r="11" spans="1:14" x14ac:dyDescent="0.2">
      <c r="A11" s="8" t="s">
        <v>20</v>
      </c>
      <c r="B11" s="2" t="str">
        <f>"R:\!CFY"&amp;(N2-2000)&amp;""&amp;(N2-1999)&amp;"\Incoming Reports\Civil Indigence Filings\"&amp;C9&amp;"\"</f>
        <v>R:\!CFY2425\Incoming Reports\Civil Indigence Filings\October\</v>
      </c>
      <c r="G11" s="6">
        <v>10</v>
      </c>
      <c r="L11" s="7"/>
    </row>
    <row r="12" spans="1:14" ht="13.5" thickBot="1" x14ac:dyDescent="0.25">
      <c r="G12" s="12">
        <v>11</v>
      </c>
      <c r="H12" s="13"/>
      <c r="I12" s="13"/>
      <c r="J12" s="13"/>
      <c r="K12" s="13"/>
      <c r="L12" s="14"/>
    </row>
    <row r="13" spans="1:14" x14ac:dyDescent="0.2">
      <c r="A13" s="8" t="s">
        <v>21</v>
      </c>
      <c r="B13" s="2">
        <v>2</v>
      </c>
    </row>
    <row r="20" spans="1:21" ht="25.5" x14ac:dyDescent="0.2">
      <c r="A20" s="1" t="s">
        <v>22</v>
      </c>
      <c r="B20" s="1" t="s">
        <v>23</v>
      </c>
      <c r="C20" s="1" t="s">
        <v>24</v>
      </c>
      <c r="D20" s="1" t="s">
        <v>25</v>
      </c>
      <c r="E20" s="1" t="s">
        <v>26</v>
      </c>
      <c r="F20" s="1" t="s">
        <v>169</v>
      </c>
      <c r="G20" s="1" t="s">
        <v>171</v>
      </c>
      <c r="H20" s="1" t="s">
        <v>38</v>
      </c>
      <c r="I20" s="1" t="s">
        <v>27</v>
      </c>
      <c r="J20" s="1" t="s">
        <v>28</v>
      </c>
      <c r="K20" s="1" t="s">
        <v>29</v>
      </c>
      <c r="L20" s="1" t="s">
        <v>30</v>
      </c>
      <c r="M20" s="1" t="s">
        <v>31</v>
      </c>
      <c r="N20" s="1" t="s">
        <v>32</v>
      </c>
      <c r="O20" s="1" t="s">
        <v>33</v>
      </c>
      <c r="P20" s="1" t="s">
        <v>34</v>
      </c>
      <c r="Q20" s="1" t="s">
        <v>35</v>
      </c>
      <c r="R20" s="1" t="s">
        <v>36</v>
      </c>
      <c r="S20" s="1" t="s">
        <v>37</v>
      </c>
      <c r="T20" s="1" t="s">
        <v>38</v>
      </c>
    </row>
    <row r="21" spans="1:21" x14ac:dyDescent="0.2">
      <c r="A21" s="32">
        <f>IFERROR(INDEX(LookupData!$A$3:$A$69,MATCH($E$1,LookupData!$E$3:$E$69,0)),0)</f>
        <v>0</v>
      </c>
      <c r="B21" s="32">
        <f>N2-1999</f>
        <v>25</v>
      </c>
      <c r="C21" s="32" t="s">
        <v>39</v>
      </c>
      <c r="D21" s="32" t="s">
        <v>40</v>
      </c>
      <c r="E21" s="32" t="s">
        <v>41</v>
      </c>
      <c r="F21" s="33" t="s">
        <v>132</v>
      </c>
      <c r="G21" s="34">
        <f ca="1">INDIRECT("'Civil Indigence'!$E$10")</f>
        <v>0</v>
      </c>
      <c r="H21" s="2">
        <v>12</v>
      </c>
      <c r="S21" s="32"/>
      <c r="T21" s="32"/>
      <c r="U21" s="2">
        <v>1</v>
      </c>
    </row>
    <row r="22" spans="1:21" x14ac:dyDescent="0.2">
      <c r="A22" s="32">
        <f>$A$21</f>
        <v>0</v>
      </c>
      <c r="B22" s="32">
        <f>$B$21</f>
        <v>25</v>
      </c>
      <c r="C22" s="32" t="s">
        <v>39</v>
      </c>
      <c r="D22" s="32" t="s">
        <v>40</v>
      </c>
      <c r="E22" s="32" t="s">
        <v>42</v>
      </c>
      <c r="F22" s="33" t="s">
        <v>132</v>
      </c>
      <c r="G22" s="34">
        <f ca="1">INDIRECT("'Civil Indigence'!$E$11")</f>
        <v>0</v>
      </c>
      <c r="H22" s="2">
        <v>12</v>
      </c>
      <c r="S22" s="32"/>
      <c r="T22" s="32"/>
      <c r="U22" s="2">
        <v>2</v>
      </c>
    </row>
    <row r="23" spans="1:21" x14ac:dyDescent="0.2">
      <c r="A23" s="32">
        <f>$A$21</f>
        <v>0</v>
      </c>
      <c r="B23" s="32">
        <f>$B$21</f>
        <v>25</v>
      </c>
      <c r="C23" s="32" t="s">
        <v>39</v>
      </c>
      <c r="D23" s="32" t="s">
        <v>40</v>
      </c>
      <c r="E23" s="32" t="s">
        <v>43</v>
      </c>
      <c r="F23" s="33" t="s">
        <v>132</v>
      </c>
      <c r="G23" s="34">
        <f ca="1">INDIRECT("'Civil Indigence'!$E$12")</f>
        <v>0</v>
      </c>
      <c r="H23" s="2">
        <v>12</v>
      </c>
      <c r="S23" s="32"/>
      <c r="T23" s="32"/>
      <c r="U23" s="2">
        <v>3</v>
      </c>
    </row>
    <row r="24" spans="1:21" x14ac:dyDescent="0.2">
      <c r="A24" s="32">
        <f>$A$21</f>
        <v>0</v>
      </c>
      <c r="B24" s="32">
        <f>$B$21</f>
        <v>25</v>
      </c>
      <c r="C24" s="32" t="s">
        <v>39</v>
      </c>
      <c r="D24" s="32" t="s">
        <v>40</v>
      </c>
      <c r="E24" s="32" t="s">
        <v>44</v>
      </c>
      <c r="F24" s="33" t="s">
        <v>132</v>
      </c>
      <c r="G24" s="34">
        <f ca="1">INDIRECT("'Civil Indigence'!$E$13")</f>
        <v>0</v>
      </c>
      <c r="H24" s="2">
        <v>12</v>
      </c>
      <c r="S24" s="32"/>
      <c r="T24" s="32"/>
      <c r="U24" s="2">
        <v>4</v>
      </c>
    </row>
    <row r="25" spans="1:21" x14ac:dyDescent="0.2">
      <c r="A25" s="32">
        <f>$A$21</f>
        <v>0</v>
      </c>
      <c r="B25" s="32">
        <f>$B$21</f>
        <v>25</v>
      </c>
      <c r="C25" s="32" t="s">
        <v>39</v>
      </c>
      <c r="D25" s="32" t="s">
        <v>40</v>
      </c>
      <c r="E25" s="32" t="s">
        <v>159</v>
      </c>
      <c r="F25" s="33" t="s">
        <v>132</v>
      </c>
      <c r="G25" s="34">
        <f ca="1">INDIRECT("'Civil Indigence'!$E$14")</f>
        <v>0</v>
      </c>
      <c r="H25" s="2">
        <v>12</v>
      </c>
      <c r="S25" s="32"/>
      <c r="T25" s="32"/>
      <c r="U25" s="2">
        <v>5</v>
      </c>
    </row>
    <row r="26" spans="1:21" x14ac:dyDescent="0.2">
      <c r="A26" s="32">
        <f>$A$21</f>
        <v>0</v>
      </c>
      <c r="B26" s="32">
        <f>$B$21</f>
        <v>25</v>
      </c>
      <c r="C26" s="32" t="s">
        <v>39</v>
      </c>
      <c r="D26" s="32" t="s">
        <v>45</v>
      </c>
      <c r="E26" s="32" t="s">
        <v>41</v>
      </c>
      <c r="F26" s="33" t="s">
        <v>132</v>
      </c>
      <c r="G26" s="35">
        <f ca="1">INDIRECT("'Civil Indigence'!$E$18")</f>
        <v>0</v>
      </c>
      <c r="H26" s="2">
        <v>12</v>
      </c>
      <c r="S26" s="35"/>
      <c r="T26" s="32"/>
      <c r="U26" s="2">
        <v>6</v>
      </c>
    </row>
    <row r="27" spans="1:21" x14ac:dyDescent="0.2">
      <c r="A27" s="32">
        <f>$A$21</f>
        <v>0</v>
      </c>
      <c r="B27" s="32">
        <f>$B$21</f>
        <v>25</v>
      </c>
      <c r="C27" s="32" t="s">
        <v>39</v>
      </c>
      <c r="D27" s="32" t="s">
        <v>45</v>
      </c>
      <c r="E27" s="32" t="s">
        <v>42</v>
      </c>
      <c r="F27" s="33" t="s">
        <v>132</v>
      </c>
      <c r="G27" s="35">
        <f ca="1">INDIRECT("'Civil Indigence'!$E$19")</f>
        <v>0</v>
      </c>
      <c r="H27" s="2">
        <v>12</v>
      </c>
      <c r="S27" s="35"/>
      <c r="T27" s="32"/>
      <c r="U27" s="2">
        <v>7</v>
      </c>
    </row>
    <row r="28" spans="1:21" x14ac:dyDescent="0.2">
      <c r="A28" s="32">
        <f>$A$21</f>
        <v>0</v>
      </c>
      <c r="B28" s="32">
        <f>$B$21</f>
        <v>25</v>
      </c>
      <c r="C28" s="32" t="s">
        <v>39</v>
      </c>
      <c r="D28" s="32" t="s">
        <v>45</v>
      </c>
      <c r="E28" s="32" t="s">
        <v>43</v>
      </c>
      <c r="F28" s="33" t="s">
        <v>132</v>
      </c>
      <c r="G28" s="35">
        <f ca="1">INDIRECT("'Civil Indigence'!$E$20")</f>
        <v>0</v>
      </c>
      <c r="H28" s="2">
        <v>12</v>
      </c>
      <c r="S28" s="35"/>
      <c r="T28" s="32"/>
      <c r="U28" s="2">
        <v>8</v>
      </c>
    </row>
    <row r="29" spans="1:21" x14ac:dyDescent="0.2">
      <c r="A29" s="32">
        <f>$A$21</f>
        <v>0</v>
      </c>
      <c r="B29" s="32">
        <f>$B$21</f>
        <v>25</v>
      </c>
      <c r="C29" s="32" t="s">
        <v>39</v>
      </c>
      <c r="D29" s="32" t="s">
        <v>45</v>
      </c>
      <c r="E29" s="32" t="s">
        <v>44</v>
      </c>
      <c r="F29" s="33" t="s">
        <v>132</v>
      </c>
      <c r="G29" s="35">
        <f ca="1">INDIRECT("'Civil Indigence'!$E$21")</f>
        <v>0</v>
      </c>
      <c r="H29" s="2">
        <v>12</v>
      </c>
      <c r="S29" s="35"/>
      <c r="T29" s="32"/>
      <c r="U29" s="2">
        <v>9</v>
      </c>
    </row>
    <row r="30" spans="1:21" x14ac:dyDescent="0.2">
      <c r="A30" s="32">
        <f>$A$21</f>
        <v>0</v>
      </c>
      <c r="B30" s="32">
        <f>$B$21</f>
        <v>25</v>
      </c>
      <c r="C30" s="32" t="s">
        <v>39</v>
      </c>
      <c r="D30" s="32" t="s">
        <v>45</v>
      </c>
      <c r="E30" s="32" t="s">
        <v>159</v>
      </c>
      <c r="F30" s="33" t="s">
        <v>132</v>
      </c>
      <c r="G30" s="35">
        <f ca="1">INDIRECT("'Civil Indigence'!$E$22")</f>
        <v>0</v>
      </c>
      <c r="H30" s="2">
        <v>12</v>
      </c>
      <c r="S30" s="35"/>
      <c r="T30" s="32"/>
      <c r="U30" s="2">
        <v>10</v>
      </c>
    </row>
    <row r="31" spans="1:21" x14ac:dyDescent="0.2">
      <c r="A31" s="32">
        <f>$A$21</f>
        <v>0</v>
      </c>
      <c r="B31" s="2">
        <v>25</v>
      </c>
      <c r="C31" s="2" t="s">
        <v>39</v>
      </c>
      <c r="D31" s="2" t="s">
        <v>40</v>
      </c>
      <c r="E31" s="2" t="s">
        <v>41</v>
      </c>
      <c r="F31" s="2" t="s">
        <v>135</v>
      </c>
      <c r="G31" s="34">
        <f ca="1">INDIRECT("'Civil Indigence'!$F$10")</f>
        <v>0</v>
      </c>
      <c r="H31" s="2">
        <v>12</v>
      </c>
      <c r="U31" s="2">
        <v>11</v>
      </c>
    </row>
    <row r="32" spans="1:21" x14ac:dyDescent="0.2">
      <c r="A32" s="32">
        <f t="shared" ref="A32:A40" si="0">$A$21</f>
        <v>0</v>
      </c>
      <c r="B32" s="2">
        <v>25</v>
      </c>
      <c r="C32" s="2" t="s">
        <v>39</v>
      </c>
      <c r="D32" s="2" t="s">
        <v>40</v>
      </c>
      <c r="E32" s="2" t="s">
        <v>42</v>
      </c>
      <c r="F32" s="2" t="s">
        <v>135</v>
      </c>
      <c r="G32" s="34">
        <f ca="1">INDIRECT("'Civil Indigence'!$F$11")</f>
        <v>0</v>
      </c>
      <c r="H32" s="2">
        <v>12</v>
      </c>
      <c r="U32" s="2">
        <v>12</v>
      </c>
    </row>
    <row r="33" spans="1:21" x14ac:dyDescent="0.2">
      <c r="A33" s="32">
        <f t="shared" si="0"/>
        <v>0</v>
      </c>
      <c r="B33" s="2">
        <v>25</v>
      </c>
      <c r="C33" s="2" t="s">
        <v>39</v>
      </c>
      <c r="D33" s="2" t="s">
        <v>40</v>
      </c>
      <c r="E33" s="2" t="s">
        <v>43</v>
      </c>
      <c r="F33" s="2" t="s">
        <v>135</v>
      </c>
      <c r="G33" s="34">
        <f ca="1">INDIRECT("'Civil Indigence'!$F$12")</f>
        <v>0</v>
      </c>
      <c r="H33" s="2">
        <v>12</v>
      </c>
      <c r="U33" s="2">
        <v>13</v>
      </c>
    </row>
    <row r="34" spans="1:21" x14ac:dyDescent="0.2">
      <c r="A34" s="32">
        <f t="shared" si="0"/>
        <v>0</v>
      </c>
      <c r="B34" s="2">
        <v>25</v>
      </c>
      <c r="C34" s="2" t="s">
        <v>39</v>
      </c>
      <c r="D34" s="2" t="s">
        <v>40</v>
      </c>
      <c r="E34" s="2" t="s">
        <v>44</v>
      </c>
      <c r="F34" s="2" t="s">
        <v>135</v>
      </c>
      <c r="G34" s="34">
        <f ca="1">INDIRECT("'Civil Indigence'!$F$13")</f>
        <v>0</v>
      </c>
      <c r="H34" s="2">
        <v>12</v>
      </c>
      <c r="U34" s="2">
        <v>14</v>
      </c>
    </row>
    <row r="35" spans="1:21" x14ac:dyDescent="0.2">
      <c r="A35" s="32">
        <f t="shared" si="0"/>
        <v>0</v>
      </c>
      <c r="B35" s="2">
        <v>25</v>
      </c>
      <c r="C35" s="2" t="s">
        <v>39</v>
      </c>
      <c r="D35" s="2" t="s">
        <v>40</v>
      </c>
      <c r="E35" s="2" t="s">
        <v>159</v>
      </c>
      <c r="F35" s="2" t="s">
        <v>135</v>
      </c>
      <c r="G35" s="34">
        <f ca="1">INDIRECT("'Civil Indigence'!$F$14")</f>
        <v>0</v>
      </c>
      <c r="H35" s="2">
        <v>12</v>
      </c>
      <c r="U35" s="2">
        <v>15</v>
      </c>
    </row>
    <row r="36" spans="1:21" x14ac:dyDescent="0.2">
      <c r="A36" s="32">
        <f t="shared" si="0"/>
        <v>0</v>
      </c>
      <c r="B36" s="2">
        <v>25</v>
      </c>
      <c r="C36" s="2" t="s">
        <v>39</v>
      </c>
      <c r="D36" s="2" t="s">
        <v>45</v>
      </c>
      <c r="E36" s="2" t="s">
        <v>41</v>
      </c>
      <c r="F36" s="2" t="s">
        <v>135</v>
      </c>
      <c r="G36" s="35">
        <f ca="1">INDIRECT("'Civil Indigence'!$F$18")</f>
        <v>0</v>
      </c>
      <c r="H36" s="2">
        <v>12</v>
      </c>
      <c r="U36" s="2">
        <v>16</v>
      </c>
    </row>
    <row r="37" spans="1:21" x14ac:dyDescent="0.2">
      <c r="A37" s="32">
        <f t="shared" si="0"/>
        <v>0</v>
      </c>
      <c r="B37" s="2">
        <v>25</v>
      </c>
      <c r="C37" s="2" t="s">
        <v>39</v>
      </c>
      <c r="D37" s="2" t="s">
        <v>45</v>
      </c>
      <c r="E37" s="2" t="s">
        <v>42</v>
      </c>
      <c r="F37" s="2" t="s">
        <v>135</v>
      </c>
      <c r="G37" s="35">
        <f ca="1">INDIRECT("'Civil Indigence'!$F$19")</f>
        <v>0</v>
      </c>
      <c r="H37" s="2">
        <v>12</v>
      </c>
      <c r="U37" s="2">
        <v>17</v>
      </c>
    </row>
    <row r="38" spans="1:21" x14ac:dyDescent="0.2">
      <c r="A38" s="32">
        <f t="shared" si="0"/>
        <v>0</v>
      </c>
      <c r="B38" s="2">
        <v>25</v>
      </c>
      <c r="C38" s="2" t="s">
        <v>39</v>
      </c>
      <c r="D38" s="2" t="s">
        <v>45</v>
      </c>
      <c r="E38" s="2" t="s">
        <v>43</v>
      </c>
      <c r="F38" s="2" t="s">
        <v>135</v>
      </c>
      <c r="G38" s="35">
        <f ca="1">INDIRECT("'Civil Indigence'!$F$20")</f>
        <v>0</v>
      </c>
      <c r="H38" s="2">
        <v>12</v>
      </c>
      <c r="U38" s="2">
        <v>18</v>
      </c>
    </row>
    <row r="39" spans="1:21" x14ac:dyDescent="0.2">
      <c r="A39" s="32">
        <f t="shared" si="0"/>
        <v>0</v>
      </c>
      <c r="B39" s="2">
        <v>25</v>
      </c>
      <c r="C39" s="2" t="s">
        <v>39</v>
      </c>
      <c r="D39" s="2" t="s">
        <v>45</v>
      </c>
      <c r="E39" s="2" t="s">
        <v>44</v>
      </c>
      <c r="F39" s="2" t="s">
        <v>135</v>
      </c>
      <c r="G39" s="35">
        <f ca="1">INDIRECT("'Civil Indigence'!$F$21")</f>
        <v>0</v>
      </c>
      <c r="H39" s="2">
        <v>12</v>
      </c>
      <c r="U39" s="2">
        <v>19</v>
      </c>
    </row>
    <row r="40" spans="1:21" x14ac:dyDescent="0.2">
      <c r="A40" s="32">
        <f t="shared" si="0"/>
        <v>0</v>
      </c>
      <c r="B40" s="2">
        <v>25</v>
      </c>
      <c r="C40" s="2" t="s">
        <v>39</v>
      </c>
      <c r="D40" s="2" t="s">
        <v>45</v>
      </c>
      <c r="E40" s="2" t="s">
        <v>159</v>
      </c>
      <c r="F40" s="2" t="s">
        <v>135</v>
      </c>
      <c r="G40" s="35">
        <f ca="1">INDIRECT("'Civil Indigence'!$F$22")</f>
        <v>0</v>
      </c>
      <c r="H40" s="2">
        <v>12</v>
      </c>
      <c r="U40" s="2">
        <v>20</v>
      </c>
    </row>
    <row r="41" spans="1:21" x14ac:dyDescent="0.2">
      <c r="A41" s="2">
        <v>0</v>
      </c>
      <c r="B41" s="2">
        <v>25</v>
      </c>
      <c r="C41" s="2" t="s">
        <v>39</v>
      </c>
      <c r="D41" s="2" t="s">
        <v>40</v>
      </c>
      <c r="E41" s="2" t="s">
        <v>41</v>
      </c>
      <c r="F41" s="2" t="s">
        <v>138</v>
      </c>
      <c r="G41" s="34">
        <f ca="1">INDIRECT("'Civil Indigence'!$G$10")</f>
        <v>0</v>
      </c>
      <c r="H41" s="2">
        <v>12</v>
      </c>
      <c r="U41" s="2">
        <v>21</v>
      </c>
    </row>
    <row r="42" spans="1:21" x14ac:dyDescent="0.2">
      <c r="A42" s="2">
        <v>0</v>
      </c>
      <c r="B42" s="2">
        <v>25</v>
      </c>
      <c r="C42" s="2" t="s">
        <v>39</v>
      </c>
      <c r="D42" s="2" t="s">
        <v>40</v>
      </c>
      <c r="E42" s="2" t="s">
        <v>42</v>
      </c>
      <c r="F42" s="2" t="s">
        <v>138</v>
      </c>
      <c r="G42" s="34">
        <f ca="1">INDIRECT("'Civil Indigence'!$G$11")</f>
        <v>0</v>
      </c>
      <c r="H42" s="2">
        <v>12</v>
      </c>
      <c r="U42" s="2">
        <v>22</v>
      </c>
    </row>
    <row r="43" spans="1:21" x14ac:dyDescent="0.2">
      <c r="A43" s="2">
        <v>0</v>
      </c>
      <c r="B43" s="2">
        <v>25</v>
      </c>
      <c r="C43" s="2" t="s">
        <v>39</v>
      </c>
      <c r="D43" s="2" t="s">
        <v>40</v>
      </c>
      <c r="E43" s="2" t="s">
        <v>43</v>
      </c>
      <c r="F43" s="2" t="s">
        <v>138</v>
      </c>
      <c r="G43" s="34">
        <f ca="1">INDIRECT("'Civil Indigence'!$G$12")</f>
        <v>0</v>
      </c>
      <c r="H43" s="2">
        <v>12</v>
      </c>
      <c r="U43" s="2">
        <v>23</v>
      </c>
    </row>
    <row r="44" spans="1:21" x14ac:dyDescent="0.2">
      <c r="A44" s="2">
        <v>0</v>
      </c>
      <c r="B44" s="2">
        <v>25</v>
      </c>
      <c r="C44" s="2" t="s">
        <v>39</v>
      </c>
      <c r="D44" s="2" t="s">
        <v>40</v>
      </c>
      <c r="E44" s="2" t="s">
        <v>44</v>
      </c>
      <c r="F44" s="2" t="s">
        <v>138</v>
      </c>
      <c r="G44" s="34">
        <f ca="1">INDIRECT("'Civil Indigence'!$G$13")</f>
        <v>0</v>
      </c>
      <c r="H44" s="2">
        <v>12</v>
      </c>
      <c r="U44" s="2">
        <v>24</v>
      </c>
    </row>
    <row r="45" spans="1:21" x14ac:dyDescent="0.2">
      <c r="A45" s="2">
        <v>0</v>
      </c>
      <c r="B45" s="2">
        <v>25</v>
      </c>
      <c r="C45" s="2" t="s">
        <v>39</v>
      </c>
      <c r="D45" s="2" t="s">
        <v>40</v>
      </c>
      <c r="E45" s="2" t="s">
        <v>159</v>
      </c>
      <c r="F45" s="2" t="s">
        <v>138</v>
      </c>
      <c r="G45" s="34">
        <f ca="1">INDIRECT("'Civil Indigence'!$G$14")</f>
        <v>0</v>
      </c>
      <c r="H45" s="2">
        <v>12</v>
      </c>
      <c r="U45" s="2">
        <v>25</v>
      </c>
    </row>
    <row r="46" spans="1:21" x14ac:dyDescent="0.2">
      <c r="A46" s="2">
        <v>0</v>
      </c>
      <c r="B46" s="2">
        <v>25</v>
      </c>
      <c r="C46" s="2" t="s">
        <v>39</v>
      </c>
      <c r="D46" s="2" t="s">
        <v>45</v>
      </c>
      <c r="E46" s="2" t="s">
        <v>41</v>
      </c>
      <c r="F46" s="2" t="s">
        <v>138</v>
      </c>
      <c r="G46" s="35">
        <f ca="1">INDIRECT("'Civil Indigence'!$G$18")</f>
        <v>0</v>
      </c>
      <c r="H46" s="2">
        <v>12</v>
      </c>
      <c r="U46" s="2">
        <v>26</v>
      </c>
    </row>
    <row r="47" spans="1:21" x14ac:dyDescent="0.2">
      <c r="A47" s="2">
        <v>0</v>
      </c>
      <c r="B47" s="2">
        <v>25</v>
      </c>
      <c r="C47" s="2" t="s">
        <v>39</v>
      </c>
      <c r="D47" s="2" t="s">
        <v>45</v>
      </c>
      <c r="E47" s="2" t="s">
        <v>42</v>
      </c>
      <c r="F47" s="2" t="s">
        <v>138</v>
      </c>
      <c r="G47" s="35">
        <f ca="1">INDIRECT("'Civil Indigence'!$G$19")</f>
        <v>0</v>
      </c>
      <c r="H47" s="2">
        <v>12</v>
      </c>
      <c r="U47" s="2">
        <v>27</v>
      </c>
    </row>
    <row r="48" spans="1:21" x14ac:dyDescent="0.2">
      <c r="A48" s="2">
        <v>0</v>
      </c>
      <c r="B48" s="2">
        <v>25</v>
      </c>
      <c r="C48" s="2" t="s">
        <v>39</v>
      </c>
      <c r="D48" s="2" t="s">
        <v>45</v>
      </c>
      <c r="E48" s="2" t="s">
        <v>43</v>
      </c>
      <c r="F48" s="2" t="s">
        <v>138</v>
      </c>
      <c r="G48" s="35">
        <f ca="1">INDIRECT("'Civil Indigence'!$G$20")</f>
        <v>0</v>
      </c>
      <c r="H48" s="2">
        <v>12</v>
      </c>
      <c r="U48" s="2">
        <v>28</v>
      </c>
    </row>
    <row r="49" spans="1:21" x14ac:dyDescent="0.2">
      <c r="A49" s="2">
        <v>0</v>
      </c>
      <c r="B49" s="2">
        <v>25</v>
      </c>
      <c r="C49" s="2" t="s">
        <v>39</v>
      </c>
      <c r="D49" s="2" t="s">
        <v>45</v>
      </c>
      <c r="E49" s="2" t="s">
        <v>44</v>
      </c>
      <c r="F49" s="2" t="s">
        <v>138</v>
      </c>
      <c r="G49" s="35">
        <f ca="1">INDIRECT("'Civil Indigence'!$G$21")</f>
        <v>0</v>
      </c>
      <c r="H49" s="2">
        <v>12</v>
      </c>
      <c r="U49" s="2">
        <v>29</v>
      </c>
    </row>
    <row r="50" spans="1:21" x14ac:dyDescent="0.2">
      <c r="A50" s="2">
        <v>0</v>
      </c>
      <c r="B50" s="2">
        <v>25</v>
      </c>
      <c r="C50" s="2" t="s">
        <v>39</v>
      </c>
      <c r="D50" s="2" t="s">
        <v>45</v>
      </c>
      <c r="E50" s="2" t="s">
        <v>159</v>
      </c>
      <c r="F50" s="2" t="s">
        <v>138</v>
      </c>
      <c r="G50" s="35">
        <f ca="1">INDIRECT("'Civil Indigence'!$G$22")</f>
        <v>0</v>
      </c>
      <c r="H50" s="2">
        <v>12</v>
      </c>
      <c r="U50" s="2">
        <v>30</v>
      </c>
    </row>
    <row r="51" spans="1:21" x14ac:dyDescent="0.2">
      <c r="A51" s="2">
        <v>0</v>
      </c>
      <c r="B51" s="2">
        <v>25</v>
      </c>
      <c r="C51" s="2" t="s">
        <v>39</v>
      </c>
      <c r="D51" s="2" t="s">
        <v>40</v>
      </c>
      <c r="E51" s="2" t="s">
        <v>41</v>
      </c>
      <c r="F51" s="2" t="s">
        <v>140</v>
      </c>
      <c r="G51" s="34">
        <f ca="1">INDIRECT("'Civil Indigence'!$H$10")</f>
        <v>0</v>
      </c>
      <c r="H51" s="2">
        <v>12</v>
      </c>
      <c r="U51" s="2">
        <v>31</v>
      </c>
    </row>
    <row r="52" spans="1:21" x14ac:dyDescent="0.2">
      <c r="A52" s="2">
        <v>0</v>
      </c>
      <c r="B52" s="2">
        <v>25</v>
      </c>
      <c r="C52" s="2" t="s">
        <v>39</v>
      </c>
      <c r="D52" s="2" t="s">
        <v>40</v>
      </c>
      <c r="E52" s="2" t="s">
        <v>42</v>
      </c>
      <c r="F52" s="2" t="s">
        <v>140</v>
      </c>
      <c r="G52" s="34">
        <f ca="1">INDIRECT("'Civil Indigence'!$H$11")</f>
        <v>0</v>
      </c>
      <c r="H52" s="2">
        <v>12</v>
      </c>
      <c r="U52" s="2">
        <v>32</v>
      </c>
    </row>
    <row r="53" spans="1:21" x14ac:dyDescent="0.2">
      <c r="A53" s="2">
        <v>0</v>
      </c>
      <c r="B53" s="2">
        <v>25</v>
      </c>
      <c r="C53" s="2" t="s">
        <v>39</v>
      </c>
      <c r="D53" s="2" t="s">
        <v>40</v>
      </c>
      <c r="E53" s="2" t="s">
        <v>43</v>
      </c>
      <c r="F53" s="2" t="s">
        <v>140</v>
      </c>
      <c r="G53" s="34">
        <f ca="1">INDIRECT("'Civil Indigence'!$H$12")</f>
        <v>0</v>
      </c>
      <c r="H53" s="2">
        <v>12</v>
      </c>
      <c r="U53" s="2">
        <v>33</v>
      </c>
    </row>
    <row r="54" spans="1:21" x14ac:dyDescent="0.2">
      <c r="A54" s="2">
        <v>0</v>
      </c>
      <c r="B54" s="2">
        <v>25</v>
      </c>
      <c r="C54" s="2" t="s">
        <v>39</v>
      </c>
      <c r="D54" s="2" t="s">
        <v>40</v>
      </c>
      <c r="E54" s="2" t="s">
        <v>44</v>
      </c>
      <c r="F54" s="2" t="s">
        <v>140</v>
      </c>
      <c r="G54" s="34">
        <f ca="1">INDIRECT("'Civil Indigence'!$H$13")</f>
        <v>0</v>
      </c>
      <c r="H54" s="2">
        <v>12</v>
      </c>
      <c r="U54" s="2">
        <v>34</v>
      </c>
    </row>
    <row r="55" spans="1:21" x14ac:dyDescent="0.2">
      <c r="A55" s="2">
        <v>0</v>
      </c>
      <c r="B55" s="2">
        <v>25</v>
      </c>
      <c r="C55" s="2" t="s">
        <v>39</v>
      </c>
      <c r="D55" s="2" t="s">
        <v>40</v>
      </c>
      <c r="E55" s="2" t="s">
        <v>159</v>
      </c>
      <c r="F55" s="2" t="s">
        <v>140</v>
      </c>
      <c r="G55" s="34">
        <f ca="1">INDIRECT("'Civil Indigence'!$H$14")</f>
        <v>0</v>
      </c>
      <c r="H55" s="2">
        <v>12</v>
      </c>
      <c r="U55" s="2">
        <v>35</v>
      </c>
    </row>
    <row r="56" spans="1:21" x14ac:dyDescent="0.2">
      <c r="A56" s="2">
        <v>0</v>
      </c>
      <c r="B56" s="2">
        <v>25</v>
      </c>
      <c r="C56" s="2" t="s">
        <v>39</v>
      </c>
      <c r="D56" s="2" t="s">
        <v>45</v>
      </c>
      <c r="E56" s="2" t="s">
        <v>41</v>
      </c>
      <c r="F56" s="2" t="s">
        <v>140</v>
      </c>
      <c r="G56" s="35">
        <f ca="1">INDIRECT("'Civil Indigence'!$H$18")</f>
        <v>0</v>
      </c>
      <c r="H56" s="2">
        <v>12</v>
      </c>
      <c r="U56" s="2">
        <v>36</v>
      </c>
    </row>
    <row r="57" spans="1:21" x14ac:dyDescent="0.2">
      <c r="A57" s="2">
        <v>0</v>
      </c>
      <c r="B57" s="2">
        <v>25</v>
      </c>
      <c r="C57" s="2" t="s">
        <v>39</v>
      </c>
      <c r="D57" s="2" t="s">
        <v>45</v>
      </c>
      <c r="E57" s="2" t="s">
        <v>42</v>
      </c>
      <c r="F57" s="2" t="s">
        <v>140</v>
      </c>
      <c r="G57" s="35">
        <f ca="1">INDIRECT("'Civil Indigence'!$H$19")</f>
        <v>0</v>
      </c>
      <c r="H57" s="2">
        <v>12</v>
      </c>
      <c r="U57" s="2">
        <v>37</v>
      </c>
    </row>
    <row r="58" spans="1:21" x14ac:dyDescent="0.2">
      <c r="A58" s="2">
        <v>0</v>
      </c>
      <c r="B58" s="2">
        <v>25</v>
      </c>
      <c r="C58" s="2" t="s">
        <v>39</v>
      </c>
      <c r="D58" s="2" t="s">
        <v>45</v>
      </c>
      <c r="E58" s="2" t="s">
        <v>43</v>
      </c>
      <c r="F58" s="2" t="s">
        <v>140</v>
      </c>
      <c r="G58" s="35">
        <f ca="1">INDIRECT("'Civil Indigence'!$H$20")</f>
        <v>0</v>
      </c>
      <c r="H58" s="2">
        <v>12</v>
      </c>
      <c r="U58" s="2">
        <v>38</v>
      </c>
    </row>
    <row r="59" spans="1:21" x14ac:dyDescent="0.2">
      <c r="A59" s="2">
        <v>0</v>
      </c>
      <c r="B59" s="2">
        <v>25</v>
      </c>
      <c r="C59" s="2" t="s">
        <v>39</v>
      </c>
      <c r="D59" s="2" t="s">
        <v>45</v>
      </c>
      <c r="E59" s="2" t="s">
        <v>44</v>
      </c>
      <c r="F59" s="2" t="s">
        <v>140</v>
      </c>
      <c r="G59" s="35">
        <f ca="1">INDIRECT("'Civil Indigence'!$H$21")</f>
        <v>0</v>
      </c>
      <c r="H59" s="2">
        <v>12</v>
      </c>
      <c r="U59" s="2">
        <v>39</v>
      </c>
    </row>
    <row r="60" spans="1:21" x14ac:dyDescent="0.2">
      <c r="A60" s="2">
        <v>0</v>
      </c>
      <c r="B60" s="2">
        <v>25</v>
      </c>
      <c r="C60" s="2" t="s">
        <v>39</v>
      </c>
      <c r="D60" s="2" t="s">
        <v>45</v>
      </c>
      <c r="E60" s="2" t="s">
        <v>159</v>
      </c>
      <c r="F60" s="2" t="s">
        <v>140</v>
      </c>
      <c r="G60" s="35">
        <f ca="1">INDIRECT("'Civil Indigence'!$H$22")</f>
        <v>0</v>
      </c>
      <c r="H60" s="2">
        <v>12</v>
      </c>
      <c r="U60" s="2">
        <v>40</v>
      </c>
    </row>
    <row r="61" spans="1:21" x14ac:dyDescent="0.2">
      <c r="A61" s="2">
        <v>0</v>
      </c>
      <c r="B61" s="2">
        <v>25</v>
      </c>
      <c r="C61" s="2" t="s">
        <v>39</v>
      </c>
      <c r="D61" s="2" t="s">
        <v>40</v>
      </c>
      <c r="E61" s="2" t="s">
        <v>41</v>
      </c>
      <c r="F61" s="2" t="s">
        <v>142</v>
      </c>
      <c r="G61" s="34">
        <f ca="1">INDIRECT("'Civil Indigence'!$I$10")</f>
        <v>0</v>
      </c>
      <c r="H61" s="2">
        <v>12</v>
      </c>
      <c r="U61" s="2">
        <v>41</v>
      </c>
    </row>
    <row r="62" spans="1:21" x14ac:dyDescent="0.2">
      <c r="A62" s="2">
        <v>0</v>
      </c>
      <c r="B62" s="2">
        <v>25</v>
      </c>
      <c r="C62" s="2" t="s">
        <v>39</v>
      </c>
      <c r="D62" s="2" t="s">
        <v>40</v>
      </c>
      <c r="E62" s="2" t="s">
        <v>42</v>
      </c>
      <c r="F62" s="2" t="s">
        <v>142</v>
      </c>
      <c r="G62" s="34">
        <f ca="1">INDIRECT("'Civil Indigence'!$I$11")</f>
        <v>0</v>
      </c>
      <c r="H62" s="2">
        <v>12</v>
      </c>
      <c r="U62" s="2">
        <v>42</v>
      </c>
    </row>
    <row r="63" spans="1:21" x14ac:dyDescent="0.2">
      <c r="A63" s="2">
        <v>0</v>
      </c>
      <c r="B63" s="2">
        <v>25</v>
      </c>
      <c r="C63" s="2" t="s">
        <v>39</v>
      </c>
      <c r="D63" s="2" t="s">
        <v>40</v>
      </c>
      <c r="E63" s="2" t="s">
        <v>43</v>
      </c>
      <c r="F63" s="2" t="s">
        <v>142</v>
      </c>
      <c r="G63" s="34">
        <f ca="1">INDIRECT("'Civil Indigence'!$I$12")</f>
        <v>0</v>
      </c>
      <c r="H63" s="2">
        <v>12</v>
      </c>
      <c r="U63" s="2">
        <v>43</v>
      </c>
    </row>
    <row r="64" spans="1:21" x14ac:dyDescent="0.2">
      <c r="A64" s="2">
        <v>0</v>
      </c>
      <c r="B64" s="2">
        <v>25</v>
      </c>
      <c r="C64" s="2" t="s">
        <v>39</v>
      </c>
      <c r="D64" s="2" t="s">
        <v>40</v>
      </c>
      <c r="E64" s="2" t="s">
        <v>44</v>
      </c>
      <c r="F64" s="2" t="s">
        <v>142</v>
      </c>
      <c r="G64" s="34">
        <f ca="1">INDIRECT("'Civil Indigence'!$I$13")</f>
        <v>0</v>
      </c>
      <c r="H64" s="2">
        <v>12</v>
      </c>
      <c r="U64" s="2">
        <v>44</v>
      </c>
    </row>
    <row r="65" spans="1:21" x14ac:dyDescent="0.2">
      <c r="A65" s="2">
        <v>0</v>
      </c>
      <c r="B65" s="2">
        <v>25</v>
      </c>
      <c r="C65" s="2" t="s">
        <v>39</v>
      </c>
      <c r="D65" s="2" t="s">
        <v>40</v>
      </c>
      <c r="E65" s="2" t="s">
        <v>159</v>
      </c>
      <c r="F65" s="2" t="s">
        <v>142</v>
      </c>
      <c r="G65" s="34">
        <f ca="1">INDIRECT("'Civil Indigence'!$I$14")</f>
        <v>0</v>
      </c>
      <c r="H65" s="2">
        <v>12</v>
      </c>
      <c r="U65" s="2">
        <v>45</v>
      </c>
    </row>
    <row r="66" spans="1:21" x14ac:dyDescent="0.2">
      <c r="A66" s="2">
        <v>0</v>
      </c>
      <c r="B66" s="2">
        <v>25</v>
      </c>
      <c r="C66" s="2" t="s">
        <v>39</v>
      </c>
      <c r="D66" s="2" t="s">
        <v>45</v>
      </c>
      <c r="E66" s="2" t="s">
        <v>41</v>
      </c>
      <c r="F66" s="2" t="s">
        <v>142</v>
      </c>
      <c r="G66" s="35">
        <f ca="1">INDIRECT("'Civil Indigence'!$I$18")</f>
        <v>0</v>
      </c>
      <c r="H66" s="2">
        <v>12</v>
      </c>
      <c r="U66" s="2">
        <v>46</v>
      </c>
    </row>
    <row r="67" spans="1:21" x14ac:dyDescent="0.2">
      <c r="A67" s="2">
        <v>0</v>
      </c>
      <c r="B67" s="2">
        <v>25</v>
      </c>
      <c r="C67" s="2" t="s">
        <v>39</v>
      </c>
      <c r="D67" s="2" t="s">
        <v>45</v>
      </c>
      <c r="E67" s="2" t="s">
        <v>42</v>
      </c>
      <c r="F67" s="2" t="s">
        <v>142</v>
      </c>
      <c r="G67" s="35">
        <f ca="1">INDIRECT("'Civil Indigence'!$I$19")</f>
        <v>0</v>
      </c>
      <c r="H67" s="2">
        <v>12</v>
      </c>
      <c r="U67" s="2">
        <v>47</v>
      </c>
    </row>
    <row r="68" spans="1:21" x14ac:dyDescent="0.2">
      <c r="A68" s="2">
        <v>0</v>
      </c>
      <c r="B68" s="2">
        <v>25</v>
      </c>
      <c r="C68" s="2" t="s">
        <v>39</v>
      </c>
      <c r="D68" s="2" t="s">
        <v>45</v>
      </c>
      <c r="E68" s="2" t="s">
        <v>43</v>
      </c>
      <c r="F68" s="2" t="s">
        <v>142</v>
      </c>
      <c r="G68" s="35">
        <f ca="1">INDIRECT("'Civil Indigence'!$I$20")</f>
        <v>0</v>
      </c>
      <c r="H68" s="2">
        <v>12</v>
      </c>
      <c r="U68" s="2">
        <v>48</v>
      </c>
    </row>
    <row r="69" spans="1:21" x14ac:dyDescent="0.2">
      <c r="A69" s="2">
        <v>0</v>
      </c>
      <c r="B69" s="2">
        <v>25</v>
      </c>
      <c r="C69" s="2" t="s">
        <v>39</v>
      </c>
      <c r="D69" s="2" t="s">
        <v>45</v>
      </c>
      <c r="E69" s="2" t="s">
        <v>44</v>
      </c>
      <c r="F69" s="2" t="s">
        <v>142</v>
      </c>
      <c r="G69" s="35">
        <f ca="1">INDIRECT("'Civil Indigence'!$I$21")</f>
        <v>0</v>
      </c>
      <c r="H69" s="2">
        <v>12</v>
      </c>
      <c r="U69" s="2">
        <v>49</v>
      </c>
    </row>
    <row r="70" spans="1:21" x14ac:dyDescent="0.2">
      <c r="A70" s="2">
        <v>0</v>
      </c>
      <c r="B70" s="2">
        <v>25</v>
      </c>
      <c r="C70" s="2" t="s">
        <v>39</v>
      </c>
      <c r="D70" s="2" t="s">
        <v>45</v>
      </c>
      <c r="E70" s="2" t="s">
        <v>159</v>
      </c>
      <c r="F70" s="2" t="s">
        <v>142</v>
      </c>
      <c r="G70" s="35">
        <f ca="1">INDIRECT("'Civil Indigence'!$I$22")</f>
        <v>0</v>
      </c>
      <c r="H70" s="2">
        <v>12</v>
      </c>
      <c r="U70" s="2">
        <v>50</v>
      </c>
    </row>
    <row r="71" spans="1:21" x14ac:dyDescent="0.2">
      <c r="A71" s="2">
        <v>0</v>
      </c>
      <c r="B71" s="2">
        <v>25</v>
      </c>
      <c r="C71" s="2" t="s">
        <v>39</v>
      </c>
      <c r="D71" s="2" t="s">
        <v>40</v>
      </c>
      <c r="E71" s="2" t="s">
        <v>41</v>
      </c>
      <c r="F71" s="2" t="s">
        <v>144</v>
      </c>
      <c r="G71" s="34">
        <f ca="1">INDIRECT("'Civil Indigence'!$J$10")</f>
        <v>0</v>
      </c>
      <c r="H71" s="2">
        <v>12</v>
      </c>
      <c r="U71" s="2">
        <v>51</v>
      </c>
    </row>
    <row r="72" spans="1:21" x14ac:dyDescent="0.2">
      <c r="A72" s="2">
        <v>0</v>
      </c>
      <c r="B72" s="2">
        <v>25</v>
      </c>
      <c r="C72" s="2" t="s">
        <v>39</v>
      </c>
      <c r="D72" s="2" t="s">
        <v>40</v>
      </c>
      <c r="E72" s="2" t="s">
        <v>42</v>
      </c>
      <c r="F72" s="2" t="s">
        <v>144</v>
      </c>
      <c r="G72" s="34">
        <f ca="1">INDIRECT("'Civil Indigence'!$J$11")</f>
        <v>0</v>
      </c>
      <c r="H72" s="2">
        <v>12</v>
      </c>
      <c r="U72" s="2">
        <v>52</v>
      </c>
    </row>
    <row r="73" spans="1:21" x14ac:dyDescent="0.2">
      <c r="A73" s="2">
        <v>0</v>
      </c>
      <c r="B73" s="2">
        <v>25</v>
      </c>
      <c r="C73" s="2" t="s">
        <v>39</v>
      </c>
      <c r="D73" s="2" t="s">
        <v>40</v>
      </c>
      <c r="E73" s="2" t="s">
        <v>43</v>
      </c>
      <c r="F73" s="2" t="s">
        <v>144</v>
      </c>
      <c r="G73" s="34">
        <f ca="1">INDIRECT("'Civil Indigence'!$J$12")</f>
        <v>0</v>
      </c>
      <c r="H73" s="2">
        <v>12</v>
      </c>
      <c r="U73" s="2">
        <v>53</v>
      </c>
    </row>
    <row r="74" spans="1:21" x14ac:dyDescent="0.2">
      <c r="A74" s="2">
        <v>0</v>
      </c>
      <c r="B74" s="2">
        <v>25</v>
      </c>
      <c r="C74" s="2" t="s">
        <v>39</v>
      </c>
      <c r="D74" s="2" t="s">
        <v>40</v>
      </c>
      <c r="E74" s="2" t="s">
        <v>44</v>
      </c>
      <c r="F74" s="2" t="s">
        <v>144</v>
      </c>
      <c r="G74" s="34">
        <f ca="1">INDIRECT("'Civil Indigence'!$J$13")</f>
        <v>0</v>
      </c>
      <c r="H74" s="2">
        <v>12</v>
      </c>
      <c r="U74" s="2">
        <v>54</v>
      </c>
    </row>
    <row r="75" spans="1:21" x14ac:dyDescent="0.2">
      <c r="A75" s="2">
        <v>0</v>
      </c>
      <c r="B75" s="2">
        <v>25</v>
      </c>
      <c r="C75" s="2" t="s">
        <v>39</v>
      </c>
      <c r="D75" s="2" t="s">
        <v>40</v>
      </c>
      <c r="E75" s="2" t="s">
        <v>159</v>
      </c>
      <c r="F75" s="2" t="s">
        <v>144</v>
      </c>
      <c r="G75" s="34">
        <f ca="1">INDIRECT("'Civil Indigence'!$J$14")</f>
        <v>0</v>
      </c>
      <c r="H75" s="2">
        <v>12</v>
      </c>
      <c r="U75" s="2">
        <v>55</v>
      </c>
    </row>
    <row r="76" spans="1:21" x14ac:dyDescent="0.2">
      <c r="A76" s="2">
        <v>0</v>
      </c>
      <c r="B76" s="2">
        <v>25</v>
      </c>
      <c r="C76" s="2" t="s">
        <v>39</v>
      </c>
      <c r="D76" s="2" t="s">
        <v>45</v>
      </c>
      <c r="E76" s="2" t="s">
        <v>41</v>
      </c>
      <c r="F76" s="2" t="s">
        <v>144</v>
      </c>
      <c r="G76" s="35">
        <f ca="1">INDIRECT("'Civil Indigence'!$J$18")</f>
        <v>0</v>
      </c>
      <c r="H76" s="2">
        <v>12</v>
      </c>
      <c r="U76" s="2">
        <v>56</v>
      </c>
    </row>
    <row r="77" spans="1:21" x14ac:dyDescent="0.2">
      <c r="A77" s="2">
        <v>0</v>
      </c>
      <c r="B77" s="2">
        <v>25</v>
      </c>
      <c r="C77" s="2" t="s">
        <v>39</v>
      </c>
      <c r="D77" s="2" t="s">
        <v>45</v>
      </c>
      <c r="E77" s="2" t="s">
        <v>42</v>
      </c>
      <c r="F77" s="2" t="s">
        <v>144</v>
      </c>
      <c r="G77" s="35">
        <f ca="1">INDIRECT("'Civil Indigence'!$J$19")</f>
        <v>0</v>
      </c>
      <c r="H77" s="2">
        <v>12</v>
      </c>
      <c r="U77" s="2">
        <v>57</v>
      </c>
    </row>
    <row r="78" spans="1:21" x14ac:dyDescent="0.2">
      <c r="A78" s="2">
        <v>0</v>
      </c>
      <c r="B78" s="2">
        <v>25</v>
      </c>
      <c r="C78" s="2" t="s">
        <v>39</v>
      </c>
      <c r="D78" s="2" t="s">
        <v>45</v>
      </c>
      <c r="E78" s="2" t="s">
        <v>43</v>
      </c>
      <c r="F78" s="2" t="s">
        <v>144</v>
      </c>
      <c r="G78" s="35">
        <f ca="1">INDIRECT("'Civil Indigence'!$J$20")</f>
        <v>0</v>
      </c>
      <c r="H78" s="2">
        <v>12</v>
      </c>
      <c r="U78" s="2">
        <v>58</v>
      </c>
    </row>
    <row r="79" spans="1:21" x14ac:dyDescent="0.2">
      <c r="A79" s="2">
        <v>0</v>
      </c>
      <c r="B79" s="2">
        <v>25</v>
      </c>
      <c r="C79" s="2" t="s">
        <v>39</v>
      </c>
      <c r="D79" s="2" t="s">
        <v>45</v>
      </c>
      <c r="E79" s="2" t="s">
        <v>44</v>
      </c>
      <c r="F79" s="2" t="s">
        <v>144</v>
      </c>
      <c r="G79" s="35">
        <f ca="1">INDIRECT("'Civil Indigence'!$J$21")</f>
        <v>0</v>
      </c>
      <c r="H79" s="2">
        <v>12</v>
      </c>
      <c r="U79" s="2">
        <v>59</v>
      </c>
    </row>
    <row r="80" spans="1:21" x14ac:dyDescent="0.2">
      <c r="A80" s="2">
        <v>0</v>
      </c>
      <c r="B80" s="2">
        <v>25</v>
      </c>
      <c r="C80" s="2" t="s">
        <v>39</v>
      </c>
      <c r="D80" s="2" t="s">
        <v>45</v>
      </c>
      <c r="E80" s="2" t="s">
        <v>159</v>
      </c>
      <c r="F80" s="2" t="s">
        <v>144</v>
      </c>
      <c r="G80" s="35">
        <f ca="1">INDIRECT("'Civil Indigence'!$J$22")</f>
        <v>0</v>
      </c>
      <c r="H80" s="2">
        <v>12</v>
      </c>
      <c r="U80" s="2">
        <v>60</v>
      </c>
    </row>
    <row r="81" spans="1:21" x14ac:dyDescent="0.2">
      <c r="A81" s="2">
        <v>0</v>
      </c>
      <c r="B81" s="2">
        <v>25</v>
      </c>
      <c r="C81" s="2" t="s">
        <v>39</v>
      </c>
      <c r="D81" s="2" t="s">
        <v>40</v>
      </c>
      <c r="E81" s="2" t="s">
        <v>41</v>
      </c>
      <c r="F81" s="2" t="s">
        <v>145</v>
      </c>
      <c r="G81" s="34">
        <f ca="1">INDIRECT("'Civil Indigence'!$K$10")</f>
        <v>0</v>
      </c>
      <c r="H81" s="2">
        <v>12</v>
      </c>
      <c r="U81" s="2">
        <v>61</v>
      </c>
    </row>
    <row r="82" spans="1:21" x14ac:dyDescent="0.2">
      <c r="A82" s="2">
        <v>0</v>
      </c>
      <c r="B82" s="2">
        <v>25</v>
      </c>
      <c r="C82" s="2" t="s">
        <v>39</v>
      </c>
      <c r="D82" s="2" t="s">
        <v>40</v>
      </c>
      <c r="E82" s="2" t="s">
        <v>42</v>
      </c>
      <c r="F82" s="2" t="s">
        <v>145</v>
      </c>
      <c r="G82" s="34">
        <f ca="1">INDIRECT("'Civil Indigence'!$K$11")</f>
        <v>0</v>
      </c>
      <c r="H82" s="2">
        <v>12</v>
      </c>
      <c r="U82" s="2">
        <v>62</v>
      </c>
    </row>
    <row r="83" spans="1:21" x14ac:dyDescent="0.2">
      <c r="A83" s="2">
        <v>0</v>
      </c>
      <c r="B83" s="2">
        <v>25</v>
      </c>
      <c r="C83" s="2" t="s">
        <v>39</v>
      </c>
      <c r="D83" s="2" t="s">
        <v>40</v>
      </c>
      <c r="E83" s="2" t="s">
        <v>43</v>
      </c>
      <c r="F83" s="2" t="s">
        <v>145</v>
      </c>
      <c r="G83" s="34">
        <f ca="1">INDIRECT("'Civil Indigence'!$K$12")</f>
        <v>0</v>
      </c>
      <c r="H83" s="2">
        <v>12</v>
      </c>
      <c r="U83" s="2">
        <v>63</v>
      </c>
    </row>
    <row r="84" spans="1:21" x14ac:dyDescent="0.2">
      <c r="A84" s="2">
        <v>0</v>
      </c>
      <c r="B84" s="2">
        <v>25</v>
      </c>
      <c r="C84" s="2" t="s">
        <v>39</v>
      </c>
      <c r="D84" s="2" t="s">
        <v>40</v>
      </c>
      <c r="E84" s="2" t="s">
        <v>44</v>
      </c>
      <c r="F84" s="2" t="s">
        <v>145</v>
      </c>
      <c r="G84" s="34">
        <f ca="1">INDIRECT("'Civil Indigence'!$K$13")</f>
        <v>0</v>
      </c>
      <c r="H84" s="2">
        <v>12</v>
      </c>
      <c r="U84" s="2">
        <v>64</v>
      </c>
    </row>
    <row r="85" spans="1:21" x14ac:dyDescent="0.2">
      <c r="A85" s="2">
        <v>0</v>
      </c>
      <c r="B85" s="2">
        <v>25</v>
      </c>
      <c r="C85" s="2" t="s">
        <v>39</v>
      </c>
      <c r="D85" s="2" t="s">
        <v>40</v>
      </c>
      <c r="E85" s="2" t="s">
        <v>159</v>
      </c>
      <c r="F85" s="2" t="s">
        <v>145</v>
      </c>
      <c r="G85" s="34">
        <f ca="1">INDIRECT("'Civil Indigence'!$K$14")</f>
        <v>0</v>
      </c>
      <c r="H85" s="2">
        <v>12</v>
      </c>
      <c r="U85" s="2">
        <v>65</v>
      </c>
    </row>
    <row r="86" spans="1:21" x14ac:dyDescent="0.2">
      <c r="A86" s="2">
        <v>0</v>
      </c>
      <c r="B86" s="2">
        <v>25</v>
      </c>
      <c r="C86" s="2" t="s">
        <v>39</v>
      </c>
      <c r="D86" s="2" t="s">
        <v>45</v>
      </c>
      <c r="E86" s="2" t="s">
        <v>41</v>
      </c>
      <c r="F86" s="2" t="s">
        <v>145</v>
      </c>
      <c r="G86" s="35">
        <f ca="1">INDIRECT("'Civil Indigence'!$K$18")</f>
        <v>0</v>
      </c>
      <c r="H86" s="2">
        <v>12</v>
      </c>
      <c r="U86" s="2">
        <v>66</v>
      </c>
    </row>
    <row r="87" spans="1:21" x14ac:dyDescent="0.2">
      <c r="A87" s="2">
        <v>0</v>
      </c>
      <c r="B87" s="2">
        <v>25</v>
      </c>
      <c r="C87" s="2" t="s">
        <v>39</v>
      </c>
      <c r="D87" s="2" t="s">
        <v>45</v>
      </c>
      <c r="E87" s="2" t="s">
        <v>42</v>
      </c>
      <c r="F87" s="2" t="s">
        <v>145</v>
      </c>
      <c r="G87" s="35">
        <f ca="1">INDIRECT("'Civil Indigence'!$K$19")</f>
        <v>0</v>
      </c>
      <c r="H87" s="2">
        <v>12</v>
      </c>
      <c r="U87" s="2">
        <v>67</v>
      </c>
    </row>
    <row r="88" spans="1:21" x14ac:dyDescent="0.2">
      <c r="A88" s="2">
        <v>0</v>
      </c>
      <c r="B88" s="2">
        <v>25</v>
      </c>
      <c r="C88" s="2" t="s">
        <v>39</v>
      </c>
      <c r="D88" s="2" t="s">
        <v>45</v>
      </c>
      <c r="E88" s="2" t="s">
        <v>43</v>
      </c>
      <c r="F88" s="2" t="s">
        <v>145</v>
      </c>
      <c r="G88" s="35">
        <f ca="1">INDIRECT("'Civil Indigence'!$K$20")</f>
        <v>0</v>
      </c>
      <c r="H88" s="2">
        <v>12</v>
      </c>
      <c r="U88" s="2">
        <v>68</v>
      </c>
    </row>
    <row r="89" spans="1:21" x14ac:dyDescent="0.2">
      <c r="A89" s="2">
        <v>0</v>
      </c>
      <c r="B89" s="2">
        <v>25</v>
      </c>
      <c r="C89" s="2" t="s">
        <v>39</v>
      </c>
      <c r="D89" s="2" t="s">
        <v>45</v>
      </c>
      <c r="E89" s="2" t="s">
        <v>44</v>
      </c>
      <c r="F89" s="2" t="s">
        <v>145</v>
      </c>
      <c r="G89" s="35">
        <f ca="1">INDIRECT("'Civil Indigence'!$K$21")</f>
        <v>0</v>
      </c>
      <c r="H89" s="2">
        <v>12</v>
      </c>
      <c r="U89" s="2">
        <v>69</v>
      </c>
    </row>
    <row r="90" spans="1:21" x14ac:dyDescent="0.2">
      <c r="A90" s="2">
        <v>0</v>
      </c>
      <c r="B90" s="2">
        <v>25</v>
      </c>
      <c r="C90" s="2" t="s">
        <v>39</v>
      </c>
      <c r="D90" s="2" t="s">
        <v>45</v>
      </c>
      <c r="E90" s="2" t="s">
        <v>159</v>
      </c>
      <c r="F90" s="2" t="s">
        <v>145</v>
      </c>
      <c r="G90" s="35">
        <f ca="1">INDIRECT("'Civil Indigence'!$K$22")</f>
        <v>0</v>
      </c>
      <c r="H90" s="2">
        <v>12</v>
      </c>
      <c r="U90" s="2">
        <v>70</v>
      </c>
    </row>
    <row r="91" spans="1:21" x14ac:dyDescent="0.2">
      <c r="A91" s="2">
        <v>0</v>
      </c>
      <c r="B91" s="2">
        <v>25</v>
      </c>
      <c r="C91" s="2" t="s">
        <v>39</v>
      </c>
      <c r="D91" s="2" t="s">
        <v>40</v>
      </c>
      <c r="E91" s="2" t="s">
        <v>41</v>
      </c>
      <c r="F91" s="2" t="s">
        <v>146</v>
      </c>
      <c r="G91" s="34">
        <f ca="1">INDIRECT("'Civil Indigence'!$L$10")</f>
        <v>0</v>
      </c>
      <c r="H91" s="2">
        <v>12</v>
      </c>
      <c r="U91" s="2">
        <v>71</v>
      </c>
    </row>
    <row r="92" spans="1:21" x14ac:dyDescent="0.2">
      <c r="A92" s="2">
        <v>0</v>
      </c>
      <c r="B92" s="2">
        <v>25</v>
      </c>
      <c r="C92" s="2" t="s">
        <v>39</v>
      </c>
      <c r="D92" s="2" t="s">
        <v>40</v>
      </c>
      <c r="E92" s="2" t="s">
        <v>42</v>
      </c>
      <c r="F92" s="2" t="s">
        <v>146</v>
      </c>
      <c r="G92" s="34">
        <f ca="1">INDIRECT("'Civil Indigence'!$L$11")</f>
        <v>0</v>
      </c>
      <c r="H92" s="2">
        <v>12</v>
      </c>
      <c r="U92" s="2">
        <v>72</v>
      </c>
    </row>
    <row r="93" spans="1:21" x14ac:dyDescent="0.2">
      <c r="A93" s="2">
        <v>0</v>
      </c>
      <c r="B93" s="2">
        <v>25</v>
      </c>
      <c r="C93" s="2" t="s">
        <v>39</v>
      </c>
      <c r="D93" s="2" t="s">
        <v>40</v>
      </c>
      <c r="E93" s="2" t="s">
        <v>43</v>
      </c>
      <c r="F93" s="2" t="s">
        <v>146</v>
      </c>
      <c r="G93" s="34">
        <f ca="1">INDIRECT("'Civil Indigence'!$L$12")</f>
        <v>0</v>
      </c>
      <c r="H93" s="2">
        <v>12</v>
      </c>
      <c r="U93" s="2">
        <v>73</v>
      </c>
    </row>
    <row r="94" spans="1:21" x14ac:dyDescent="0.2">
      <c r="A94" s="2">
        <v>0</v>
      </c>
      <c r="B94" s="2">
        <v>25</v>
      </c>
      <c r="C94" s="2" t="s">
        <v>39</v>
      </c>
      <c r="D94" s="2" t="s">
        <v>40</v>
      </c>
      <c r="E94" s="2" t="s">
        <v>44</v>
      </c>
      <c r="F94" s="2" t="s">
        <v>146</v>
      </c>
      <c r="G94" s="34">
        <f ca="1">INDIRECT("'Civil Indigence'!$L$13")</f>
        <v>0</v>
      </c>
      <c r="H94" s="2">
        <v>12</v>
      </c>
      <c r="U94" s="2">
        <v>74</v>
      </c>
    </row>
    <row r="95" spans="1:21" x14ac:dyDescent="0.2">
      <c r="A95" s="2">
        <v>0</v>
      </c>
      <c r="B95" s="2">
        <v>25</v>
      </c>
      <c r="C95" s="2" t="s">
        <v>39</v>
      </c>
      <c r="D95" s="2" t="s">
        <v>40</v>
      </c>
      <c r="E95" s="2" t="s">
        <v>159</v>
      </c>
      <c r="F95" s="2" t="s">
        <v>146</v>
      </c>
      <c r="G95" s="34">
        <f ca="1">INDIRECT("'Civil Indigence'!$L$14")</f>
        <v>0</v>
      </c>
      <c r="H95" s="2">
        <v>12</v>
      </c>
      <c r="U95" s="2">
        <v>75</v>
      </c>
    </row>
    <row r="96" spans="1:21" x14ac:dyDescent="0.2">
      <c r="A96" s="2">
        <v>0</v>
      </c>
      <c r="B96" s="2">
        <v>25</v>
      </c>
      <c r="C96" s="2" t="s">
        <v>39</v>
      </c>
      <c r="D96" s="2" t="s">
        <v>45</v>
      </c>
      <c r="E96" s="2" t="s">
        <v>41</v>
      </c>
      <c r="F96" s="2" t="s">
        <v>146</v>
      </c>
      <c r="G96" s="35">
        <f ca="1">INDIRECT("'Civil Indigence'!$L$18")</f>
        <v>0</v>
      </c>
      <c r="H96" s="2">
        <v>12</v>
      </c>
      <c r="U96" s="2">
        <v>76</v>
      </c>
    </row>
    <row r="97" spans="1:21" x14ac:dyDescent="0.2">
      <c r="A97" s="2">
        <v>0</v>
      </c>
      <c r="B97" s="2">
        <v>25</v>
      </c>
      <c r="C97" s="2" t="s">
        <v>39</v>
      </c>
      <c r="D97" s="2" t="s">
        <v>45</v>
      </c>
      <c r="E97" s="2" t="s">
        <v>42</v>
      </c>
      <c r="F97" s="2" t="s">
        <v>146</v>
      </c>
      <c r="G97" s="35">
        <f ca="1">INDIRECT("'Civil Indigence'!$L$19")</f>
        <v>0</v>
      </c>
      <c r="H97" s="2">
        <v>12</v>
      </c>
      <c r="U97" s="2">
        <v>77</v>
      </c>
    </row>
    <row r="98" spans="1:21" x14ac:dyDescent="0.2">
      <c r="A98" s="2">
        <v>0</v>
      </c>
      <c r="B98" s="2">
        <v>25</v>
      </c>
      <c r="C98" s="2" t="s">
        <v>39</v>
      </c>
      <c r="D98" s="2" t="s">
        <v>45</v>
      </c>
      <c r="E98" s="2" t="s">
        <v>43</v>
      </c>
      <c r="F98" s="2" t="s">
        <v>146</v>
      </c>
      <c r="G98" s="35">
        <f ca="1">INDIRECT("'Civil Indigence'!$L$20")</f>
        <v>0</v>
      </c>
      <c r="H98" s="2">
        <v>12</v>
      </c>
      <c r="U98" s="2">
        <v>78</v>
      </c>
    </row>
    <row r="99" spans="1:21" x14ac:dyDescent="0.2">
      <c r="A99" s="2">
        <v>0</v>
      </c>
      <c r="B99" s="2">
        <v>25</v>
      </c>
      <c r="C99" s="2" t="s">
        <v>39</v>
      </c>
      <c r="D99" s="2" t="s">
        <v>45</v>
      </c>
      <c r="E99" s="2" t="s">
        <v>44</v>
      </c>
      <c r="F99" s="2" t="s">
        <v>146</v>
      </c>
      <c r="G99" s="35">
        <f ca="1">INDIRECT("'Civil Indigence'!$L$21")</f>
        <v>0</v>
      </c>
      <c r="H99" s="2">
        <v>12</v>
      </c>
      <c r="U99" s="2">
        <v>79</v>
      </c>
    </row>
    <row r="100" spans="1:21" x14ac:dyDescent="0.2">
      <c r="A100" s="2">
        <v>0</v>
      </c>
      <c r="B100" s="2">
        <v>25</v>
      </c>
      <c r="C100" s="2" t="s">
        <v>39</v>
      </c>
      <c r="D100" s="2" t="s">
        <v>45</v>
      </c>
      <c r="E100" s="2" t="s">
        <v>159</v>
      </c>
      <c r="F100" s="2" t="s">
        <v>146</v>
      </c>
      <c r="G100" s="35">
        <f ca="1">INDIRECT("'Civil Indigence'!$L$22")</f>
        <v>0</v>
      </c>
      <c r="H100" s="2">
        <v>12</v>
      </c>
      <c r="U100" s="2">
        <v>80</v>
      </c>
    </row>
    <row r="101" spans="1:21" x14ac:dyDescent="0.2">
      <c r="A101" s="2">
        <v>0</v>
      </c>
      <c r="B101" s="2">
        <v>25</v>
      </c>
      <c r="C101" s="2" t="s">
        <v>39</v>
      </c>
      <c r="D101" s="2" t="s">
        <v>40</v>
      </c>
      <c r="E101" s="2" t="s">
        <v>41</v>
      </c>
      <c r="F101" s="2" t="s">
        <v>147</v>
      </c>
      <c r="G101" s="34">
        <f ca="1">INDIRECT("'Civil Indigence'!$M$10")</f>
        <v>0</v>
      </c>
      <c r="H101" s="2">
        <v>12</v>
      </c>
      <c r="U101" s="2">
        <v>81</v>
      </c>
    </row>
    <row r="102" spans="1:21" x14ac:dyDescent="0.2">
      <c r="A102" s="2">
        <v>0</v>
      </c>
      <c r="B102" s="2">
        <v>25</v>
      </c>
      <c r="C102" s="2" t="s">
        <v>39</v>
      </c>
      <c r="D102" s="2" t="s">
        <v>40</v>
      </c>
      <c r="E102" s="2" t="s">
        <v>42</v>
      </c>
      <c r="F102" s="2" t="s">
        <v>147</v>
      </c>
      <c r="G102" s="34">
        <f ca="1">INDIRECT("'Civil Indigence'!$M$11")</f>
        <v>0</v>
      </c>
      <c r="H102" s="2">
        <v>12</v>
      </c>
      <c r="U102" s="2">
        <v>82</v>
      </c>
    </row>
    <row r="103" spans="1:21" x14ac:dyDescent="0.2">
      <c r="A103" s="2">
        <v>0</v>
      </c>
      <c r="B103" s="2">
        <v>25</v>
      </c>
      <c r="C103" s="2" t="s">
        <v>39</v>
      </c>
      <c r="D103" s="2" t="s">
        <v>40</v>
      </c>
      <c r="E103" s="2" t="s">
        <v>43</v>
      </c>
      <c r="F103" s="2" t="s">
        <v>147</v>
      </c>
      <c r="G103" s="34">
        <f ca="1">INDIRECT("'Civil Indigence'!$M$12")</f>
        <v>0</v>
      </c>
      <c r="H103" s="2">
        <v>12</v>
      </c>
      <c r="U103" s="2">
        <v>83</v>
      </c>
    </row>
    <row r="104" spans="1:21" x14ac:dyDescent="0.2">
      <c r="A104" s="2">
        <v>0</v>
      </c>
      <c r="B104" s="2">
        <v>25</v>
      </c>
      <c r="C104" s="2" t="s">
        <v>39</v>
      </c>
      <c r="D104" s="2" t="s">
        <v>40</v>
      </c>
      <c r="E104" s="2" t="s">
        <v>44</v>
      </c>
      <c r="F104" s="2" t="s">
        <v>147</v>
      </c>
      <c r="G104" s="34">
        <f ca="1">INDIRECT("'Civil Indigence'!$M$13")</f>
        <v>0</v>
      </c>
      <c r="H104" s="2">
        <v>12</v>
      </c>
      <c r="U104" s="2">
        <v>84</v>
      </c>
    </row>
    <row r="105" spans="1:21" x14ac:dyDescent="0.2">
      <c r="A105" s="2">
        <v>0</v>
      </c>
      <c r="B105" s="2">
        <v>25</v>
      </c>
      <c r="C105" s="2" t="s">
        <v>39</v>
      </c>
      <c r="D105" s="2" t="s">
        <v>40</v>
      </c>
      <c r="E105" s="2" t="s">
        <v>159</v>
      </c>
      <c r="F105" s="2" t="s">
        <v>147</v>
      </c>
      <c r="G105" s="34">
        <f ca="1">INDIRECT("'Civil Indigence'!$M$14")</f>
        <v>0</v>
      </c>
      <c r="H105" s="2">
        <v>12</v>
      </c>
      <c r="U105" s="2">
        <v>85</v>
      </c>
    </row>
    <row r="106" spans="1:21" x14ac:dyDescent="0.2">
      <c r="A106" s="2">
        <v>0</v>
      </c>
      <c r="B106" s="2">
        <v>25</v>
      </c>
      <c r="C106" s="2" t="s">
        <v>39</v>
      </c>
      <c r="D106" s="2" t="s">
        <v>45</v>
      </c>
      <c r="E106" s="2" t="s">
        <v>41</v>
      </c>
      <c r="F106" s="2" t="s">
        <v>147</v>
      </c>
      <c r="G106" s="35">
        <f ca="1">INDIRECT("'Civil Indigence'!$M$18")</f>
        <v>0</v>
      </c>
      <c r="H106" s="2">
        <v>12</v>
      </c>
      <c r="U106" s="2">
        <v>86</v>
      </c>
    </row>
    <row r="107" spans="1:21" x14ac:dyDescent="0.2">
      <c r="A107" s="2">
        <v>0</v>
      </c>
      <c r="B107" s="2">
        <v>25</v>
      </c>
      <c r="C107" s="2" t="s">
        <v>39</v>
      </c>
      <c r="D107" s="2" t="s">
        <v>45</v>
      </c>
      <c r="E107" s="2" t="s">
        <v>42</v>
      </c>
      <c r="F107" s="2" t="s">
        <v>147</v>
      </c>
      <c r="G107" s="35">
        <f ca="1">INDIRECT("'Civil Indigence'!$M$19")</f>
        <v>0</v>
      </c>
      <c r="H107" s="2">
        <v>12</v>
      </c>
      <c r="U107" s="2">
        <v>87</v>
      </c>
    </row>
    <row r="108" spans="1:21" x14ac:dyDescent="0.2">
      <c r="A108" s="2">
        <v>0</v>
      </c>
      <c r="B108" s="2">
        <v>25</v>
      </c>
      <c r="C108" s="2" t="s">
        <v>39</v>
      </c>
      <c r="D108" s="2" t="s">
        <v>45</v>
      </c>
      <c r="E108" s="2" t="s">
        <v>43</v>
      </c>
      <c r="F108" s="2" t="s">
        <v>147</v>
      </c>
      <c r="G108" s="35">
        <f ca="1">INDIRECT("'Civil Indigence'!$M$20")</f>
        <v>0</v>
      </c>
      <c r="H108" s="2">
        <v>12</v>
      </c>
      <c r="U108" s="2">
        <v>88</v>
      </c>
    </row>
    <row r="109" spans="1:21" x14ac:dyDescent="0.2">
      <c r="A109" s="2">
        <v>0</v>
      </c>
      <c r="B109" s="2">
        <v>25</v>
      </c>
      <c r="C109" s="2" t="s">
        <v>39</v>
      </c>
      <c r="D109" s="2" t="s">
        <v>45</v>
      </c>
      <c r="E109" s="2" t="s">
        <v>44</v>
      </c>
      <c r="F109" s="2" t="s">
        <v>147</v>
      </c>
      <c r="G109" s="35">
        <f ca="1">INDIRECT("'Civil Indigence'!$M$21")</f>
        <v>0</v>
      </c>
      <c r="H109" s="2">
        <v>12</v>
      </c>
      <c r="U109" s="2">
        <v>89</v>
      </c>
    </row>
    <row r="110" spans="1:21" x14ac:dyDescent="0.2">
      <c r="A110" s="2">
        <v>0</v>
      </c>
      <c r="B110" s="2">
        <v>25</v>
      </c>
      <c r="C110" s="2" t="s">
        <v>39</v>
      </c>
      <c r="D110" s="2" t="s">
        <v>45</v>
      </c>
      <c r="E110" s="2" t="s">
        <v>159</v>
      </c>
      <c r="F110" s="2" t="s">
        <v>147</v>
      </c>
      <c r="G110" s="35">
        <f ca="1">INDIRECT("'Civil Indigence'!$M$22")</f>
        <v>0</v>
      </c>
      <c r="H110" s="2">
        <v>12</v>
      </c>
      <c r="U110" s="2">
        <v>90</v>
      </c>
    </row>
    <row r="111" spans="1:21" x14ac:dyDescent="0.2">
      <c r="A111" s="2">
        <v>0</v>
      </c>
      <c r="B111" s="2">
        <v>25</v>
      </c>
      <c r="C111" s="2" t="s">
        <v>39</v>
      </c>
      <c r="D111" s="2" t="s">
        <v>40</v>
      </c>
      <c r="E111" s="2" t="s">
        <v>41</v>
      </c>
      <c r="F111" s="2" t="s">
        <v>148</v>
      </c>
      <c r="G111" s="34">
        <f ca="1">INDIRECT("'Civil Indigence'!$N$10")</f>
        <v>0</v>
      </c>
      <c r="H111" s="2">
        <v>12</v>
      </c>
      <c r="U111" s="2">
        <v>91</v>
      </c>
    </row>
    <row r="112" spans="1:21" x14ac:dyDescent="0.2">
      <c r="A112" s="2">
        <v>0</v>
      </c>
      <c r="B112" s="2">
        <v>25</v>
      </c>
      <c r="C112" s="2" t="s">
        <v>39</v>
      </c>
      <c r="D112" s="2" t="s">
        <v>40</v>
      </c>
      <c r="E112" s="2" t="s">
        <v>42</v>
      </c>
      <c r="F112" s="2" t="s">
        <v>148</v>
      </c>
      <c r="G112" s="34">
        <f ca="1">INDIRECT("'Civil Indigence'!$N$11")</f>
        <v>0</v>
      </c>
      <c r="H112" s="2">
        <v>12</v>
      </c>
      <c r="U112" s="2">
        <v>92</v>
      </c>
    </row>
    <row r="113" spans="1:21" x14ac:dyDescent="0.2">
      <c r="A113" s="2">
        <v>0</v>
      </c>
      <c r="B113" s="2">
        <v>25</v>
      </c>
      <c r="C113" s="2" t="s">
        <v>39</v>
      </c>
      <c r="D113" s="2" t="s">
        <v>40</v>
      </c>
      <c r="E113" s="2" t="s">
        <v>43</v>
      </c>
      <c r="F113" s="2" t="s">
        <v>148</v>
      </c>
      <c r="G113" s="34">
        <f ca="1">INDIRECT("'Civil Indigence'!$N$12")</f>
        <v>0</v>
      </c>
      <c r="H113" s="2">
        <v>12</v>
      </c>
      <c r="U113" s="2">
        <v>93</v>
      </c>
    </row>
    <row r="114" spans="1:21" x14ac:dyDescent="0.2">
      <c r="A114" s="2">
        <v>0</v>
      </c>
      <c r="B114" s="2">
        <v>25</v>
      </c>
      <c r="C114" s="2" t="s">
        <v>39</v>
      </c>
      <c r="D114" s="2" t="s">
        <v>40</v>
      </c>
      <c r="E114" s="2" t="s">
        <v>44</v>
      </c>
      <c r="F114" s="2" t="s">
        <v>148</v>
      </c>
      <c r="G114" s="34">
        <f ca="1">INDIRECT("'Civil Indigence'!$N$13")</f>
        <v>0</v>
      </c>
      <c r="H114" s="2">
        <v>12</v>
      </c>
      <c r="U114" s="2">
        <v>94</v>
      </c>
    </row>
    <row r="115" spans="1:21" x14ac:dyDescent="0.2">
      <c r="A115" s="2">
        <v>0</v>
      </c>
      <c r="B115" s="2">
        <v>25</v>
      </c>
      <c r="C115" s="2" t="s">
        <v>39</v>
      </c>
      <c r="D115" s="2" t="s">
        <v>40</v>
      </c>
      <c r="E115" s="2" t="s">
        <v>159</v>
      </c>
      <c r="F115" s="2" t="s">
        <v>148</v>
      </c>
      <c r="G115" s="34">
        <f ca="1">INDIRECT("'Civil Indigence'!$N$14")</f>
        <v>0</v>
      </c>
      <c r="H115" s="2">
        <v>12</v>
      </c>
      <c r="U115" s="2">
        <v>95</v>
      </c>
    </row>
    <row r="116" spans="1:21" x14ac:dyDescent="0.2">
      <c r="A116" s="2">
        <v>0</v>
      </c>
      <c r="B116" s="2">
        <v>25</v>
      </c>
      <c r="C116" s="2" t="s">
        <v>39</v>
      </c>
      <c r="D116" s="2" t="s">
        <v>45</v>
      </c>
      <c r="E116" s="2" t="s">
        <v>41</v>
      </c>
      <c r="F116" s="2" t="s">
        <v>148</v>
      </c>
      <c r="G116" s="35">
        <f ca="1">INDIRECT("'Civil Indigence'!$N$18")</f>
        <v>0</v>
      </c>
      <c r="H116" s="2">
        <v>12</v>
      </c>
      <c r="U116" s="2">
        <v>96</v>
      </c>
    </row>
    <row r="117" spans="1:21" x14ac:dyDescent="0.2">
      <c r="A117" s="2">
        <v>0</v>
      </c>
      <c r="B117" s="2">
        <v>25</v>
      </c>
      <c r="C117" s="2" t="s">
        <v>39</v>
      </c>
      <c r="D117" s="2" t="s">
        <v>45</v>
      </c>
      <c r="E117" s="2" t="s">
        <v>42</v>
      </c>
      <c r="F117" s="2" t="s">
        <v>148</v>
      </c>
      <c r="G117" s="35">
        <f ca="1">INDIRECT("'Civil Indigence'!$N$19")</f>
        <v>0</v>
      </c>
      <c r="H117" s="2">
        <v>12</v>
      </c>
      <c r="U117" s="2">
        <v>97</v>
      </c>
    </row>
    <row r="118" spans="1:21" x14ac:dyDescent="0.2">
      <c r="A118" s="2">
        <v>0</v>
      </c>
      <c r="B118" s="2">
        <v>25</v>
      </c>
      <c r="C118" s="2" t="s">
        <v>39</v>
      </c>
      <c r="D118" s="2" t="s">
        <v>45</v>
      </c>
      <c r="E118" s="2" t="s">
        <v>43</v>
      </c>
      <c r="F118" s="2" t="s">
        <v>148</v>
      </c>
      <c r="G118" s="35">
        <f ca="1">INDIRECT("'Civil Indigence'!$N$20")</f>
        <v>0</v>
      </c>
      <c r="H118" s="2">
        <v>12</v>
      </c>
      <c r="U118" s="2">
        <v>98</v>
      </c>
    </row>
    <row r="119" spans="1:21" x14ac:dyDescent="0.2">
      <c r="A119" s="2">
        <v>0</v>
      </c>
      <c r="B119" s="2">
        <v>25</v>
      </c>
      <c r="C119" s="2" t="s">
        <v>39</v>
      </c>
      <c r="D119" s="2" t="s">
        <v>45</v>
      </c>
      <c r="E119" s="2" t="s">
        <v>44</v>
      </c>
      <c r="F119" s="2" t="s">
        <v>148</v>
      </c>
      <c r="G119" s="35">
        <f ca="1">INDIRECT("'Civil Indigence'!$N$21")</f>
        <v>0</v>
      </c>
      <c r="H119" s="2">
        <v>12</v>
      </c>
      <c r="U119" s="2">
        <v>99</v>
      </c>
    </row>
    <row r="120" spans="1:21" x14ac:dyDescent="0.2">
      <c r="A120" s="2">
        <v>0</v>
      </c>
      <c r="B120" s="2">
        <v>25</v>
      </c>
      <c r="C120" s="2" t="s">
        <v>39</v>
      </c>
      <c r="D120" s="2" t="s">
        <v>45</v>
      </c>
      <c r="E120" s="2" t="s">
        <v>159</v>
      </c>
      <c r="F120" s="2" t="s">
        <v>148</v>
      </c>
      <c r="G120" s="35">
        <f ca="1">INDIRECT("'Civil Indigence'!$N$22")</f>
        <v>0</v>
      </c>
      <c r="H120" s="2">
        <v>12</v>
      </c>
      <c r="U120" s="2">
        <v>100</v>
      </c>
    </row>
    <row r="121" spans="1:21" x14ac:dyDescent="0.2">
      <c r="A121" s="2">
        <v>0</v>
      </c>
      <c r="B121" s="2">
        <v>25</v>
      </c>
      <c r="C121" s="2" t="s">
        <v>39</v>
      </c>
      <c r="D121" s="2" t="s">
        <v>40</v>
      </c>
      <c r="E121" s="2" t="s">
        <v>41</v>
      </c>
      <c r="F121" s="2" t="s">
        <v>149</v>
      </c>
      <c r="G121" s="34">
        <f ca="1">INDIRECT("'Civil Indigence'!$O$10")</f>
        <v>0</v>
      </c>
      <c r="H121" s="2">
        <v>12</v>
      </c>
      <c r="U121" s="2">
        <v>101</v>
      </c>
    </row>
    <row r="122" spans="1:21" x14ac:dyDescent="0.2">
      <c r="A122" s="2">
        <v>0</v>
      </c>
      <c r="B122" s="2">
        <v>25</v>
      </c>
      <c r="C122" s="2" t="s">
        <v>39</v>
      </c>
      <c r="D122" s="2" t="s">
        <v>40</v>
      </c>
      <c r="E122" s="2" t="s">
        <v>42</v>
      </c>
      <c r="F122" s="2" t="s">
        <v>149</v>
      </c>
      <c r="G122" s="34">
        <f ca="1">INDIRECT("'Civil Indigence'!$O$11")</f>
        <v>0</v>
      </c>
      <c r="H122" s="2">
        <v>12</v>
      </c>
      <c r="U122" s="2">
        <v>102</v>
      </c>
    </row>
    <row r="123" spans="1:21" x14ac:dyDescent="0.2">
      <c r="A123" s="2">
        <v>0</v>
      </c>
      <c r="B123" s="2">
        <v>25</v>
      </c>
      <c r="C123" s="2" t="s">
        <v>39</v>
      </c>
      <c r="D123" s="2" t="s">
        <v>40</v>
      </c>
      <c r="E123" s="2" t="s">
        <v>43</v>
      </c>
      <c r="F123" s="2" t="s">
        <v>149</v>
      </c>
      <c r="G123" s="34">
        <f ca="1">INDIRECT("'Civil Indigence'!$O$12")</f>
        <v>0</v>
      </c>
      <c r="H123" s="2">
        <v>12</v>
      </c>
      <c r="U123" s="2">
        <v>103</v>
      </c>
    </row>
    <row r="124" spans="1:21" x14ac:dyDescent="0.2">
      <c r="A124" s="2">
        <v>0</v>
      </c>
      <c r="B124" s="2">
        <v>25</v>
      </c>
      <c r="C124" s="2" t="s">
        <v>39</v>
      </c>
      <c r="D124" s="2" t="s">
        <v>40</v>
      </c>
      <c r="E124" s="2" t="s">
        <v>44</v>
      </c>
      <c r="F124" s="2" t="s">
        <v>149</v>
      </c>
      <c r="G124" s="34">
        <f ca="1">INDIRECT("'Civil Indigence'!$O$13")</f>
        <v>0</v>
      </c>
      <c r="H124" s="2">
        <v>12</v>
      </c>
      <c r="U124" s="2">
        <v>104</v>
      </c>
    </row>
    <row r="125" spans="1:21" x14ac:dyDescent="0.2">
      <c r="A125" s="2">
        <v>0</v>
      </c>
      <c r="B125" s="2">
        <v>25</v>
      </c>
      <c r="C125" s="2" t="s">
        <v>39</v>
      </c>
      <c r="D125" s="2" t="s">
        <v>40</v>
      </c>
      <c r="E125" s="2" t="s">
        <v>159</v>
      </c>
      <c r="F125" s="2" t="s">
        <v>149</v>
      </c>
      <c r="G125" s="34">
        <f ca="1">INDIRECT("'Civil Indigence'!$O$14")</f>
        <v>0</v>
      </c>
      <c r="H125" s="2">
        <v>12</v>
      </c>
      <c r="U125" s="2">
        <v>105</v>
      </c>
    </row>
    <row r="126" spans="1:21" x14ac:dyDescent="0.2">
      <c r="A126" s="2">
        <v>0</v>
      </c>
      <c r="B126" s="2">
        <v>25</v>
      </c>
      <c r="C126" s="2" t="s">
        <v>39</v>
      </c>
      <c r="D126" s="2" t="s">
        <v>45</v>
      </c>
      <c r="E126" s="2" t="s">
        <v>41</v>
      </c>
      <c r="F126" s="2" t="s">
        <v>149</v>
      </c>
      <c r="G126" s="35">
        <f ca="1">INDIRECT("'Civil Indigence'!$O$18")</f>
        <v>0</v>
      </c>
      <c r="H126" s="2">
        <v>12</v>
      </c>
      <c r="U126" s="2">
        <v>106</v>
      </c>
    </row>
    <row r="127" spans="1:21" x14ac:dyDescent="0.2">
      <c r="A127" s="2">
        <v>0</v>
      </c>
      <c r="B127" s="2">
        <v>25</v>
      </c>
      <c r="C127" s="2" t="s">
        <v>39</v>
      </c>
      <c r="D127" s="2" t="s">
        <v>45</v>
      </c>
      <c r="E127" s="2" t="s">
        <v>42</v>
      </c>
      <c r="F127" s="2" t="s">
        <v>149</v>
      </c>
      <c r="G127" s="35">
        <f ca="1">INDIRECT("'Civil Indigence'!$O$19")</f>
        <v>0</v>
      </c>
      <c r="H127" s="2">
        <v>12</v>
      </c>
      <c r="U127" s="2">
        <v>107</v>
      </c>
    </row>
    <row r="128" spans="1:21" x14ac:dyDescent="0.2">
      <c r="A128" s="2">
        <v>0</v>
      </c>
      <c r="B128" s="2">
        <v>25</v>
      </c>
      <c r="C128" s="2" t="s">
        <v>39</v>
      </c>
      <c r="D128" s="2" t="s">
        <v>45</v>
      </c>
      <c r="E128" s="2" t="s">
        <v>43</v>
      </c>
      <c r="F128" s="2" t="s">
        <v>149</v>
      </c>
      <c r="G128" s="35">
        <f ca="1">INDIRECT("'Civil Indigence'!$O$20")</f>
        <v>0</v>
      </c>
      <c r="H128" s="2">
        <v>12</v>
      </c>
      <c r="U128" s="2">
        <v>108</v>
      </c>
    </row>
    <row r="129" spans="1:21" x14ac:dyDescent="0.2">
      <c r="A129" s="2">
        <v>0</v>
      </c>
      <c r="B129" s="2">
        <v>25</v>
      </c>
      <c r="C129" s="2" t="s">
        <v>39</v>
      </c>
      <c r="D129" s="2" t="s">
        <v>45</v>
      </c>
      <c r="E129" s="2" t="s">
        <v>44</v>
      </c>
      <c r="F129" s="2" t="s">
        <v>149</v>
      </c>
      <c r="G129" s="35">
        <f ca="1">INDIRECT("'Civil Indigence'!$O$21")</f>
        <v>0</v>
      </c>
      <c r="H129" s="2">
        <v>12</v>
      </c>
      <c r="U129" s="2">
        <v>109</v>
      </c>
    </row>
    <row r="130" spans="1:21" x14ac:dyDescent="0.2">
      <c r="A130" s="2">
        <v>0</v>
      </c>
      <c r="B130" s="2">
        <v>25</v>
      </c>
      <c r="C130" s="2" t="s">
        <v>39</v>
      </c>
      <c r="D130" s="2" t="s">
        <v>45</v>
      </c>
      <c r="E130" s="2" t="s">
        <v>159</v>
      </c>
      <c r="F130" s="2" t="s">
        <v>149</v>
      </c>
      <c r="G130" s="35">
        <f ca="1">INDIRECT("'Civil Indigence'!$O$22")</f>
        <v>0</v>
      </c>
      <c r="H130" s="2">
        <v>12</v>
      </c>
      <c r="U130" s="2">
        <v>110</v>
      </c>
    </row>
    <row r="131" spans="1:21" x14ac:dyDescent="0.2">
      <c r="A131" s="2">
        <v>0</v>
      </c>
      <c r="B131" s="2">
        <v>25</v>
      </c>
      <c r="C131" s="2" t="s">
        <v>39</v>
      </c>
      <c r="D131" s="2" t="s">
        <v>40</v>
      </c>
      <c r="E131" s="2" t="s">
        <v>41</v>
      </c>
      <c r="F131" s="2" t="s">
        <v>150</v>
      </c>
      <c r="G131" s="34">
        <f ca="1">INDIRECT("'Civil Indigence'!$P$10")</f>
        <v>0</v>
      </c>
      <c r="H131" s="2">
        <v>12</v>
      </c>
      <c r="U131" s="2">
        <v>111</v>
      </c>
    </row>
    <row r="132" spans="1:21" x14ac:dyDescent="0.2">
      <c r="A132" s="2">
        <v>0</v>
      </c>
      <c r="B132" s="2">
        <v>25</v>
      </c>
      <c r="C132" s="2" t="s">
        <v>39</v>
      </c>
      <c r="D132" s="2" t="s">
        <v>40</v>
      </c>
      <c r="E132" s="2" t="s">
        <v>42</v>
      </c>
      <c r="F132" s="2" t="s">
        <v>150</v>
      </c>
      <c r="G132" s="34">
        <f ca="1">INDIRECT("'Civil Indigence'!$P$11")</f>
        <v>0</v>
      </c>
      <c r="H132" s="2">
        <v>12</v>
      </c>
      <c r="U132" s="2">
        <v>112</v>
      </c>
    </row>
    <row r="133" spans="1:21" x14ac:dyDescent="0.2">
      <c r="A133" s="2">
        <v>0</v>
      </c>
      <c r="B133" s="2">
        <v>25</v>
      </c>
      <c r="C133" s="2" t="s">
        <v>39</v>
      </c>
      <c r="D133" s="2" t="s">
        <v>40</v>
      </c>
      <c r="E133" s="2" t="s">
        <v>43</v>
      </c>
      <c r="F133" s="2" t="s">
        <v>150</v>
      </c>
      <c r="G133" s="34">
        <f ca="1">INDIRECT("'Civil Indigence'!$P$12")</f>
        <v>0</v>
      </c>
      <c r="H133" s="2">
        <v>12</v>
      </c>
      <c r="U133" s="2">
        <v>113</v>
      </c>
    </row>
    <row r="134" spans="1:21" x14ac:dyDescent="0.2">
      <c r="A134" s="2">
        <v>0</v>
      </c>
      <c r="B134" s="2">
        <v>25</v>
      </c>
      <c r="C134" s="2" t="s">
        <v>39</v>
      </c>
      <c r="D134" s="2" t="s">
        <v>40</v>
      </c>
      <c r="E134" s="2" t="s">
        <v>44</v>
      </c>
      <c r="F134" s="2" t="s">
        <v>150</v>
      </c>
      <c r="G134" s="34">
        <f ca="1">INDIRECT("'Civil Indigence'!$P$13")</f>
        <v>0</v>
      </c>
      <c r="H134" s="2">
        <v>12</v>
      </c>
      <c r="U134" s="2">
        <v>114</v>
      </c>
    </row>
    <row r="135" spans="1:21" x14ac:dyDescent="0.2">
      <c r="A135" s="2">
        <v>0</v>
      </c>
      <c r="B135" s="2">
        <v>25</v>
      </c>
      <c r="C135" s="2" t="s">
        <v>39</v>
      </c>
      <c r="D135" s="2" t="s">
        <v>40</v>
      </c>
      <c r="E135" s="2" t="s">
        <v>159</v>
      </c>
      <c r="F135" s="2" t="s">
        <v>150</v>
      </c>
      <c r="G135" s="34">
        <f ca="1">INDIRECT("'Civil Indigence'!$P$14")</f>
        <v>0</v>
      </c>
      <c r="H135" s="2">
        <v>12</v>
      </c>
      <c r="U135" s="2">
        <v>115</v>
      </c>
    </row>
    <row r="136" spans="1:21" x14ac:dyDescent="0.2">
      <c r="A136" s="2">
        <v>0</v>
      </c>
      <c r="B136" s="2">
        <v>25</v>
      </c>
      <c r="C136" s="2" t="s">
        <v>39</v>
      </c>
      <c r="D136" s="2" t="s">
        <v>45</v>
      </c>
      <c r="E136" s="2" t="s">
        <v>41</v>
      </c>
      <c r="F136" s="2" t="s">
        <v>150</v>
      </c>
      <c r="G136" s="35">
        <f ca="1">INDIRECT("'Civil Indigence'!$P$18")</f>
        <v>0</v>
      </c>
      <c r="H136" s="2">
        <v>12</v>
      </c>
      <c r="U136" s="2">
        <v>116</v>
      </c>
    </row>
    <row r="137" spans="1:21" x14ac:dyDescent="0.2">
      <c r="A137" s="2">
        <v>0</v>
      </c>
      <c r="B137" s="2">
        <v>25</v>
      </c>
      <c r="C137" s="2" t="s">
        <v>39</v>
      </c>
      <c r="D137" s="2" t="s">
        <v>45</v>
      </c>
      <c r="E137" s="2" t="s">
        <v>42</v>
      </c>
      <c r="F137" s="2" t="s">
        <v>150</v>
      </c>
      <c r="G137" s="35">
        <f ca="1">INDIRECT("'Civil Indigence'!$P$19")</f>
        <v>0</v>
      </c>
      <c r="H137" s="2">
        <v>12</v>
      </c>
      <c r="U137" s="2">
        <v>117</v>
      </c>
    </row>
    <row r="138" spans="1:21" x14ac:dyDescent="0.2">
      <c r="A138" s="2">
        <v>0</v>
      </c>
      <c r="B138" s="2">
        <v>25</v>
      </c>
      <c r="C138" s="2" t="s">
        <v>39</v>
      </c>
      <c r="D138" s="2" t="s">
        <v>45</v>
      </c>
      <c r="E138" s="2" t="s">
        <v>43</v>
      </c>
      <c r="F138" s="2" t="s">
        <v>150</v>
      </c>
      <c r="G138" s="35">
        <f ca="1">INDIRECT("'Civil Indigence'!$P$20")</f>
        <v>0</v>
      </c>
      <c r="H138" s="2">
        <v>12</v>
      </c>
      <c r="U138" s="2">
        <v>118</v>
      </c>
    </row>
    <row r="139" spans="1:21" x14ac:dyDescent="0.2">
      <c r="A139" s="2">
        <v>0</v>
      </c>
      <c r="B139" s="2">
        <v>25</v>
      </c>
      <c r="C139" s="2" t="s">
        <v>39</v>
      </c>
      <c r="D139" s="2" t="s">
        <v>45</v>
      </c>
      <c r="E139" s="2" t="s">
        <v>44</v>
      </c>
      <c r="F139" s="2" t="s">
        <v>150</v>
      </c>
      <c r="G139" s="35">
        <f ca="1">INDIRECT("'Civil Indigence'!$P$21")</f>
        <v>0</v>
      </c>
      <c r="H139" s="2">
        <v>12</v>
      </c>
      <c r="U139" s="2">
        <v>119</v>
      </c>
    </row>
    <row r="140" spans="1:21" x14ac:dyDescent="0.2">
      <c r="A140" s="2">
        <v>0</v>
      </c>
      <c r="B140" s="2">
        <v>25</v>
      </c>
      <c r="C140" s="2" t="s">
        <v>39</v>
      </c>
      <c r="D140" s="2" t="s">
        <v>45</v>
      </c>
      <c r="E140" s="2" t="s">
        <v>159</v>
      </c>
      <c r="F140" s="2" t="s">
        <v>150</v>
      </c>
      <c r="G140" s="35">
        <f ca="1">INDIRECT("'Civil Indigence'!$P$22")</f>
        <v>0</v>
      </c>
      <c r="H140" s="2">
        <v>12</v>
      </c>
      <c r="U140" s="2">
        <v>120</v>
      </c>
    </row>
    <row r="141" spans="1:21" x14ac:dyDescent="0.2">
      <c r="A141" s="2">
        <v>0</v>
      </c>
      <c r="B141" s="2">
        <v>25</v>
      </c>
      <c r="C141" s="2" t="s">
        <v>39</v>
      </c>
      <c r="D141" s="2" t="s">
        <v>40</v>
      </c>
      <c r="E141" s="2" t="s">
        <v>41</v>
      </c>
      <c r="F141" s="2" t="s">
        <v>157</v>
      </c>
      <c r="G141" s="34">
        <f ca="1">INDIRECT("'Civil Indigence'!$Q$10")</f>
        <v>0</v>
      </c>
      <c r="H141" s="2">
        <v>12</v>
      </c>
      <c r="U141" s="2">
        <v>121</v>
      </c>
    </row>
    <row r="142" spans="1:21" x14ac:dyDescent="0.2">
      <c r="A142" s="2">
        <v>0</v>
      </c>
      <c r="B142" s="2">
        <v>25</v>
      </c>
      <c r="C142" s="2" t="s">
        <v>39</v>
      </c>
      <c r="D142" s="2" t="s">
        <v>40</v>
      </c>
      <c r="E142" s="2" t="s">
        <v>42</v>
      </c>
      <c r="F142" s="2" t="s">
        <v>157</v>
      </c>
      <c r="G142" s="34">
        <f ca="1">INDIRECT("'Civil Indigence'!$Q$11")</f>
        <v>0</v>
      </c>
      <c r="H142" s="2">
        <v>12</v>
      </c>
      <c r="U142" s="2">
        <v>122</v>
      </c>
    </row>
    <row r="143" spans="1:21" x14ac:dyDescent="0.2">
      <c r="A143" s="2">
        <v>0</v>
      </c>
      <c r="B143" s="2">
        <v>25</v>
      </c>
      <c r="C143" s="2" t="s">
        <v>39</v>
      </c>
      <c r="D143" s="2" t="s">
        <v>40</v>
      </c>
      <c r="E143" s="2" t="s">
        <v>43</v>
      </c>
      <c r="F143" s="2" t="s">
        <v>157</v>
      </c>
      <c r="G143" s="34">
        <f ca="1">INDIRECT("'Civil Indigence'!$Q$12")</f>
        <v>0</v>
      </c>
      <c r="H143" s="2">
        <v>12</v>
      </c>
      <c r="U143" s="2">
        <v>123</v>
      </c>
    </row>
    <row r="144" spans="1:21" x14ac:dyDescent="0.2">
      <c r="A144" s="2">
        <v>0</v>
      </c>
      <c r="B144" s="2">
        <v>25</v>
      </c>
      <c r="C144" s="2" t="s">
        <v>39</v>
      </c>
      <c r="D144" s="2" t="s">
        <v>40</v>
      </c>
      <c r="E144" s="2" t="s">
        <v>44</v>
      </c>
      <c r="F144" s="2" t="s">
        <v>157</v>
      </c>
      <c r="G144" s="34">
        <f ca="1">INDIRECT("'Civil Indigence'!$Q$13")</f>
        <v>0</v>
      </c>
      <c r="H144" s="2">
        <v>12</v>
      </c>
      <c r="U144" s="2">
        <v>124</v>
      </c>
    </row>
    <row r="145" spans="1:21" x14ac:dyDescent="0.2">
      <c r="A145" s="2">
        <v>0</v>
      </c>
      <c r="B145" s="2">
        <v>25</v>
      </c>
      <c r="C145" s="2" t="s">
        <v>39</v>
      </c>
      <c r="D145" s="2" t="s">
        <v>40</v>
      </c>
      <c r="E145" s="2" t="s">
        <v>159</v>
      </c>
      <c r="F145" s="2" t="s">
        <v>157</v>
      </c>
      <c r="G145" s="34">
        <f ca="1">INDIRECT("'Civil Indigence'!$Q$14")</f>
        <v>0</v>
      </c>
      <c r="H145" s="2">
        <v>12</v>
      </c>
      <c r="U145" s="2">
        <v>125</v>
      </c>
    </row>
    <row r="146" spans="1:21" x14ac:dyDescent="0.2">
      <c r="A146" s="2">
        <v>0</v>
      </c>
      <c r="B146" s="2">
        <v>25</v>
      </c>
      <c r="C146" s="2" t="s">
        <v>39</v>
      </c>
      <c r="D146" s="2" t="s">
        <v>45</v>
      </c>
      <c r="E146" s="2" t="s">
        <v>41</v>
      </c>
      <c r="F146" s="2" t="s">
        <v>157</v>
      </c>
      <c r="G146" s="35">
        <f ca="1">INDIRECT("'Civil Indigence'!$Q$18")</f>
        <v>0</v>
      </c>
      <c r="H146" s="2">
        <v>12</v>
      </c>
      <c r="U146" s="2">
        <v>126</v>
      </c>
    </row>
    <row r="147" spans="1:21" x14ac:dyDescent="0.2">
      <c r="A147" s="2">
        <v>0</v>
      </c>
      <c r="B147" s="2">
        <v>25</v>
      </c>
      <c r="C147" s="2" t="s">
        <v>39</v>
      </c>
      <c r="D147" s="2" t="s">
        <v>45</v>
      </c>
      <c r="E147" s="2" t="s">
        <v>42</v>
      </c>
      <c r="F147" s="2" t="s">
        <v>157</v>
      </c>
      <c r="G147" s="35">
        <f ca="1">INDIRECT("'Civil Indigence'!$Q$19")</f>
        <v>0</v>
      </c>
      <c r="H147" s="2">
        <v>12</v>
      </c>
      <c r="U147" s="2">
        <v>127</v>
      </c>
    </row>
    <row r="148" spans="1:21" x14ac:dyDescent="0.2">
      <c r="A148" s="2">
        <v>0</v>
      </c>
      <c r="B148" s="2">
        <v>25</v>
      </c>
      <c r="C148" s="2" t="s">
        <v>39</v>
      </c>
      <c r="D148" s="2" t="s">
        <v>45</v>
      </c>
      <c r="E148" s="2" t="s">
        <v>43</v>
      </c>
      <c r="F148" s="2" t="s">
        <v>157</v>
      </c>
      <c r="G148" s="35">
        <f ca="1">INDIRECT("'Civil Indigence'!$Q$20")</f>
        <v>0</v>
      </c>
      <c r="H148" s="2">
        <v>12</v>
      </c>
      <c r="U148" s="2">
        <v>128</v>
      </c>
    </row>
    <row r="149" spans="1:21" x14ac:dyDescent="0.2">
      <c r="A149" s="2">
        <v>0</v>
      </c>
      <c r="B149" s="2">
        <v>25</v>
      </c>
      <c r="C149" s="2" t="s">
        <v>39</v>
      </c>
      <c r="D149" s="2" t="s">
        <v>45</v>
      </c>
      <c r="E149" s="2" t="s">
        <v>44</v>
      </c>
      <c r="F149" s="2" t="s">
        <v>157</v>
      </c>
      <c r="G149" s="35">
        <f ca="1">INDIRECT("'Civil Indigence'!$Q$21")</f>
        <v>0</v>
      </c>
      <c r="H149" s="2">
        <v>12</v>
      </c>
      <c r="U149" s="2">
        <v>129</v>
      </c>
    </row>
    <row r="150" spans="1:21" x14ac:dyDescent="0.2">
      <c r="A150" s="2">
        <v>0</v>
      </c>
      <c r="B150" s="2">
        <v>25</v>
      </c>
      <c r="C150" s="2" t="s">
        <v>39</v>
      </c>
      <c r="D150" s="2" t="s">
        <v>45</v>
      </c>
      <c r="E150" s="2" t="s">
        <v>159</v>
      </c>
      <c r="F150" s="2" t="s">
        <v>157</v>
      </c>
      <c r="G150" s="35">
        <f ca="1">INDIRECT("'Civil Indigence'!$Q$22")</f>
        <v>0</v>
      </c>
      <c r="H150" s="2">
        <v>12</v>
      </c>
      <c r="U150" s="2">
        <v>130</v>
      </c>
    </row>
    <row r="151" spans="1:21" ht="25.5" x14ac:dyDescent="0.2">
      <c r="A151" s="1" t="s">
        <v>22</v>
      </c>
      <c r="B151" s="1" t="s">
        <v>23</v>
      </c>
      <c r="C151" s="1" t="s">
        <v>46</v>
      </c>
      <c r="D151" s="1" t="s">
        <v>47</v>
      </c>
      <c r="E151" s="1" t="s">
        <v>48</v>
      </c>
      <c r="F151" s="1" t="s">
        <v>49</v>
      </c>
      <c r="G151" s="1" t="s">
        <v>38</v>
      </c>
    </row>
    <row r="152" spans="1:21" x14ac:dyDescent="0.2">
      <c r="A152" s="32">
        <f>A21</f>
        <v>0</v>
      </c>
      <c r="B152" s="32">
        <f>$B$21</f>
        <v>25</v>
      </c>
      <c r="C152" s="32" t="s">
        <v>50</v>
      </c>
      <c r="D152" s="32" t="s">
        <v>51</v>
      </c>
      <c r="E152" s="32">
        <f ca="1">INDIRECT("'Civil Indigence'!$E$25")</f>
        <v>0</v>
      </c>
      <c r="F152" s="32"/>
      <c r="G152" s="32">
        <v>12</v>
      </c>
    </row>
  </sheetData>
  <sheetProtection algorithmName="SHA-512" hashValue="vSc690XAEJnExcxL8d6Ma6v/kVHqwd0EUQi8kz1LWZHi0LdHXYFnoe2o21Pf4jHy+2r89q6S2f7WIe8BOvSkxQ==" saltValue="4rHtXD6seMVT/nJxeZN6pw==" spinCount="100000" sheet="1"/>
  <phoneticPr fontId="2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sheetPr codeName="Sheet3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40625" defaultRowHeight="12.75" x14ac:dyDescent="0.2"/>
  <cols>
    <col min="1" max="4" width="9.140625" style="15"/>
    <col min="5" max="5" width="11.28515625" style="15" bestFit="1" customWidth="1"/>
    <col min="6" max="6" width="14.7109375" style="15" customWidth="1"/>
    <col min="7" max="8" width="10.7109375" style="15" customWidth="1"/>
    <col min="9" max="9" width="12.42578125" style="15" customWidth="1"/>
    <col min="10" max="10" width="11" style="15" bestFit="1" customWidth="1"/>
    <col min="11" max="16384" width="9.140625" style="15"/>
  </cols>
  <sheetData>
    <row r="1" spans="1:5" x14ac:dyDescent="0.2">
      <c r="A1" s="2"/>
      <c r="B1" s="2"/>
      <c r="C1" s="2"/>
      <c r="D1" s="2"/>
      <c r="E1" s="2"/>
    </row>
    <row r="2" spans="1:5" x14ac:dyDescent="0.2">
      <c r="A2" s="8" t="s">
        <v>22</v>
      </c>
      <c r="B2" s="8" t="s">
        <v>52</v>
      </c>
      <c r="C2" s="8" t="s">
        <v>53</v>
      </c>
      <c r="D2" s="8" t="s">
        <v>54</v>
      </c>
      <c r="E2" s="8" t="s">
        <v>55</v>
      </c>
    </row>
    <row r="3" spans="1:5" x14ac:dyDescent="0.2">
      <c r="A3" s="2">
        <v>1</v>
      </c>
      <c r="B3" s="2">
        <v>1</v>
      </c>
      <c r="C3" s="2" t="s">
        <v>56</v>
      </c>
      <c r="D3" s="2" t="s">
        <v>56</v>
      </c>
      <c r="E3" s="2" t="s">
        <v>56</v>
      </c>
    </row>
    <row r="4" spans="1:5" x14ac:dyDescent="0.2">
      <c r="A4" s="2">
        <v>2</v>
      </c>
      <c r="B4" s="2">
        <v>1</v>
      </c>
      <c r="C4" s="2" t="s">
        <v>57</v>
      </c>
      <c r="D4" s="2" t="s">
        <v>57</v>
      </c>
      <c r="E4" s="2" t="s">
        <v>57</v>
      </c>
    </row>
    <row r="5" spans="1:5" x14ac:dyDescent="0.2">
      <c r="A5" s="2">
        <v>3</v>
      </c>
      <c r="B5" s="2">
        <v>1</v>
      </c>
      <c r="C5" s="2" t="s">
        <v>58</v>
      </c>
      <c r="D5" s="2" t="s">
        <v>58</v>
      </c>
      <c r="E5" s="2" t="s">
        <v>58</v>
      </c>
    </row>
    <row r="6" spans="1:5" x14ac:dyDescent="0.2">
      <c r="A6" s="2">
        <v>4</v>
      </c>
      <c r="B6" s="2">
        <v>1</v>
      </c>
      <c r="C6" s="2" t="s">
        <v>59</v>
      </c>
      <c r="D6" s="2" t="s">
        <v>59</v>
      </c>
      <c r="E6" s="2" t="s">
        <v>59</v>
      </c>
    </row>
    <row r="7" spans="1:5" x14ac:dyDescent="0.2">
      <c r="A7" s="2">
        <v>5</v>
      </c>
      <c r="B7" s="2">
        <v>1</v>
      </c>
      <c r="C7" s="2" t="s">
        <v>60</v>
      </c>
      <c r="D7" s="2" t="s">
        <v>60</v>
      </c>
      <c r="E7" s="2" t="s">
        <v>60</v>
      </c>
    </row>
    <row r="8" spans="1:5" x14ac:dyDescent="0.2">
      <c r="A8" s="2">
        <v>6</v>
      </c>
      <c r="B8" s="2">
        <v>1</v>
      </c>
      <c r="C8" s="2" t="s">
        <v>61</v>
      </c>
      <c r="D8" s="2" t="s">
        <v>61</v>
      </c>
      <c r="E8" s="2" t="s">
        <v>61</v>
      </c>
    </row>
    <row r="9" spans="1:5" x14ac:dyDescent="0.2">
      <c r="A9" s="2">
        <v>7</v>
      </c>
      <c r="B9" s="2">
        <v>1</v>
      </c>
      <c r="C9" s="2" t="s">
        <v>62</v>
      </c>
      <c r="D9" s="2" t="s">
        <v>62</v>
      </c>
      <c r="E9" s="2" t="s">
        <v>62</v>
      </c>
    </row>
    <row r="10" spans="1:5" x14ac:dyDescent="0.2">
      <c r="A10" s="2">
        <v>8</v>
      </c>
      <c r="B10" s="2">
        <v>1</v>
      </c>
      <c r="C10" s="2" t="s">
        <v>63</v>
      </c>
      <c r="D10" s="2" t="s">
        <v>63</v>
      </c>
      <c r="E10" s="2" t="s">
        <v>63</v>
      </c>
    </row>
    <row r="11" spans="1:5" x14ac:dyDescent="0.2">
      <c r="A11" s="2">
        <v>9</v>
      </c>
      <c r="B11" s="2">
        <v>1</v>
      </c>
      <c r="C11" s="2" t="s">
        <v>64</v>
      </c>
      <c r="D11" s="2" t="s">
        <v>64</v>
      </c>
      <c r="E11" s="2" t="s">
        <v>64</v>
      </c>
    </row>
    <row r="12" spans="1:5" x14ac:dyDescent="0.2">
      <c r="A12" s="2">
        <v>10</v>
      </c>
      <c r="B12" s="2">
        <v>1</v>
      </c>
      <c r="C12" s="2" t="s">
        <v>65</v>
      </c>
      <c r="D12" s="2" t="s">
        <v>65</v>
      </c>
      <c r="E12" s="2" t="s">
        <v>65</v>
      </c>
    </row>
    <row r="13" spans="1:5" x14ac:dyDescent="0.2">
      <c r="A13" s="2">
        <v>11</v>
      </c>
      <c r="B13" s="2">
        <v>1</v>
      </c>
      <c r="C13" s="2" t="s">
        <v>66</v>
      </c>
      <c r="D13" s="2" t="s">
        <v>66</v>
      </c>
      <c r="E13" s="2" t="s">
        <v>66</v>
      </c>
    </row>
    <row r="14" spans="1:5" x14ac:dyDescent="0.2">
      <c r="A14" s="2">
        <v>12</v>
      </c>
      <c r="B14" s="2">
        <v>1</v>
      </c>
      <c r="C14" s="2" t="s">
        <v>67</v>
      </c>
      <c r="D14" s="2" t="s">
        <v>67</v>
      </c>
      <c r="E14" s="2" t="s">
        <v>67</v>
      </c>
    </row>
    <row r="15" spans="1:5" x14ac:dyDescent="0.2">
      <c r="A15" s="2">
        <v>14</v>
      </c>
      <c r="B15" s="2">
        <v>1</v>
      </c>
      <c r="C15" s="2" t="s">
        <v>70</v>
      </c>
      <c r="D15" s="2" t="s">
        <v>70</v>
      </c>
      <c r="E15" s="2" t="s">
        <v>162</v>
      </c>
    </row>
    <row r="16" spans="1:5" x14ac:dyDescent="0.2">
      <c r="A16" s="2">
        <v>15</v>
      </c>
      <c r="B16" s="2">
        <v>1</v>
      </c>
      <c r="C16" s="2" t="s">
        <v>71</v>
      </c>
      <c r="D16" s="2" t="s">
        <v>71</v>
      </c>
      <c r="E16" s="2" t="s">
        <v>71</v>
      </c>
    </row>
    <row r="17" spans="1:5" x14ac:dyDescent="0.2">
      <c r="A17" s="2">
        <v>16</v>
      </c>
      <c r="B17" s="2">
        <v>1</v>
      </c>
      <c r="C17" s="2" t="s">
        <v>72</v>
      </c>
      <c r="D17" s="2" t="s">
        <v>72</v>
      </c>
      <c r="E17" s="2" t="s">
        <v>72</v>
      </c>
    </row>
    <row r="18" spans="1:5" x14ac:dyDescent="0.2">
      <c r="A18" s="2">
        <v>17</v>
      </c>
      <c r="B18" s="2">
        <v>1</v>
      </c>
      <c r="C18" s="2" t="s">
        <v>73</v>
      </c>
      <c r="D18" s="2" t="s">
        <v>73</v>
      </c>
      <c r="E18" s="2" t="s">
        <v>73</v>
      </c>
    </row>
    <row r="19" spans="1:5" x14ac:dyDescent="0.2">
      <c r="A19" s="2">
        <v>18</v>
      </c>
      <c r="B19" s="2">
        <v>1</v>
      </c>
      <c r="C19" s="2" t="s">
        <v>74</v>
      </c>
      <c r="D19" s="2" t="s">
        <v>74</v>
      </c>
      <c r="E19" s="2" t="s">
        <v>74</v>
      </c>
    </row>
    <row r="20" spans="1:5" x14ac:dyDescent="0.2">
      <c r="A20" s="2">
        <v>19</v>
      </c>
      <c r="B20" s="2">
        <v>1</v>
      </c>
      <c r="C20" s="2" t="s">
        <v>75</v>
      </c>
      <c r="D20" s="2" t="s">
        <v>75</v>
      </c>
      <c r="E20" s="2" t="s">
        <v>75</v>
      </c>
    </row>
    <row r="21" spans="1:5" x14ac:dyDescent="0.2">
      <c r="A21" s="2">
        <v>20</v>
      </c>
      <c r="B21" s="2">
        <v>1</v>
      </c>
      <c r="C21" s="2" t="s">
        <v>76</v>
      </c>
      <c r="D21" s="2" t="s">
        <v>76</v>
      </c>
      <c r="E21" s="2" t="s">
        <v>76</v>
      </c>
    </row>
    <row r="22" spans="1:5" x14ac:dyDescent="0.2">
      <c r="A22" s="2">
        <v>21</v>
      </c>
      <c r="B22" s="2">
        <v>1</v>
      </c>
      <c r="C22" s="2" t="s">
        <v>77</v>
      </c>
      <c r="D22" s="2" t="s">
        <v>77</v>
      </c>
      <c r="E22" s="2" t="s">
        <v>77</v>
      </c>
    </row>
    <row r="23" spans="1:5" x14ac:dyDescent="0.2">
      <c r="A23" s="2">
        <v>22</v>
      </c>
      <c r="B23" s="2">
        <v>1</v>
      </c>
      <c r="C23" s="2" t="s">
        <v>78</v>
      </c>
      <c r="D23" s="2" t="s">
        <v>78</v>
      </c>
      <c r="E23" s="2" t="s">
        <v>78</v>
      </c>
    </row>
    <row r="24" spans="1:5" x14ac:dyDescent="0.2">
      <c r="A24" s="2">
        <v>23</v>
      </c>
      <c r="B24" s="2">
        <v>1</v>
      </c>
      <c r="C24" s="2" t="s">
        <v>79</v>
      </c>
      <c r="D24" s="2" t="s">
        <v>79</v>
      </c>
      <c r="E24" s="2" t="s">
        <v>79</v>
      </c>
    </row>
    <row r="25" spans="1:5" x14ac:dyDescent="0.2">
      <c r="A25" s="2">
        <v>24</v>
      </c>
      <c r="B25" s="2">
        <v>1</v>
      </c>
      <c r="C25" s="2" t="s">
        <v>80</v>
      </c>
      <c r="D25" s="2" t="s">
        <v>80</v>
      </c>
      <c r="E25" s="2" t="s">
        <v>80</v>
      </c>
    </row>
    <row r="26" spans="1:5" x14ac:dyDescent="0.2">
      <c r="A26" s="2">
        <v>25</v>
      </c>
      <c r="B26" s="2">
        <v>1</v>
      </c>
      <c r="C26" s="2" t="s">
        <v>81</v>
      </c>
      <c r="D26" s="2" t="s">
        <v>81</v>
      </c>
      <c r="E26" s="2" t="s">
        <v>81</v>
      </c>
    </row>
    <row r="27" spans="1:5" x14ac:dyDescent="0.2">
      <c r="A27" s="2">
        <v>26</v>
      </c>
      <c r="B27" s="2">
        <v>1</v>
      </c>
      <c r="C27" s="2" t="s">
        <v>82</v>
      </c>
      <c r="D27" s="2" t="s">
        <v>82</v>
      </c>
      <c r="E27" s="2" t="s">
        <v>82</v>
      </c>
    </row>
    <row r="28" spans="1:5" x14ac:dyDescent="0.2">
      <c r="A28" s="2">
        <v>27</v>
      </c>
      <c r="B28" s="2">
        <v>1</v>
      </c>
      <c r="C28" s="2" t="s">
        <v>83</v>
      </c>
      <c r="D28" s="2" t="s">
        <v>83</v>
      </c>
      <c r="E28" s="2" t="s">
        <v>83</v>
      </c>
    </row>
    <row r="29" spans="1:5" x14ac:dyDescent="0.2">
      <c r="A29" s="2">
        <v>28</v>
      </c>
      <c r="B29" s="2">
        <v>1</v>
      </c>
      <c r="C29" s="2" t="s">
        <v>84</v>
      </c>
      <c r="D29" s="2" t="s">
        <v>84</v>
      </c>
      <c r="E29" s="2" t="s">
        <v>84</v>
      </c>
    </row>
    <row r="30" spans="1:5" x14ac:dyDescent="0.2">
      <c r="A30" s="2">
        <v>29</v>
      </c>
      <c r="B30" s="2">
        <v>1</v>
      </c>
      <c r="C30" s="2" t="s">
        <v>85</v>
      </c>
      <c r="D30" s="2" t="s">
        <v>85</v>
      </c>
      <c r="E30" s="2" t="s">
        <v>85</v>
      </c>
    </row>
    <row r="31" spans="1:5" x14ac:dyDescent="0.2">
      <c r="A31" s="2">
        <v>30</v>
      </c>
      <c r="B31" s="2">
        <v>1</v>
      </c>
      <c r="C31" s="2" t="s">
        <v>86</v>
      </c>
      <c r="D31" s="2" t="s">
        <v>86</v>
      </c>
      <c r="E31" s="2" t="s">
        <v>86</v>
      </c>
    </row>
    <row r="32" spans="1:5" x14ac:dyDescent="0.2">
      <c r="A32" s="2">
        <v>31</v>
      </c>
      <c r="B32" s="2">
        <v>1</v>
      </c>
      <c r="C32" s="2" t="s">
        <v>87</v>
      </c>
      <c r="D32" s="2" t="s">
        <v>87</v>
      </c>
      <c r="E32" s="2" t="s">
        <v>87</v>
      </c>
    </row>
    <row r="33" spans="1:5" x14ac:dyDescent="0.2">
      <c r="A33" s="2">
        <v>32</v>
      </c>
      <c r="B33" s="2">
        <v>1</v>
      </c>
      <c r="C33" s="2" t="s">
        <v>88</v>
      </c>
      <c r="D33" s="2" t="s">
        <v>88</v>
      </c>
      <c r="E33" s="2" t="s">
        <v>88</v>
      </c>
    </row>
    <row r="34" spans="1:5" x14ac:dyDescent="0.2">
      <c r="A34" s="2">
        <v>33</v>
      </c>
      <c r="B34" s="2">
        <v>1</v>
      </c>
      <c r="C34" s="2" t="s">
        <v>89</v>
      </c>
      <c r="D34" s="2" t="s">
        <v>89</v>
      </c>
      <c r="E34" s="2" t="s">
        <v>89</v>
      </c>
    </row>
    <row r="35" spans="1:5" x14ac:dyDescent="0.2">
      <c r="A35" s="2">
        <v>34</v>
      </c>
      <c r="B35" s="2">
        <v>1</v>
      </c>
      <c r="C35" s="2" t="s">
        <v>90</v>
      </c>
      <c r="D35" s="2" t="s">
        <v>90</v>
      </c>
      <c r="E35" s="2" t="s">
        <v>90</v>
      </c>
    </row>
    <row r="36" spans="1:5" x14ac:dyDescent="0.2">
      <c r="A36" s="2">
        <v>35</v>
      </c>
      <c r="B36" s="2">
        <v>1</v>
      </c>
      <c r="C36" s="2" t="s">
        <v>91</v>
      </c>
      <c r="D36" s="2" t="s">
        <v>91</v>
      </c>
      <c r="E36" s="2" t="s">
        <v>91</v>
      </c>
    </row>
    <row r="37" spans="1:5" x14ac:dyDescent="0.2">
      <c r="A37" s="2">
        <v>36</v>
      </c>
      <c r="B37" s="2">
        <v>1</v>
      </c>
      <c r="C37" s="2" t="s">
        <v>92</v>
      </c>
      <c r="D37" s="2" t="s">
        <v>92</v>
      </c>
      <c r="E37" s="2" t="s">
        <v>92</v>
      </c>
    </row>
    <row r="38" spans="1:5" x14ac:dyDescent="0.2">
      <c r="A38" s="2">
        <v>37</v>
      </c>
      <c r="B38" s="2">
        <v>1</v>
      </c>
      <c r="C38" s="2" t="s">
        <v>93</v>
      </c>
      <c r="D38" s="2" t="s">
        <v>93</v>
      </c>
      <c r="E38" s="2" t="s">
        <v>93</v>
      </c>
    </row>
    <row r="39" spans="1:5" x14ac:dyDescent="0.2">
      <c r="A39" s="2">
        <v>38</v>
      </c>
      <c r="B39" s="2">
        <v>1</v>
      </c>
      <c r="C39" s="2" t="s">
        <v>94</v>
      </c>
      <c r="D39" s="2" t="s">
        <v>94</v>
      </c>
      <c r="E39" s="2" t="s">
        <v>94</v>
      </c>
    </row>
    <row r="40" spans="1:5" x14ac:dyDescent="0.2">
      <c r="A40" s="2">
        <v>39</v>
      </c>
      <c r="B40" s="2">
        <v>1</v>
      </c>
      <c r="C40" s="2" t="s">
        <v>95</v>
      </c>
      <c r="D40" s="2" t="s">
        <v>95</v>
      </c>
      <c r="E40" s="2" t="s">
        <v>95</v>
      </c>
    </row>
    <row r="41" spans="1:5" x14ac:dyDescent="0.2">
      <c r="A41" s="2">
        <v>40</v>
      </c>
      <c r="B41" s="2">
        <v>1</v>
      </c>
      <c r="C41" s="2" t="s">
        <v>96</v>
      </c>
      <c r="D41" s="2" t="s">
        <v>96</v>
      </c>
      <c r="E41" s="2" t="s">
        <v>96</v>
      </c>
    </row>
    <row r="42" spans="1:5" x14ac:dyDescent="0.2">
      <c r="A42" s="2">
        <v>41</v>
      </c>
      <c r="B42" s="2">
        <v>1</v>
      </c>
      <c r="C42" s="2" t="s">
        <v>97</v>
      </c>
      <c r="D42" s="2" t="s">
        <v>97</v>
      </c>
      <c r="E42" s="2" t="s">
        <v>97</v>
      </c>
    </row>
    <row r="43" spans="1:5" x14ac:dyDescent="0.2">
      <c r="A43" s="2">
        <v>42</v>
      </c>
      <c r="B43" s="2">
        <v>1</v>
      </c>
      <c r="C43" s="2" t="s">
        <v>98</v>
      </c>
      <c r="D43" s="2" t="s">
        <v>98</v>
      </c>
      <c r="E43" s="2" t="s">
        <v>98</v>
      </c>
    </row>
    <row r="44" spans="1:5" x14ac:dyDescent="0.2">
      <c r="A44" s="2">
        <v>43</v>
      </c>
      <c r="B44" s="2">
        <v>1</v>
      </c>
      <c r="C44" s="2" t="s">
        <v>99</v>
      </c>
      <c r="D44" s="2" t="s">
        <v>99</v>
      </c>
      <c r="E44" s="2" t="s">
        <v>99</v>
      </c>
    </row>
    <row r="45" spans="1:5" x14ac:dyDescent="0.2">
      <c r="A45" s="2">
        <v>13</v>
      </c>
      <c r="B45" s="2">
        <v>1</v>
      </c>
      <c r="C45" s="2" t="s">
        <v>68</v>
      </c>
      <c r="D45" s="2" t="s">
        <v>69</v>
      </c>
      <c r="E45" s="2" t="s">
        <v>69</v>
      </c>
    </row>
    <row r="46" spans="1:5" x14ac:dyDescent="0.2">
      <c r="A46" s="2">
        <v>44</v>
      </c>
      <c r="B46" s="2">
        <v>1</v>
      </c>
      <c r="C46" s="2" t="s">
        <v>100</v>
      </c>
      <c r="D46" s="2" t="s">
        <v>100</v>
      </c>
      <c r="E46" s="2" t="s">
        <v>100</v>
      </c>
    </row>
    <row r="47" spans="1:5" x14ac:dyDescent="0.2">
      <c r="A47" s="2">
        <v>45</v>
      </c>
      <c r="B47" s="2">
        <v>1</v>
      </c>
      <c r="C47" s="2" t="s">
        <v>101</v>
      </c>
      <c r="D47" s="2" t="s">
        <v>101</v>
      </c>
      <c r="E47" s="2" t="s">
        <v>101</v>
      </c>
    </row>
    <row r="48" spans="1:5" x14ac:dyDescent="0.2">
      <c r="A48" s="2">
        <v>46</v>
      </c>
      <c r="B48" s="2">
        <v>1</v>
      </c>
      <c r="C48" s="2" t="s">
        <v>102</v>
      </c>
      <c r="D48" s="2" t="s">
        <v>102</v>
      </c>
      <c r="E48" s="2" t="s">
        <v>102</v>
      </c>
    </row>
    <row r="49" spans="1:5" x14ac:dyDescent="0.2">
      <c r="A49" s="2">
        <v>47</v>
      </c>
      <c r="B49" s="2">
        <v>1</v>
      </c>
      <c r="C49" s="2" t="s">
        <v>103</v>
      </c>
      <c r="D49" s="2" t="s">
        <v>103</v>
      </c>
      <c r="E49" s="2" t="s">
        <v>103</v>
      </c>
    </row>
    <row r="50" spans="1:5" x14ac:dyDescent="0.2">
      <c r="A50" s="2">
        <v>48</v>
      </c>
      <c r="B50" s="2">
        <v>1</v>
      </c>
      <c r="C50" s="2" t="s">
        <v>104</v>
      </c>
      <c r="D50" s="2" t="s">
        <v>104</v>
      </c>
      <c r="E50" s="2" t="s">
        <v>104</v>
      </c>
    </row>
    <row r="51" spans="1:5" x14ac:dyDescent="0.2">
      <c r="A51" s="2">
        <v>49</v>
      </c>
      <c r="B51" s="2">
        <v>1</v>
      </c>
      <c r="C51" s="2" t="s">
        <v>105</v>
      </c>
      <c r="D51" s="2" t="s">
        <v>105</v>
      </c>
      <c r="E51" s="2" t="s">
        <v>105</v>
      </c>
    </row>
    <row r="52" spans="1:5" x14ac:dyDescent="0.2">
      <c r="A52" s="2">
        <v>50</v>
      </c>
      <c r="B52" s="2">
        <v>1</v>
      </c>
      <c r="C52" s="2" t="s">
        <v>106</v>
      </c>
      <c r="D52" s="2" t="s">
        <v>106</v>
      </c>
      <c r="E52" s="2" t="s">
        <v>106</v>
      </c>
    </row>
    <row r="53" spans="1:5" x14ac:dyDescent="0.2">
      <c r="A53" s="2">
        <v>51</v>
      </c>
      <c r="B53" s="2">
        <v>1</v>
      </c>
      <c r="C53" s="2" t="s">
        <v>107</v>
      </c>
      <c r="D53" s="2" t="s">
        <v>107</v>
      </c>
      <c r="E53" s="2" t="s">
        <v>107</v>
      </c>
    </row>
    <row r="54" spans="1:5" x14ac:dyDescent="0.2">
      <c r="A54" s="2">
        <v>52</v>
      </c>
      <c r="B54" s="2">
        <v>1</v>
      </c>
      <c r="C54" s="2" t="s">
        <v>108</v>
      </c>
      <c r="D54" s="2" t="s">
        <v>108</v>
      </c>
      <c r="E54" s="2" t="s">
        <v>108</v>
      </c>
    </row>
    <row r="55" spans="1:5" x14ac:dyDescent="0.2">
      <c r="A55" s="2">
        <v>53</v>
      </c>
      <c r="B55" s="2">
        <v>1</v>
      </c>
      <c r="C55" s="2" t="s">
        <v>109</v>
      </c>
      <c r="D55" s="2" t="s">
        <v>109</v>
      </c>
      <c r="E55" s="2" t="s">
        <v>109</v>
      </c>
    </row>
    <row r="56" spans="1:5" x14ac:dyDescent="0.2">
      <c r="A56" s="2">
        <v>54</v>
      </c>
      <c r="B56" s="2">
        <v>1</v>
      </c>
      <c r="C56" s="2" t="s">
        <v>110</v>
      </c>
      <c r="D56" s="2" t="s">
        <v>110</v>
      </c>
      <c r="E56" s="2" t="s">
        <v>110</v>
      </c>
    </row>
    <row r="57" spans="1:5" x14ac:dyDescent="0.2">
      <c r="A57" s="2">
        <v>58</v>
      </c>
      <c r="B57" s="2">
        <v>1</v>
      </c>
      <c r="C57" s="2" t="s">
        <v>114</v>
      </c>
      <c r="D57" s="2" t="s">
        <v>115</v>
      </c>
      <c r="E57" s="2" t="s">
        <v>116</v>
      </c>
    </row>
    <row r="58" spans="1:5" x14ac:dyDescent="0.2">
      <c r="A58" s="2">
        <v>59</v>
      </c>
      <c r="B58" s="2">
        <v>1</v>
      </c>
      <c r="C58" s="2" t="s">
        <v>117</v>
      </c>
      <c r="D58" s="2" t="s">
        <v>118</v>
      </c>
      <c r="E58" s="2" t="s">
        <v>119</v>
      </c>
    </row>
    <row r="59" spans="1:5" x14ac:dyDescent="0.2">
      <c r="A59" s="2">
        <v>55</v>
      </c>
      <c r="B59" s="2">
        <v>1</v>
      </c>
      <c r="C59" s="2" t="s">
        <v>111</v>
      </c>
      <c r="D59" s="2" t="s">
        <v>111</v>
      </c>
      <c r="E59" s="2" t="s">
        <v>111</v>
      </c>
    </row>
    <row r="60" spans="1:5" x14ac:dyDescent="0.2">
      <c r="A60" s="2">
        <v>56</v>
      </c>
      <c r="B60" s="2">
        <v>1</v>
      </c>
      <c r="C60" s="2" t="s">
        <v>112</v>
      </c>
      <c r="D60" s="2" t="s">
        <v>112</v>
      </c>
      <c r="E60" s="2" t="s">
        <v>112</v>
      </c>
    </row>
    <row r="61" spans="1:5" x14ac:dyDescent="0.2">
      <c r="A61" s="2">
        <v>57</v>
      </c>
      <c r="B61" s="2">
        <v>1</v>
      </c>
      <c r="C61" s="2" t="s">
        <v>113</v>
      </c>
      <c r="D61" s="2" t="s">
        <v>113</v>
      </c>
      <c r="E61" s="2" t="s">
        <v>113</v>
      </c>
    </row>
    <row r="62" spans="1:5" x14ac:dyDescent="0.2">
      <c r="A62" s="2">
        <v>60</v>
      </c>
      <c r="B62" s="2">
        <v>1</v>
      </c>
      <c r="C62" s="2" t="s">
        <v>120</v>
      </c>
      <c r="D62" s="2" t="s">
        <v>120</v>
      </c>
      <c r="E62" s="2" t="s">
        <v>120</v>
      </c>
    </row>
    <row r="63" spans="1:5" x14ac:dyDescent="0.2">
      <c r="A63" s="2">
        <v>61</v>
      </c>
      <c r="B63" s="2">
        <v>1</v>
      </c>
      <c r="C63" s="2" t="s">
        <v>121</v>
      </c>
      <c r="D63" s="2" t="s">
        <v>121</v>
      </c>
      <c r="E63" s="2" t="s">
        <v>121</v>
      </c>
    </row>
    <row r="64" spans="1:5" x14ac:dyDescent="0.2">
      <c r="A64" s="2">
        <v>62</v>
      </c>
      <c r="B64" s="2">
        <v>1</v>
      </c>
      <c r="C64" s="2" t="s">
        <v>122</v>
      </c>
      <c r="D64" s="2" t="s">
        <v>122</v>
      </c>
      <c r="E64" s="2" t="s">
        <v>122</v>
      </c>
    </row>
    <row r="65" spans="1:5" x14ac:dyDescent="0.2">
      <c r="A65" s="2">
        <v>63</v>
      </c>
      <c r="B65" s="2">
        <v>1</v>
      </c>
      <c r="C65" s="2" t="s">
        <v>123</v>
      </c>
      <c r="D65" s="2" t="s">
        <v>123</v>
      </c>
      <c r="E65" s="2" t="s">
        <v>123</v>
      </c>
    </row>
    <row r="66" spans="1:5" x14ac:dyDescent="0.2">
      <c r="A66" s="2">
        <v>64</v>
      </c>
      <c r="B66" s="2">
        <v>1</v>
      </c>
      <c r="C66" s="2" t="s">
        <v>124</v>
      </c>
      <c r="D66" s="2" t="s">
        <v>124</v>
      </c>
      <c r="E66" s="2" t="s">
        <v>124</v>
      </c>
    </row>
    <row r="67" spans="1:5" x14ac:dyDescent="0.2">
      <c r="A67" s="2">
        <v>65</v>
      </c>
      <c r="B67" s="2">
        <v>1</v>
      </c>
      <c r="C67" s="2" t="s">
        <v>125</v>
      </c>
      <c r="D67" s="2" t="s">
        <v>125</v>
      </c>
      <c r="E67" s="2" t="s">
        <v>125</v>
      </c>
    </row>
    <row r="68" spans="1:5" x14ac:dyDescent="0.2">
      <c r="A68" s="2">
        <v>66</v>
      </c>
      <c r="B68" s="2">
        <v>1</v>
      </c>
      <c r="C68" s="2" t="s">
        <v>126</v>
      </c>
      <c r="D68" s="2" t="s">
        <v>126</v>
      </c>
      <c r="E68" s="2" t="s">
        <v>126</v>
      </c>
    </row>
    <row r="69" spans="1:5" x14ac:dyDescent="0.2">
      <c r="A69" s="2">
        <v>67</v>
      </c>
      <c r="B69" s="2">
        <v>1</v>
      </c>
      <c r="C69" s="2" t="s">
        <v>127</v>
      </c>
      <c r="D69" s="2" t="s">
        <v>127</v>
      </c>
      <c r="E69" s="2" t="s">
        <v>127</v>
      </c>
    </row>
    <row r="70" spans="1:5" ht="56.25" customHeight="1" x14ac:dyDescent="0.2">
      <c r="A70" s="2"/>
      <c r="B70" s="2"/>
      <c r="C70" s="2"/>
      <c r="D70" s="2"/>
      <c r="E70" s="2"/>
    </row>
    <row r="71" spans="1:5" ht="25.5" x14ac:dyDescent="0.2">
      <c r="A71" s="16" t="s">
        <v>128</v>
      </c>
      <c r="B71" s="16" t="s">
        <v>129</v>
      </c>
      <c r="C71" s="16" t="s">
        <v>130</v>
      </c>
      <c r="D71" s="16" t="s">
        <v>131</v>
      </c>
      <c r="E71" s="2"/>
    </row>
    <row r="72" spans="1:5" x14ac:dyDescent="0.2">
      <c r="A72" s="2">
        <v>1</v>
      </c>
      <c r="B72" s="2" t="s">
        <v>132</v>
      </c>
      <c r="C72" s="2" t="s">
        <v>133</v>
      </c>
      <c r="D72" s="2" t="s">
        <v>134</v>
      </c>
      <c r="E72" s="2"/>
    </row>
    <row r="73" spans="1:5" x14ac:dyDescent="0.2">
      <c r="A73" s="2">
        <v>2</v>
      </c>
      <c r="B73" s="2" t="s">
        <v>135</v>
      </c>
      <c r="C73" s="2" t="s">
        <v>136</v>
      </c>
      <c r="D73" s="2" t="s">
        <v>137</v>
      </c>
      <c r="E73" s="2"/>
    </row>
    <row r="74" spans="1:5" x14ac:dyDescent="0.2">
      <c r="A74" s="2">
        <v>3</v>
      </c>
      <c r="B74" s="2" t="s">
        <v>138</v>
      </c>
      <c r="C74" s="2"/>
      <c r="D74" s="2" t="s">
        <v>139</v>
      </c>
      <c r="E74" s="2"/>
    </row>
    <row r="75" spans="1:5" x14ac:dyDescent="0.2">
      <c r="A75" s="2">
        <v>4</v>
      </c>
      <c r="B75" s="2" t="s">
        <v>140</v>
      </c>
      <c r="C75" s="2"/>
      <c r="D75" s="2" t="s">
        <v>141</v>
      </c>
      <c r="E75" s="2"/>
    </row>
    <row r="76" spans="1:5" x14ac:dyDescent="0.2">
      <c r="A76" s="2">
        <v>5</v>
      </c>
      <c r="B76" s="2" t="s">
        <v>142</v>
      </c>
      <c r="C76" s="2"/>
      <c r="D76" s="2" t="s">
        <v>143</v>
      </c>
      <c r="E76" s="2"/>
    </row>
    <row r="77" spans="1:5" x14ac:dyDescent="0.2">
      <c r="A77" s="2">
        <v>6</v>
      </c>
      <c r="B77" s="2" t="s">
        <v>144</v>
      </c>
      <c r="C77" s="2"/>
      <c r="D77" s="2"/>
      <c r="E77" s="2"/>
    </row>
    <row r="78" spans="1:5" x14ac:dyDescent="0.2">
      <c r="A78" s="2">
        <v>7</v>
      </c>
      <c r="B78" s="2" t="s">
        <v>145</v>
      </c>
      <c r="C78" s="2"/>
      <c r="D78" s="2"/>
      <c r="E78" s="2"/>
    </row>
    <row r="79" spans="1:5" x14ac:dyDescent="0.2">
      <c r="A79" s="2">
        <v>8</v>
      </c>
      <c r="B79" s="2" t="s">
        <v>146</v>
      </c>
      <c r="C79" s="2"/>
      <c r="D79" s="2"/>
      <c r="E79" s="2"/>
    </row>
    <row r="80" spans="1:5" x14ac:dyDescent="0.2">
      <c r="A80" s="2">
        <v>9</v>
      </c>
      <c r="B80" s="2" t="s">
        <v>147</v>
      </c>
      <c r="C80" s="2"/>
      <c r="D80" s="2"/>
      <c r="E80" s="2"/>
    </row>
    <row r="81" spans="1:5" x14ac:dyDescent="0.2">
      <c r="A81" s="2">
        <v>10</v>
      </c>
      <c r="B81" s="2" t="s">
        <v>148</v>
      </c>
      <c r="C81" s="2"/>
      <c r="D81" s="2"/>
      <c r="E81" s="2"/>
    </row>
    <row r="82" spans="1:5" x14ac:dyDescent="0.2">
      <c r="A82" s="2"/>
      <c r="B82" s="2" t="s">
        <v>149</v>
      </c>
      <c r="C82" s="2"/>
      <c r="D82" s="2"/>
      <c r="E82" s="2"/>
    </row>
    <row r="83" spans="1:5" x14ac:dyDescent="0.2">
      <c r="A83" s="2"/>
      <c r="B83" s="2" t="s">
        <v>150</v>
      </c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</sheetData>
  <sheetProtection algorithmName="SHA-512" hashValue="VyuVfEozz1yjOD6e+F8krcCye8ojMHsZgomrLso+aoqi/iCGlmhMG/U9YytmXW/17JU3dNmIBpc23pOmFyLqaQ==" saltValue="1ZetrESzQrYU00V5Zj2Kwg==" spinCount="100000" sheet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2023-03-13T15:52:36Z</cp:lastPrinted>
  <dcterms:created xsi:type="dcterms:W3CDTF">2018-10-25T21:05:13Z</dcterms:created>
  <dcterms:modified xsi:type="dcterms:W3CDTF">2024-10-07T18:49:21Z</dcterms:modified>
</cp:coreProperties>
</file>