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R:\!CFY2425\Forms &amp; Instructions\1 Budget Issues Request\"/>
    </mc:Choice>
  </mc:AlternateContent>
  <xr:revisionPtr revIDLastSave="0" documentId="13_ncr:1_{71457410-8001-47BA-9B24-A53C25676103}" xr6:coauthVersionLast="47" xr6:coauthVersionMax="47" xr10:uidLastSave="{00000000-0000-0000-0000-000000000000}"/>
  <workbookProtection workbookAlgorithmName="SHA-512" workbookHashValue="SLIy4i0osVCYcp3CrRc6PhbHQC8WorlvtNdMJg26l4nHdkrVtLRY8GMAkb/DTyP4GiPH+gacS59i/vdlYklrIg==" workbookSaltValue="pn3N11W8vZqjR5wgFP+B9w==" workbookSpinCount="100000" lockStructure="1"/>
  <bookViews>
    <workbookView xWindow="-120" yWindow="-120" windowWidth="29040" windowHeight="15840" tabRatio="846" firstSheet="1" activeTab="1" xr2:uid="{C0287ED0-9C1E-481F-82BB-2F7CC7C27DD7}"/>
  </bookViews>
  <sheets>
    <sheet name="Lookup" sheetId="2" state="hidden" r:id="rId1"/>
    <sheet name="Submission Guidelines" sheetId="18" r:id="rId2"/>
    <sheet name="Budget Issue #1 " sheetId="1" r:id="rId3"/>
    <sheet name="Budget Issue #2 " sheetId="7" r:id="rId4"/>
    <sheet name="Budget Issue #3 " sheetId="11" r:id="rId5"/>
    <sheet name="Budget Issue #4 " sheetId="12" r:id="rId6"/>
    <sheet name="Budget Issue #5 " sheetId="13" r:id="rId7"/>
    <sheet name="Budget Issues Summary" sheetId="14" r:id="rId8"/>
    <sheet name="Budget &amp; Proj'd Revenue Summary" sheetId="15" r:id="rId9"/>
    <sheet name="ReportInfoBasic" sheetId="17" state="hidden" r:id="rId10"/>
    <sheet name="LookUpData (Hidden) " sheetId="16" state="hidden" r:id="rId11"/>
  </sheets>
  <definedNames>
    <definedName name="_xlnm._FilterDatabase" localSheetId="10" hidden="1">'LookUpData (Hidden) '!$A$1:$F$1</definedName>
    <definedName name="_xlnm.Print_Area" localSheetId="2">'Budget Issue #1 '!$A$1:$N$49</definedName>
    <definedName name="_xlnm.Print_Area" localSheetId="3">'Budget Issue #2 '!$A$1:$N$54</definedName>
    <definedName name="_xlnm.Print_Area" localSheetId="4">'Budget Issue #3 '!$A$1:$N$54</definedName>
    <definedName name="_xlnm.Print_Area" localSheetId="5">'Budget Issue #4 '!$A$1:$N$54</definedName>
    <definedName name="_xlnm.Print_Area" localSheetId="6">'Budget Issue #5 '!$A$1:$N$54</definedName>
    <definedName name="_xlnm.Print_Area" localSheetId="7">'Budget Issues Summary'!$A$1:$N$54</definedName>
    <definedName name="_xlnm.Print_Area" localSheetId="10">'LookUpData (Hidden) '!$A$1:$E$76</definedName>
    <definedName name="_xlnm.Print_Titles" localSheetId="10">'LookUpData (Hidden) '!$A:$B,'LookUpData (Hidden) '!$1:$1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 i="14" l="1"/>
  <c r="J15" i="14"/>
  <c r="I15" i="14"/>
  <c r="H15" i="14"/>
  <c r="G15" i="14"/>
  <c r="F15" i="14"/>
  <c r="E15" i="14"/>
  <c r="D15" i="14"/>
  <c r="C15" i="14"/>
  <c r="K14" i="14"/>
  <c r="J14" i="14"/>
  <c r="I14" i="14"/>
  <c r="H14" i="14"/>
  <c r="G14" i="14"/>
  <c r="F14" i="14"/>
  <c r="E14" i="14"/>
  <c r="D14" i="14"/>
  <c r="C14" i="14"/>
  <c r="K13" i="14"/>
  <c r="J13" i="14"/>
  <c r="I13" i="14"/>
  <c r="H13" i="14"/>
  <c r="G13" i="14"/>
  <c r="F13" i="14"/>
  <c r="E13" i="14"/>
  <c r="D13" i="14"/>
  <c r="C13" i="14"/>
  <c r="F70" i="16"/>
  <c r="E10" i="15" l="1"/>
  <c r="E11" i="15"/>
  <c r="D11" i="15"/>
  <c r="D22" i="15"/>
  <c r="B201" i="17"/>
  <c r="B202" i="17"/>
  <c r="B203" i="17"/>
  <c r="B204" i="17"/>
  <c r="B205" i="17"/>
  <c r="B206" i="17"/>
  <c r="B207" i="17"/>
  <c r="B208" i="17"/>
  <c r="B209" i="17"/>
  <c r="B210" i="17"/>
  <c r="B211" i="17"/>
  <c r="B212" i="17"/>
  <c r="B213" i="17"/>
  <c r="B214" i="17"/>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63" i="17"/>
  <c r="B264" i="17"/>
  <c r="B265" i="17"/>
  <c r="B266" i="17"/>
  <c r="B267" i="17"/>
  <c r="B268" i="17"/>
  <c r="B269" i="17"/>
  <c r="B270" i="17"/>
  <c r="K11" i="14"/>
  <c r="J11" i="14"/>
  <c r="I11" i="14"/>
  <c r="H11" i="14"/>
  <c r="G11" i="14"/>
  <c r="F11" i="14"/>
  <c r="E11" i="14"/>
  <c r="D11" i="14"/>
  <c r="C11" i="14"/>
  <c r="I21" i="17"/>
  <c r="I120" i="17"/>
  <c r="I119" i="17"/>
  <c r="I118" i="17"/>
  <c r="I117" i="17"/>
  <c r="I116" i="17"/>
  <c r="I115" i="17"/>
  <c r="I114" i="17"/>
  <c r="I113" i="17"/>
  <c r="I112" i="17"/>
  <c r="I111" i="17"/>
  <c r="I110" i="17"/>
  <c r="I109" i="17"/>
  <c r="I108" i="17"/>
  <c r="I107" i="17"/>
  <c r="I106" i="17"/>
  <c r="I105" i="17"/>
  <c r="I104" i="17"/>
  <c r="I103" i="17"/>
  <c r="I102" i="17"/>
  <c r="I101" i="17"/>
  <c r="I100" i="17"/>
  <c r="I99" i="17"/>
  <c r="I98" i="17"/>
  <c r="I97" i="17"/>
  <c r="I96" i="17"/>
  <c r="I95" i="17"/>
  <c r="I94" i="17"/>
  <c r="I93" i="17"/>
  <c r="I92" i="17"/>
  <c r="I91" i="17"/>
  <c r="I90" i="17"/>
  <c r="I89" i="17"/>
  <c r="I88" i="17"/>
  <c r="I87" i="17"/>
  <c r="I86" i="17"/>
  <c r="I85" i="17"/>
  <c r="I84" i="17"/>
  <c r="I83" i="17"/>
  <c r="I82" i="17"/>
  <c r="I81" i="17"/>
  <c r="I80" i="17"/>
  <c r="I79" i="17"/>
  <c r="I78" i="17"/>
  <c r="I77" i="17"/>
  <c r="I76" i="17"/>
  <c r="I75" i="17"/>
  <c r="I74" i="17"/>
  <c r="I73" i="17"/>
  <c r="I72" i="17"/>
  <c r="I71" i="17"/>
  <c r="I170" i="17"/>
  <c r="I169" i="17"/>
  <c r="I168" i="17"/>
  <c r="I167" i="17"/>
  <c r="I166" i="17"/>
  <c r="I165" i="17"/>
  <c r="I164" i="17"/>
  <c r="I163" i="17"/>
  <c r="I162" i="17"/>
  <c r="I161" i="17"/>
  <c r="I160" i="17"/>
  <c r="I159" i="17"/>
  <c r="I158" i="17"/>
  <c r="I157" i="17"/>
  <c r="I156" i="17"/>
  <c r="I155" i="17"/>
  <c r="I154" i="17"/>
  <c r="I153" i="17"/>
  <c r="I152" i="17"/>
  <c r="I151" i="17"/>
  <c r="I150" i="17"/>
  <c r="I149" i="17"/>
  <c r="I148" i="17"/>
  <c r="I147" i="17"/>
  <c r="I146" i="17"/>
  <c r="I145" i="17"/>
  <c r="I144" i="17"/>
  <c r="I143" i="17"/>
  <c r="I142" i="17"/>
  <c r="I141" i="17"/>
  <c r="I140" i="17"/>
  <c r="I139" i="17"/>
  <c r="I138" i="17"/>
  <c r="I137" i="17"/>
  <c r="I136" i="17"/>
  <c r="I135" i="17"/>
  <c r="I134" i="17"/>
  <c r="I133" i="17"/>
  <c r="I132" i="17"/>
  <c r="I131" i="17"/>
  <c r="I130" i="17"/>
  <c r="I129" i="17"/>
  <c r="I128" i="17"/>
  <c r="I127" i="17"/>
  <c r="I126" i="17"/>
  <c r="I125" i="17"/>
  <c r="I124" i="17"/>
  <c r="I123" i="17"/>
  <c r="I122" i="17"/>
  <c r="I121" i="17"/>
  <c r="I220" i="17"/>
  <c r="I219" i="17"/>
  <c r="I218" i="17"/>
  <c r="I217" i="17"/>
  <c r="I216" i="17"/>
  <c r="I215" i="17"/>
  <c r="I214" i="17"/>
  <c r="I213" i="17"/>
  <c r="I212" i="17"/>
  <c r="I211" i="17"/>
  <c r="I210" i="17"/>
  <c r="I209" i="17"/>
  <c r="I208" i="17"/>
  <c r="I207" i="17"/>
  <c r="I206" i="17"/>
  <c r="I205" i="17"/>
  <c r="I204" i="17"/>
  <c r="I203" i="17"/>
  <c r="I202" i="17"/>
  <c r="I201" i="17"/>
  <c r="I200" i="17"/>
  <c r="I199" i="17"/>
  <c r="I198" i="17"/>
  <c r="I197" i="17"/>
  <c r="I196" i="17"/>
  <c r="I195" i="17"/>
  <c r="I194" i="17"/>
  <c r="I193" i="17"/>
  <c r="I192" i="17"/>
  <c r="I191" i="17"/>
  <c r="I190" i="17"/>
  <c r="I189" i="17"/>
  <c r="I188" i="17"/>
  <c r="I187" i="17"/>
  <c r="I186" i="17"/>
  <c r="I185" i="17"/>
  <c r="I184" i="17"/>
  <c r="I183" i="17"/>
  <c r="I182" i="17"/>
  <c r="I181" i="17"/>
  <c r="I180" i="17"/>
  <c r="I179" i="17"/>
  <c r="I178" i="17"/>
  <c r="I177" i="17"/>
  <c r="I176" i="17"/>
  <c r="I175" i="17"/>
  <c r="I174" i="17"/>
  <c r="I173" i="17"/>
  <c r="I172" i="17"/>
  <c r="I171" i="17"/>
  <c r="I270" i="17"/>
  <c r="I269" i="17"/>
  <c r="I268" i="17"/>
  <c r="I267" i="17"/>
  <c r="I266" i="17"/>
  <c r="I265" i="17"/>
  <c r="I264" i="17"/>
  <c r="I263" i="17"/>
  <c r="I262" i="17"/>
  <c r="I261" i="17"/>
  <c r="I260" i="17"/>
  <c r="I259" i="17"/>
  <c r="I258" i="17"/>
  <c r="I257" i="17"/>
  <c r="I256" i="17"/>
  <c r="I255" i="17"/>
  <c r="I254" i="17"/>
  <c r="I253" i="17"/>
  <c r="I252" i="17"/>
  <c r="I251" i="17"/>
  <c r="I250" i="17"/>
  <c r="I249" i="17"/>
  <c r="I248" i="17"/>
  <c r="I247" i="17"/>
  <c r="I246" i="17"/>
  <c r="I245" i="17"/>
  <c r="I244" i="17"/>
  <c r="I243" i="17"/>
  <c r="I242" i="17"/>
  <c r="I241" i="17"/>
  <c r="I240" i="17"/>
  <c r="I239" i="17"/>
  <c r="I238" i="17"/>
  <c r="I237" i="17"/>
  <c r="I236" i="17"/>
  <c r="I235" i="17"/>
  <c r="I234" i="17"/>
  <c r="I233" i="17"/>
  <c r="I232" i="17"/>
  <c r="I231" i="17"/>
  <c r="I230" i="17"/>
  <c r="I229" i="17"/>
  <c r="I228" i="17"/>
  <c r="I227" i="17"/>
  <c r="I226" i="17"/>
  <c r="I225" i="17"/>
  <c r="I224" i="17"/>
  <c r="I223" i="17"/>
  <c r="I222" i="17"/>
  <c r="I221" i="17"/>
  <c r="I67" i="17"/>
  <c r="I68" i="17"/>
  <c r="I69" i="17"/>
  <c r="I70" i="17"/>
  <c r="I66" i="17"/>
  <c r="I62" i="17"/>
  <c r="I63" i="17"/>
  <c r="I64" i="17"/>
  <c r="I65" i="17"/>
  <c r="I61" i="17"/>
  <c r="I57" i="17"/>
  <c r="I58" i="17"/>
  <c r="I59" i="17"/>
  <c r="I60" i="17"/>
  <c r="I56" i="17"/>
  <c r="I52" i="17"/>
  <c r="I53" i="17"/>
  <c r="I54" i="17"/>
  <c r="I55" i="17"/>
  <c r="I51" i="17"/>
  <c r="I47" i="17"/>
  <c r="I48" i="17"/>
  <c r="I49" i="17"/>
  <c r="I50" i="17"/>
  <c r="I46" i="17"/>
  <c r="I42" i="17"/>
  <c r="I43" i="17"/>
  <c r="I44" i="17"/>
  <c r="I45" i="17"/>
  <c r="I41" i="17"/>
  <c r="I37" i="17"/>
  <c r="I38" i="17"/>
  <c r="I39" i="17"/>
  <c r="I40" i="17"/>
  <c r="I36" i="17"/>
  <c r="I32" i="17"/>
  <c r="I33" i="17"/>
  <c r="I34" i="17"/>
  <c r="I35" i="17"/>
  <c r="I31" i="17"/>
  <c r="I27" i="17"/>
  <c r="I28" i="17"/>
  <c r="I29" i="17"/>
  <c r="I30" i="17"/>
  <c r="I26" i="17"/>
  <c r="I22" i="17"/>
  <c r="I23" i="17"/>
  <c r="I24" i="17"/>
  <c r="I25" i="17"/>
  <c r="H70" i="17"/>
  <c r="D76" i="17"/>
  <c r="E76" i="17"/>
  <c r="F76" i="17"/>
  <c r="G76" i="17"/>
  <c r="D77" i="17"/>
  <c r="E77" i="17"/>
  <c r="F77" i="17"/>
  <c r="G77" i="17"/>
  <c r="D78" i="17"/>
  <c r="E78" i="17"/>
  <c r="F78" i="17"/>
  <c r="G78" i="17"/>
  <c r="D79" i="17"/>
  <c r="E79" i="17"/>
  <c r="F79" i="17"/>
  <c r="G79" i="17"/>
  <c r="D80" i="17"/>
  <c r="E80" i="17"/>
  <c r="F80" i="17"/>
  <c r="G80" i="17"/>
  <c r="D81" i="17"/>
  <c r="E81" i="17"/>
  <c r="F81" i="17"/>
  <c r="G81" i="17"/>
  <c r="D82" i="17"/>
  <c r="E82" i="17"/>
  <c r="F82" i="17"/>
  <c r="G82" i="17"/>
  <c r="D83" i="17"/>
  <c r="E83" i="17"/>
  <c r="F83" i="17"/>
  <c r="G83" i="17"/>
  <c r="D84" i="17"/>
  <c r="E84" i="17"/>
  <c r="F84" i="17"/>
  <c r="G84" i="17"/>
  <c r="D85" i="17"/>
  <c r="E85" i="17"/>
  <c r="F85" i="17"/>
  <c r="G85" i="17"/>
  <c r="D86" i="17"/>
  <c r="E86" i="17"/>
  <c r="F86" i="17"/>
  <c r="G86" i="17"/>
  <c r="D87" i="17"/>
  <c r="E87" i="17"/>
  <c r="F87" i="17"/>
  <c r="G87" i="17"/>
  <c r="D88" i="17"/>
  <c r="E88" i="17"/>
  <c r="F88" i="17"/>
  <c r="G88" i="17"/>
  <c r="D89" i="17"/>
  <c r="E89" i="17"/>
  <c r="F89" i="17"/>
  <c r="G89" i="17"/>
  <c r="D90" i="17"/>
  <c r="E90" i="17"/>
  <c r="F90" i="17"/>
  <c r="G90" i="17"/>
  <c r="D91" i="17"/>
  <c r="E91" i="17"/>
  <c r="F91" i="17"/>
  <c r="G91" i="17"/>
  <c r="D92" i="17"/>
  <c r="E92" i="17"/>
  <c r="F92" i="17"/>
  <c r="G92" i="17"/>
  <c r="D93" i="17"/>
  <c r="E93" i="17"/>
  <c r="F93" i="17"/>
  <c r="G93" i="17"/>
  <c r="D94" i="17"/>
  <c r="E94" i="17"/>
  <c r="F94" i="17"/>
  <c r="G94" i="17"/>
  <c r="D95" i="17"/>
  <c r="E95" i="17"/>
  <c r="F95" i="17"/>
  <c r="G95" i="17"/>
  <c r="D96" i="17"/>
  <c r="E96" i="17"/>
  <c r="F96" i="17"/>
  <c r="G96" i="17"/>
  <c r="D97" i="17"/>
  <c r="E97" i="17"/>
  <c r="F97" i="17"/>
  <c r="G97" i="17"/>
  <c r="D98" i="17"/>
  <c r="E98" i="17"/>
  <c r="F98" i="17"/>
  <c r="G98" i="17"/>
  <c r="D99" i="17"/>
  <c r="E99" i="17"/>
  <c r="F99" i="17"/>
  <c r="G99" i="17"/>
  <c r="D100" i="17"/>
  <c r="E100" i="17"/>
  <c r="F100" i="17"/>
  <c r="G100" i="17"/>
  <c r="D101" i="17"/>
  <c r="E101" i="17"/>
  <c r="F101" i="17"/>
  <c r="G101" i="17"/>
  <c r="D102" i="17"/>
  <c r="E102" i="17"/>
  <c r="F102" i="17"/>
  <c r="G102" i="17"/>
  <c r="D103" i="17"/>
  <c r="E103" i="17"/>
  <c r="F103" i="17"/>
  <c r="G103" i="17"/>
  <c r="D104" i="17"/>
  <c r="E104" i="17"/>
  <c r="F104" i="17"/>
  <c r="G104" i="17"/>
  <c r="D105" i="17"/>
  <c r="E105" i="17"/>
  <c r="F105" i="17"/>
  <c r="G105" i="17"/>
  <c r="D106" i="17"/>
  <c r="E106" i="17"/>
  <c r="F106" i="17"/>
  <c r="G106" i="17"/>
  <c r="D107" i="17"/>
  <c r="E107" i="17"/>
  <c r="F107" i="17"/>
  <c r="G107" i="17"/>
  <c r="D108" i="17"/>
  <c r="E108" i="17"/>
  <c r="F108" i="17"/>
  <c r="G108" i="17"/>
  <c r="D109" i="17"/>
  <c r="E109" i="17"/>
  <c r="F109" i="17"/>
  <c r="G109" i="17"/>
  <c r="D110" i="17"/>
  <c r="E110" i="17"/>
  <c r="F110" i="17"/>
  <c r="G110" i="17"/>
  <c r="D111" i="17"/>
  <c r="E111" i="17"/>
  <c r="F111" i="17"/>
  <c r="G111" i="17"/>
  <c r="D112" i="17"/>
  <c r="E112" i="17"/>
  <c r="F112" i="17"/>
  <c r="G112" i="17"/>
  <c r="D113" i="17"/>
  <c r="E113" i="17"/>
  <c r="F113" i="17"/>
  <c r="G113" i="17"/>
  <c r="D114" i="17"/>
  <c r="E114" i="17"/>
  <c r="F114" i="17"/>
  <c r="G114" i="17"/>
  <c r="D115" i="17"/>
  <c r="E115" i="17"/>
  <c r="F115" i="17"/>
  <c r="G115" i="17"/>
  <c r="D116" i="17"/>
  <c r="E116" i="17"/>
  <c r="F116" i="17"/>
  <c r="G116" i="17"/>
  <c r="D117" i="17"/>
  <c r="E117" i="17"/>
  <c r="F117" i="17"/>
  <c r="G117" i="17"/>
  <c r="D118" i="17"/>
  <c r="E118" i="17"/>
  <c r="F118" i="17"/>
  <c r="G118" i="17"/>
  <c r="D119" i="17"/>
  <c r="E119" i="17"/>
  <c r="F119" i="17"/>
  <c r="G119" i="17"/>
  <c r="D120" i="17"/>
  <c r="E120" i="17"/>
  <c r="F120" i="17"/>
  <c r="G120" i="17"/>
  <c r="H221" i="17"/>
  <c r="H270" i="17"/>
  <c r="H269" i="17"/>
  <c r="H268" i="17"/>
  <c r="H267" i="17"/>
  <c r="H266" i="17"/>
  <c r="H265" i="17"/>
  <c r="H264" i="17"/>
  <c r="H263" i="17"/>
  <c r="H262" i="17"/>
  <c r="H261" i="17"/>
  <c r="H260" i="17"/>
  <c r="H259" i="17"/>
  <c r="H258" i="17"/>
  <c r="H257" i="17"/>
  <c r="H256" i="17"/>
  <c r="H255" i="17"/>
  <c r="H254" i="17"/>
  <c r="H253" i="17"/>
  <c r="H252" i="17"/>
  <c r="H251" i="17"/>
  <c r="H250" i="17"/>
  <c r="H249" i="17"/>
  <c r="H248" i="17"/>
  <c r="H247" i="17"/>
  <c r="H246" i="17"/>
  <c r="H245" i="17"/>
  <c r="H244" i="17"/>
  <c r="H243" i="17"/>
  <c r="H242" i="17"/>
  <c r="H241" i="17"/>
  <c r="H240" i="17"/>
  <c r="H239" i="17"/>
  <c r="H238" i="17"/>
  <c r="H237" i="17"/>
  <c r="H236" i="17"/>
  <c r="H235" i="17"/>
  <c r="H234" i="17"/>
  <c r="H233" i="17"/>
  <c r="H232" i="17"/>
  <c r="H231" i="17"/>
  <c r="H230" i="17"/>
  <c r="H229" i="17"/>
  <c r="H228" i="17"/>
  <c r="H227" i="17"/>
  <c r="H226" i="17"/>
  <c r="H220" i="17"/>
  <c r="H219" i="17"/>
  <c r="H218" i="17"/>
  <c r="H217" i="17"/>
  <c r="H216" i="17"/>
  <c r="H215" i="17"/>
  <c r="H214" i="17"/>
  <c r="H213" i="17"/>
  <c r="H212" i="17"/>
  <c r="H211" i="17"/>
  <c r="H210" i="17"/>
  <c r="H209" i="17"/>
  <c r="H208" i="17"/>
  <c r="H207" i="17"/>
  <c r="H206" i="17"/>
  <c r="H205" i="17"/>
  <c r="H204" i="17"/>
  <c r="H203" i="17"/>
  <c r="H202" i="17"/>
  <c r="H201" i="17"/>
  <c r="H200" i="17"/>
  <c r="H199" i="17"/>
  <c r="H198" i="17"/>
  <c r="H197" i="17"/>
  <c r="H196" i="17"/>
  <c r="H195" i="17"/>
  <c r="H194" i="17"/>
  <c r="H193" i="17"/>
  <c r="H192" i="17"/>
  <c r="H191" i="17"/>
  <c r="H190" i="17"/>
  <c r="H189" i="17"/>
  <c r="H188" i="17"/>
  <c r="H187" i="17"/>
  <c r="H186" i="17"/>
  <c r="H185" i="17"/>
  <c r="H184" i="17"/>
  <c r="H183" i="17"/>
  <c r="H182" i="17"/>
  <c r="H181" i="17"/>
  <c r="H180" i="17"/>
  <c r="H179" i="17"/>
  <c r="H178" i="17"/>
  <c r="H177" i="17"/>
  <c r="H176" i="17"/>
  <c r="H170" i="17"/>
  <c r="H169" i="17"/>
  <c r="H168" i="17"/>
  <c r="H167" i="17"/>
  <c r="H166" i="17"/>
  <c r="H165" i="17"/>
  <c r="H164" i="17"/>
  <c r="H163" i="17"/>
  <c r="H162" i="17"/>
  <c r="H161" i="17"/>
  <c r="H160" i="17"/>
  <c r="H159" i="17"/>
  <c r="H158" i="17"/>
  <c r="H157" i="17"/>
  <c r="H156" i="17"/>
  <c r="H155" i="17"/>
  <c r="H154" i="17"/>
  <c r="H153" i="17"/>
  <c r="H152" i="17"/>
  <c r="H151" i="17"/>
  <c r="H150" i="17"/>
  <c r="H149" i="17"/>
  <c r="H148" i="17"/>
  <c r="H147" i="17"/>
  <c r="H146" i="17"/>
  <c r="H145" i="17"/>
  <c r="H144" i="17"/>
  <c r="H143" i="17"/>
  <c r="H142" i="17"/>
  <c r="H141" i="17"/>
  <c r="H140" i="17"/>
  <c r="H139" i="17"/>
  <c r="H138" i="17"/>
  <c r="H137" i="17"/>
  <c r="H136" i="17"/>
  <c r="H135" i="17"/>
  <c r="H134" i="17"/>
  <c r="H133" i="17"/>
  <c r="H132" i="17"/>
  <c r="H131" i="17"/>
  <c r="H130" i="17"/>
  <c r="H129" i="17"/>
  <c r="H128" i="17"/>
  <c r="H127" i="17"/>
  <c r="H126" i="17"/>
  <c r="H71" i="17"/>
  <c r="H120" i="17"/>
  <c r="H119" i="17"/>
  <c r="H118" i="17"/>
  <c r="H117" i="17"/>
  <c r="H116" i="17"/>
  <c r="H115" i="17"/>
  <c r="H114" i="17"/>
  <c r="H113" i="17"/>
  <c r="H112" i="17"/>
  <c r="H111" i="17"/>
  <c r="H110" i="17"/>
  <c r="H109" i="17"/>
  <c r="H108" i="17"/>
  <c r="H107" i="17"/>
  <c r="H106" i="17"/>
  <c r="H105" i="17"/>
  <c r="H104" i="17"/>
  <c r="H103" i="17"/>
  <c r="H102" i="17"/>
  <c r="H101" i="17"/>
  <c r="H100" i="17"/>
  <c r="H99" i="17"/>
  <c r="H98" i="17"/>
  <c r="H97" i="17"/>
  <c r="H96" i="17"/>
  <c r="H95" i="17"/>
  <c r="H94" i="17"/>
  <c r="H93" i="17"/>
  <c r="H92" i="17"/>
  <c r="H91" i="17"/>
  <c r="H90" i="17"/>
  <c r="H89" i="17"/>
  <c r="H88" i="17"/>
  <c r="H87" i="17"/>
  <c r="H86" i="17"/>
  <c r="H85" i="17"/>
  <c r="H84" i="17"/>
  <c r="H83" i="17"/>
  <c r="H82" i="17"/>
  <c r="H81" i="17"/>
  <c r="H80" i="17"/>
  <c r="H79" i="17"/>
  <c r="H78" i="17"/>
  <c r="H77" i="17"/>
  <c r="H76" i="17"/>
  <c r="D126" i="17"/>
  <c r="E126" i="17"/>
  <c r="F126" i="17"/>
  <c r="G126" i="17"/>
  <c r="D127" i="17"/>
  <c r="E127" i="17"/>
  <c r="F127" i="17"/>
  <c r="G127" i="17"/>
  <c r="D128" i="17"/>
  <c r="E128" i="17"/>
  <c r="F128" i="17"/>
  <c r="G128" i="17"/>
  <c r="D129" i="17"/>
  <c r="E129" i="17"/>
  <c r="F129" i="17"/>
  <c r="G129" i="17"/>
  <c r="D130" i="17"/>
  <c r="E130" i="17"/>
  <c r="F130" i="17"/>
  <c r="G130" i="17"/>
  <c r="D131" i="17"/>
  <c r="E131" i="17"/>
  <c r="F131" i="17"/>
  <c r="G131" i="17"/>
  <c r="D132" i="17"/>
  <c r="E132" i="17"/>
  <c r="F132" i="17"/>
  <c r="G132" i="17"/>
  <c r="D133" i="17"/>
  <c r="E133" i="17"/>
  <c r="F133" i="17"/>
  <c r="G133" i="17"/>
  <c r="D134" i="17"/>
  <c r="E134" i="17"/>
  <c r="F134" i="17"/>
  <c r="G134" i="17"/>
  <c r="D135" i="17"/>
  <c r="E135" i="17"/>
  <c r="F135" i="17"/>
  <c r="G135" i="17"/>
  <c r="D136" i="17"/>
  <c r="E136" i="17"/>
  <c r="F136" i="17"/>
  <c r="G136" i="17"/>
  <c r="D137" i="17"/>
  <c r="E137" i="17"/>
  <c r="F137" i="17"/>
  <c r="G137" i="17"/>
  <c r="D138" i="17"/>
  <c r="E138" i="17"/>
  <c r="F138" i="17"/>
  <c r="G138" i="17"/>
  <c r="D139" i="17"/>
  <c r="E139" i="17"/>
  <c r="F139" i="17"/>
  <c r="G139" i="17"/>
  <c r="D140" i="17"/>
  <c r="E140" i="17"/>
  <c r="F140" i="17"/>
  <c r="G140" i="17"/>
  <c r="D141" i="17"/>
  <c r="E141" i="17"/>
  <c r="F141" i="17"/>
  <c r="G141" i="17"/>
  <c r="D142" i="17"/>
  <c r="E142" i="17"/>
  <c r="F142" i="17"/>
  <c r="G142" i="17"/>
  <c r="D143" i="17"/>
  <c r="E143" i="17"/>
  <c r="F143" i="17"/>
  <c r="G143" i="17"/>
  <c r="D144" i="17"/>
  <c r="E144" i="17"/>
  <c r="F144" i="17"/>
  <c r="G144" i="17"/>
  <c r="D145" i="17"/>
  <c r="E145" i="17"/>
  <c r="F145" i="17"/>
  <c r="G145" i="17"/>
  <c r="D146" i="17"/>
  <c r="E146" i="17"/>
  <c r="F146" i="17"/>
  <c r="G146" i="17"/>
  <c r="D147" i="17"/>
  <c r="E147" i="17"/>
  <c r="F147" i="17"/>
  <c r="G147" i="17"/>
  <c r="D148" i="17"/>
  <c r="E148" i="17"/>
  <c r="F148" i="17"/>
  <c r="G148" i="17"/>
  <c r="D149" i="17"/>
  <c r="E149" i="17"/>
  <c r="F149" i="17"/>
  <c r="G149" i="17"/>
  <c r="D150" i="17"/>
  <c r="E150" i="17"/>
  <c r="F150" i="17"/>
  <c r="G150" i="17"/>
  <c r="D151" i="17"/>
  <c r="E151" i="17"/>
  <c r="F151" i="17"/>
  <c r="G151" i="17"/>
  <c r="D152" i="17"/>
  <c r="E152" i="17"/>
  <c r="F152" i="17"/>
  <c r="G152" i="17"/>
  <c r="D153" i="17"/>
  <c r="E153" i="17"/>
  <c r="F153" i="17"/>
  <c r="G153" i="17"/>
  <c r="D154" i="17"/>
  <c r="E154" i="17"/>
  <c r="F154" i="17"/>
  <c r="G154" i="17"/>
  <c r="D155" i="17"/>
  <c r="E155" i="17"/>
  <c r="F155" i="17"/>
  <c r="G155" i="17"/>
  <c r="D156" i="17"/>
  <c r="E156" i="17"/>
  <c r="F156" i="17"/>
  <c r="G156" i="17"/>
  <c r="D157" i="17"/>
  <c r="E157" i="17"/>
  <c r="F157" i="17"/>
  <c r="G157" i="17"/>
  <c r="D158" i="17"/>
  <c r="E158" i="17"/>
  <c r="F158" i="17"/>
  <c r="G158" i="17"/>
  <c r="D159" i="17"/>
  <c r="E159" i="17"/>
  <c r="F159" i="17"/>
  <c r="G159" i="17"/>
  <c r="D160" i="17"/>
  <c r="E160" i="17"/>
  <c r="F160" i="17"/>
  <c r="G160" i="17"/>
  <c r="D161" i="17"/>
  <c r="E161" i="17"/>
  <c r="F161" i="17"/>
  <c r="G161" i="17"/>
  <c r="D162" i="17"/>
  <c r="E162" i="17"/>
  <c r="F162" i="17"/>
  <c r="G162" i="17"/>
  <c r="D163" i="17"/>
  <c r="E163" i="17"/>
  <c r="F163" i="17"/>
  <c r="G163" i="17"/>
  <c r="D164" i="17"/>
  <c r="E164" i="17"/>
  <c r="F164" i="17"/>
  <c r="G164" i="17"/>
  <c r="D165" i="17"/>
  <c r="E165" i="17"/>
  <c r="F165" i="17"/>
  <c r="G165" i="17"/>
  <c r="D166" i="17"/>
  <c r="E166" i="17"/>
  <c r="F166" i="17"/>
  <c r="G166" i="17"/>
  <c r="D167" i="17"/>
  <c r="E167" i="17"/>
  <c r="F167" i="17"/>
  <c r="G167" i="17"/>
  <c r="D168" i="17"/>
  <c r="E168" i="17"/>
  <c r="F168" i="17"/>
  <c r="G168" i="17"/>
  <c r="D169" i="17"/>
  <c r="E169" i="17"/>
  <c r="F169" i="17"/>
  <c r="G169" i="17"/>
  <c r="D170" i="17"/>
  <c r="E170" i="17"/>
  <c r="F170" i="17"/>
  <c r="G170" i="17"/>
  <c r="D176" i="17"/>
  <c r="E176" i="17"/>
  <c r="F176" i="17"/>
  <c r="G176" i="17"/>
  <c r="D177" i="17"/>
  <c r="E177" i="17"/>
  <c r="F177" i="17"/>
  <c r="G177" i="17"/>
  <c r="D178" i="17"/>
  <c r="E178" i="17"/>
  <c r="F178" i="17"/>
  <c r="G178" i="17"/>
  <c r="D179" i="17"/>
  <c r="E179" i="17"/>
  <c r="F179" i="17"/>
  <c r="G179" i="17"/>
  <c r="D180" i="17"/>
  <c r="E180" i="17"/>
  <c r="F180" i="17"/>
  <c r="G180" i="17"/>
  <c r="D181" i="17"/>
  <c r="E181" i="17"/>
  <c r="F181" i="17"/>
  <c r="G181" i="17"/>
  <c r="D182" i="17"/>
  <c r="E182" i="17"/>
  <c r="F182" i="17"/>
  <c r="G182" i="17"/>
  <c r="D183" i="17"/>
  <c r="E183" i="17"/>
  <c r="F183" i="17"/>
  <c r="G183" i="17"/>
  <c r="D184" i="17"/>
  <c r="E184" i="17"/>
  <c r="F184" i="17"/>
  <c r="G184" i="17"/>
  <c r="D185" i="17"/>
  <c r="E185" i="17"/>
  <c r="F185" i="17"/>
  <c r="G185" i="17"/>
  <c r="D186" i="17"/>
  <c r="E186" i="17"/>
  <c r="F186" i="17"/>
  <c r="G186" i="17"/>
  <c r="D187" i="17"/>
  <c r="E187" i="17"/>
  <c r="F187" i="17"/>
  <c r="G187" i="17"/>
  <c r="D188" i="17"/>
  <c r="E188" i="17"/>
  <c r="F188" i="17"/>
  <c r="G188" i="17"/>
  <c r="D189" i="17"/>
  <c r="E189" i="17"/>
  <c r="F189" i="17"/>
  <c r="G189" i="17"/>
  <c r="D190" i="17"/>
  <c r="E190" i="17"/>
  <c r="F190" i="17"/>
  <c r="G190" i="17"/>
  <c r="D191" i="17"/>
  <c r="E191" i="17"/>
  <c r="F191" i="17"/>
  <c r="G191" i="17"/>
  <c r="D192" i="17"/>
  <c r="E192" i="17"/>
  <c r="F192" i="17"/>
  <c r="G192" i="17"/>
  <c r="D193" i="17"/>
  <c r="E193" i="17"/>
  <c r="F193" i="17"/>
  <c r="G193" i="17"/>
  <c r="D194" i="17"/>
  <c r="E194" i="17"/>
  <c r="F194" i="17"/>
  <c r="G194" i="17"/>
  <c r="D195" i="17"/>
  <c r="E195" i="17"/>
  <c r="F195" i="17"/>
  <c r="G195" i="17"/>
  <c r="D196" i="17"/>
  <c r="E196" i="17"/>
  <c r="F196" i="17"/>
  <c r="G196" i="17"/>
  <c r="D197" i="17"/>
  <c r="E197" i="17"/>
  <c r="F197" i="17"/>
  <c r="G197" i="17"/>
  <c r="D198" i="17"/>
  <c r="E198" i="17"/>
  <c r="F198" i="17"/>
  <c r="G198" i="17"/>
  <c r="D199" i="17"/>
  <c r="E199" i="17"/>
  <c r="F199" i="17"/>
  <c r="G199" i="17"/>
  <c r="D200" i="17"/>
  <c r="E200" i="17"/>
  <c r="F200" i="17"/>
  <c r="G200" i="17"/>
  <c r="D201" i="17"/>
  <c r="E201" i="17"/>
  <c r="F201" i="17"/>
  <c r="G201" i="17"/>
  <c r="D202" i="17"/>
  <c r="E202" i="17"/>
  <c r="F202" i="17"/>
  <c r="G202" i="17"/>
  <c r="D203" i="17"/>
  <c r="E203" i="17"/>
  <c r="F203" i="17"/>
  <c r="G203" i="17"/>
  <c r="D204" i="17"/>
  <c r="E204" i="17"/>
  <c r="F204" i="17"/>
  <c r="G204" i="17"/>
  <c r="D205" i="17"/>
  <c r="E205" i="17"/>
  <c r="F205" i="17"/>
  <c r="G205" i="17"/>
  <c r="D206" i="17"/>
  <c r="E206" i="17"/>
  <c r="F206" i="17"/>
  <c r="G206" i="17"/>
  <c r="D207" i="17"/>
  <c r="E207" i="17"/>
  <c r="F207" i="17"/>
  <c r="G207" i="17"/>
  <c r="D208" i="17"/>
  <c r="E208" i="17"/>
  <c r="F208" i="17"/>
  <c r="G208" i="17"/>
  <c r="D209" i="17"/>
  <c r="E209" i="17"/>
  <c r="F209" i="17"/>
  <c r="G209" i="17"/>
  <c r="D210" i="17"/>
  <c r="E210" i="17"/>
  <c r="F210" i="17"/>
  <c r="G210" i="17"/>
  <c r="D211" i="17"/>
  <c r="E211" i="17"/>
  <c r="F211" i="17"/>
  <c r="G211" i="17"/>
  <c r="D212" i="17"/>
  <c r="E212" i="17"/>
  <c r="F212" i="17"/>
  <c r="G212" i="17"/>
  <c r="D213" i="17"/>
  <c r="E213" i="17"/>
  <c r="F213" i="17"/>
  <c r="G213" i="17"/>
  <c r="D214" i="17"/>
  <c r="E214" i="17"/>
  <c r="F214" i="17"/>
  <c r="G214" i="17"/>
  <c r="D215" i="17"/>
  <c r="E215" i="17"/>
  <c r="F215" i="17"/>
  <c r="G215" i="17"/>
  <c r="D216" i="17"/>
  <c r="E216" i="17"/>
  <c r="F216" i="17"/>
  <c r="G216" i="17"/>
  <c r="D217" i="17"/>
  <c r="E217" i="17"/>
  <c r="F217" i="17"/>
  <c r="G217" i="17"/>
  <c r="D218" i="17"/>
  <c r="E218" i="17"/>
  <c r="F218" i="17"/>
  <c r="G218" i="17"/>
  <c r="D219" i="17"/>
  <c r="E219" i="17"/>
  <c r="F219" i="17"/>
  <c r="G219" i="17"/>
  <c r="D220" i="17"/>
  <c r="E220" i="17"/>
  <c r="F220" i="17"/>
  <c r="G220" i="17"/>
  <c r="D226" i="17"/>
  <c r="E226" i="17"/>
  <c r="F226" i="17"/>
  <c r="G226" i="17"/>
  <c r="D227" i="17"/>
  <c r="E227" i="17"/>
  <c r="F227" i="17"/>
  <c r="G227" i="17"/>
  <c r="D228" i="17"/>
  <c r="E228" i="17"/>
  <c r="F228" i="17"/>
  <c r="G228" i="17"/>
  <c r="D229" i="17"/>
  <c r="E229" i="17"/>
  <c r="F229" i="17"/>
  <c r="G229" i="17"/>
  <c r="D230" i="17"/>
  <c r="E230" i="17"/>
  <c r="F230" i="17"/>
  <c r="G230" i="17"/>
  <c r="D231" i="17"/>
  <c r="E231" i="17"/>
  <c r="F231" i="17"/>
  <c r="G231" i="17"/>
  <c r="D232" i="17"/>
  <c r="E232" i="17"/>
  <c r="F232" i="17"/>
  <c r="G232" i="17"/>
  <c r="D233" i="17"/>
  <c r="E233" i="17"/>
  <c r="F233" i="17"/>
  <c r="G233" i="17"/>
  <c r="D234" i="17"/>
  <c r="E234" i="17"/>
  <c r="F234" i="17"/>
  <c r="G234" i="17"/>
  <c r="D235" i="17"/>
  <c r="E235" i="17"/>
  <c r="F235" i="17"/>
  <c r="G235" i="17"/>
  <c r="D236" i="17"/>
  <c r="E236" i="17"/>
  <c r="F236" i="17"/>
  <c r="G236" i="17"/>
  <c r="D237" i="17"/>
  <c r="E237" i="17"/>
  <c r="F237" i="17"/>
  <c r="G237" i="17"/>
  <c r="D238" i="17"/>
  <c r="E238" i="17"/>
  <c r="F238" i="17"/>
  <c r="G238" i="17"/>
  <c r="D239" i="17"/>
  <c r="E239" i="17"/>
  <c r="F239" i="17"/>
  <c r="G239" i="17"/>
  <c r="D240" i="17"/>
  <c r="E240" i="17"/>
  <c r="F240" i="17"/>
  <c r="G240" i="17"/>
  <c r="D241" i="17"/>
  <c r="E241" i="17"/>
  <c r="F241" i="17"/>
  <c r="G241" i="17"/>
  <c r="D242" i="17"/>
  <c r="E242" i="17"/>
  <c r="F242" i="17"/>
  <c r="G242" i="17"/>
  <c r="D243" i="17"/>
  <c r="E243" i="17"/>
  <c r="F243" i="17"/>
  <c r="G243" i="17"/>
  <c r="D244" i="17"/>
  <c r="E244" i="17"/>
  <c r="F244" i="17"/>
  <c r="G244" i="17"/>
  <c r="D245" i="17"/>
  <c r="E245" i="17"/>
  <c r="F245" i="17"/>
  <c r="G245" i="17"/>
  <c r="D246" i="17"/>
  <c r="E246" i="17"/>
  <c r="F246" i="17"/>
  <c r="G246" i="17"/>
  <c r="D247" i="17"/>
  <c r="E247" i="17"/>
  <c r="F247" i="17"/>
  <c r="G247" i="17"/>
  <c r="D248" i="17"/>
  <c r="E248" i="17"/>
  <c r="F248" i="17"/>
  <c r="G248" i="17"/>
  <c r="D249" i="17"/>
  <c r="E249" i="17"/>
  <c r="F249" i="17"/>
  <c r="G249" i="17"/>
  <c r="D250" i="17"/>
  <c r="E250" i="17"/>
  <c r="F250" i="17"/>
  <c r="G250" i="17"/>
  <c r="D251" i="17"/>
  <c r="E251" i="17"/>
  <c r="F251" i="17"/>
  <c r="G251" i="17"/>
  <c r="D252" i="17"/>
  <c r="E252" i="17"/>
  <c r="F252" i="17"/>
  <c r="G252" i="17"/>
  <c r="D253" i="17"/>
  <c r="E253" i="17"/>
  <c r="F253" i="17"/>
  <c r="G253" i="17"/>
  <c r="D254" i="17"/>
  <c r="E254" i="17"/>
  <c r="F254" i="17"/>
  <c r="G254" i="17"/>
  <c r="D255" i="17"/>
  <c r="E255" i="17"/>
  <c r="F255" i="17"/>
  <c r="G255" i="17"/>
  <c r="D256" i="17"/>
  <c r="E256" i="17"/>
  <c r="F256" i="17"/>
  <c r="G256" i="17"/>
  <c r="D257" i="17"/>
  <c r="E257" i="17"/>
  <c r="F257" i="17"/>
  <c r="G257" i="17"/>
  <c r="D258" i="17"/>
  <c r="E258" i="17"/>
  <c r="F258" i="17"/>
  <c r="G258" i="17"/>
  <c r="D259" i="17"/>
  <c r="E259" i="17"/>
  <c r="F259" i="17"/>
  <c r="G259" i="17"/>
  <c r="D260" i="17"/>
  <c r="E260" i="17"/>
  <c r="F260" i="17"/>
  <c r="G260" i="17"/>
  <c r="D261" i="17"/>
  <c r="E261" i="17"/>
  <c r="F261" i="17"/>
  <c r="G261" i="17"/>
  <c r="D262" i="17"/>
  <c r="E262" i="17"/>
  <c r="F262" i="17"/>
  <c r="G262" i="17"/>
  <c r="D263" i="17"/>
  <c r="E263" i="17"/>
  <c r="F263" i="17"/>
  <c r="G263" i="17"/>
  <c r="D264" i="17"/>
  <c r="E264" i="17"/>
  <c r="F264" i="17"/>
  <c r="G264" i="17"/>
  <c r="D265" i="17"/>
  <c r="E265" i="17"/>
  <c r="F265" i="17"/>
  <c r="G265" i="17"/>
  <c r="D266" i="17"/>
  <c r="E266" i="17"/>
  <c r="F266" i="17"/>
  <c r="G266" i="17"/>
  <c r="D267" i="17"/>
  <c r="E267" i="17"/>
  <c r="F267" i="17"/>
  <c r="G267" i="17"/>
  <c r="D268" i="17"/>
  <c r="E268" i="17"/>
  <c r="F268" i="17"/>
  <c r="G268" i="17"/>
  <c r="D269" i="17"/>
  <c r="E269" i="17"/>
  <c r="F269" i="17"/>
  <c r="G269" i="17"/>
  <c r="D270" i="17"/>
  <c r="E270" i="17"/>
  <c r="F270" i="17"/>
  <c r="G270" i="17"/>
  <c r="D26" i="17"/>
  <c r="E26" i="17"/>
  <c r="F26" i="17"/>
  <c r="G26" i="17"/>
  <c r="D27" i="17"/>
  <c r="E27" i="17"/>
  <c r="F27" i="17"/>
  <c r="G27" i="17"/>
  <c r="D28" i="17"/>
  <c r="E28" i="17"/>
  <c r="F28" i="17"/>
  <c r="G28" i="17"/>
  <c r="D29" i="17"/>
  <c r="E29" i="17"/>
  <c r="F29" i="17"/>
  <c r="G29" i="17"/>
  <c r="D30" i="17"/>
  <c r="E30" i="17"/>
  <c r="F30" i="17"/>
  <c r="G30" i="17"/>
  <c r="D31" i="17"/>
  <c r="E31" i="17"/>
  <c r="F31" i="17"/>
  <c r="G31" i="17"/>
  <c r="D32" i="17"/>
  <c r="E32" i="17"/>
  <c r="F32" i="17"/>
  <c r="G32" i="17"/>
  <c r="D33" i="17"/>
  <c r="E33" i="17"/>
  <c r="F33" i="17"/>
  <c r="G33" i="17"/>
  <c r="D34" i="17"/>
  <c r="E34" i="17"/>
  <c r="F34" i="17"/>
  <c r="G34" i="17"/>
  <c r="D35" i="17"/>
  <c r="E35" i="17"/>
  <c r="F35" i="17"/>
  <c r="G35" i="17"/>
  <c r="D36" i="17"/>
  <c r="E36" i="17"/>
  <c r="F36" i="17"/>
  <c r="G36" i="17"/>
  <c r="D37" i="17"/>
  <c r="E37" i="17"/>
  <c r="F37" i="17"/>
  <c r="G37" i="17"/>
  <c r="D38" i="17"/>
  <c r="E38" i="17"/>
  <c r="F38" i="17"/>
  <c r="G38" i="17"/>
  <c r="D39" i="17"/>
  <c r="E39" i="17"/>
  <c r="F39" i="17"/>
  <c r="G39" i="17"/>
  <c r="D40" i="17"/>
  <c r="E40" i="17"/>
  <c r="F40" i="17"/>
  <c r="G40" i="17"/>
  <c r="D41" i="17"/>
  <c r="E41" i="17"/>
  <c r="F41" i="17"/>
  <c r="G41" i="17"/>
  <c r="D42" i="17"/>
  <c r="E42" i="17"/>
  <c r="F42" i="17"/>
  <c r="G42" i="17"/>
  <c r="D43" i="17"/>
  <c r="E43" i="17"/>
  <c r="F43" i="17"/>
  <c r="G43" i="17"/>
  <c r="D44" i="17"/>
  <c r="E44" i="17"/>
  <c r="F44" i="17"/>
  <c r="G44" i="17"/>
  <c r="D45" i="17"/>
  <c r="E45" i="17"/>
  <c r="F45" i="17"/>
  <c r="G45" i="17"/>
  <c r="D46" i="17"/>
  <c r="E46" i="17"/>
  <c r="F46" i="17"/>
  <c r="G46" i="17"/>
  <c r="D47" i="17"/>
  <c r="E47" i="17"/>
  <c r="F47" i="17"/>
  <c r="G47" i="17"/>
  <c r="D48" i="17"/>
  <c r="E48" i="17"/>
  <c r="F48" i="17"/>
  <c r="G48" i="17"/>
  <c r="D49" i="17"/>
  <c r="E49" i="17"/>
  <c r="F49" i="17"/>
  <c r="G49" i="17"/>
  <c r="D50" i="17"/>
  <c r="E50" i="17"/>
  <c r="F50" i="17"/>
  <c r="G50" i="17"/>
  <c r="D51" i="17"/>
  <c r="E51" i="17"/>
  <c r="F51" i="17"/>
  <c r="G51" i="17"/>
  <c r="D52" i="17"/>
  <c r="E52" i="17"/>
  <c r="F52" i="17"/>
  <c r="G52" i="17"/>
  <c r="D53" i="17"/>
  <c r="E53" i="17"/>
  <c r="F53" i="17"/>
  <c r="G53" i="17"/>
  <c r="D54" i="17"/>
  <c r="E54" i="17"/>
  <c r="F54" i="17"/>
  <c r="G54" i="17"/>
  <c r="D55" i="17"/>
  <c r="E55" i="17"/>
  <c r="F55" i="17"/>
  <c r="G55" i="17"/>
  <c r="D56" i="17"/>
  <c r="E56" i="17"/>
  <c r="F56" i="17"/>
  <c r="G56" i="17"/>
  <c r="D57" i="17"/>
  <c r="E57" i="17"/>
  <c r="F57" i="17"/>
  <c r="G57" i="17"/>
  <c r="D58" i="17"/>
  <c r="E58" i="17"/>
  <c r="F58" i="17"/>
  <c r="G58" i="17"/>
  <c r="D59" i="17"/>
  <c r="E59" i="17"/>
  <c r="F59" i="17"/>
  <c r="G59" i="17"/>
  <c r="D60" i="17"/>
  <c r="E60" i="17"/>
  <c r="F60" i="17"/>
  <c r="G60" i="17"/>
  <c r="D61" i="17"/>
  <c r="E61" i="17"/>
  <c r="F61" i="17"/>
  <c r="G61" i="17"/>
  <c r="D62" i="17"/>
  <c r="E62" i="17"/>
  <c r="F62" i="17"/>
  <c r="G62" i="17"/>
  <c r="D63" i="17"/>
  <c r="E63" i="17"/>
  <c r="F63" i="17"/>
  <c r="G63" i="17"/>
  <c r="D64" i="17"/>
  <c r="E64" i="17"/>
  <c r="F64" i="17"/>
  <c r="G64" i="17"/>
  <c r="D65" i="17"/>
  <c r="E65" i="17"/>
  <c r="F65" i="17"/>
  <c r="G65" i="17"/>
  <c r="D66" i="17"/>
  <c r="E66" i="17"/>
  <c r="F66" i="17"/>
  <c r="G66" i="17"/>
  <c r="D67" i="17"/>
  <c r="E67" i="17"/>
  <c r="F67" i="17"/>
  <c r="G67" i="17"/>
  <c r="D68" i="17"/>
  <c r="E68" i="17"/>
  <c r="F68" i="17"/>
  <c r="G68" i="17"/>
  <c r="D69" i="17"/>
  <c r="E69" i="17"/>
  <c r="F69" i="17"/>
  <c r="G69" i="17"/>
  <c r="D70" i="17"/>
  <c r="E70" i="17"/>
  <c r="F70" i="17"/>
  <c r="G70" i="17"/>
  <c r="H31" i="17"/>
  <c r="H30" i="17"/>
  <c r="H29" i="17"/>
  <c r="H28" i="17"/>
  <c r="H27" i="17"/>
  <c r="H26" i="17"/>
  <c r="H25" i="17"/>
  <c r="H24" i="17"/>
  <c r="H23" i="17"/>
  <c r="H22" i="17"/>
  <c r="H21" i="17"/>
  <c r="H69" i="17"/>
  <c r="H68" i="17"/>
  <c r="H67" i="17"/>
  <c r="H66" i="17"/>
  <c r="H65" i="17"/>
  <c r="H64" i="17"/>
  <c r="H63" i="17"/>
  <c r="H62" i="17"/>
  <c r="H61" i="17"/>
  <c r="H60" i="17"/>
  <c r="H59" i="17"/>
  <c r="H58" i="17"/>
  <c r="H57" i="17"/>
  <c r="H56" i="17"/>
  <c r="H55" i="17"/>
  <c r="H54" i="17"/>
  <c r="H53" i="17"/>
  <c r="H52" i="17"/>
  <c r="H51" i="17"/>
  <c r="H50" i="17"/>
  <c r="H49" i="17"/>
  <c r="H48" i="17"/>
  <c r="H47" i="17"/>
  <c r="H46" i="17"/>
  <c r="H45" i="17"/>
  <c r="H44" i="17"/>
  <c r="H43" i="17"/>
  <c r="H42" i="17"/>
  <c r="H41" i="17"/>
  <c r="H40" i="17"/>
  <c r="H39" i="17"/>
  <c r="H38" i="17"/>
  <c r="H37" i="17"/>
  <c r="H36" i="17"/>
  <c r="H35" i="17"/>
  <c r="H34" i="17"/>
  <c r="H33" i="17"/>
  <c r="H32" i="17"/>
  <c r="B51" i="17"/>
  <c r="B52" i="17"/>
  <c r="B53" i="17"/>
  <c r="B54" i="17"/>
  <c r="B55" i="17"/>
  <c r="B56" i="17"/>
  <c r="B57"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107" i="17"/>
  <c r="B108" i="17"/>
  <c r="B109" i="17"/>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59" i="17"/>
  <c r="B160" i="17"/>
  <c r="B161"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85" i="17"/>
  <c r="B186" i="17"/>
  <c r="B187" i="17"/>
  <c r="B188" i="17"/>
  <c r="B189" i="17"/>
  <c r="B190" i="17"/>
  <c r="B191" i="17"/>
  <c r="B192" i="17"/>
  <c r="B193" i="17"/>
  <c r="B194" i="17"/>
  <c r="B195" i="17"/>
  <c r="B196" i="17"/>
  <c r="B197" i="17"/>
  <c r="B198" i="17"/>
  <c r="B199" i="17"/>
  <c r="B200" i="17"/>
  <c r="J270" i="17"/>
  <c r="J265" i="17"/>
  <c r="J260" i="17"/>
  <c r="J255" i="17"/>
  <c r="J250" i="17"/>
  <c r="J245" i="17"/>
  <c r="J240" i="17"/>
  <c r="J235" i="17"/>
  <c r="J230" i="17"/>
  <c r="J225" i="17"/>
  <c r="H225" i="17"/>
  <c r="G225" i="17"/>
  <c r="F225" i="17"/>
  <c r="E225" i="17"/>
  <c r="D225" i="17"/>
  <c r="J269" i="17"/>
  <c r="J264" i="17"/>
  <c r="J259" i="17"/>
  <c r="J254" i="17"/>
  <c r="J249" i="17"/>
  <c r="J244" i="17"/>
  <c r="J239" i="17"/>
  <c r="J234" i="17"/>
  <c r="J229" i="17"/>
  <c r="J224" i="17"/>
  <c r="H224" i="17"/>
  <c r="G224" i="17"/>
  <c r="F224" i="17"/>
  <c r="E224" i="17"/>
  <c r="D224" i="17"/>
  <c r="J268" i="17"/>
  <c r="J263" i="17"/>
  <c r="J258" i="17"/>
  <c r="J253" i="17"/>
  <c r="J248" i="17"/>
  <c r="J243" i="17"/>
  <c r="J238" i="17"/>
  <c r="J233" i="17"/>
  <c r="J228" i="17"/>
  <c r="J223" i="17"/>
  <c r="H223" i="17"/>
  <c r="G223" i="17"/>
  <c r="F223" i="17"/>
  <c r="E223" i="17"/>
  <c r="D223" i="17"/>
  <c r="J267" i="17"/>
  <c r="J262" i="17"/>
  <c r="J257" i="17"/>
  <c r="J252" i="17"/>
  <c r="J247" i="17"/>
  <c r="J242" i="17"/>
  <c r="J237" i="17"/>
  <c r="J232" i="17"/>
  <c r="J227" i="17"/>
  <c r="J222" i="17"/>
  <c r="H222" i="17"/>
  <c r="G222" i="17"/>
  <c r="F222" i="17"/>
  <c r="E222" i="17"/>
  <c r="D222" i="17"/>
  <c r="J266" i="17"/>
  <c r="J261" i="17"/>
  <c r="J256" i="17"/>
  <c r="J251" i="17"/>
  <c r="J246" i="17"/>
  <c r="J241" i="17"/>
  <c r="J236" i="17"/>
  <c r="J231" i="17"/>
  <c r="J226" i="17"/>
  <c r="J221" i="17"/>
  <c r="G221" i="17"/>
  <c r="F221" i="17"/>
  <c r="E221" i="17"/>
  <c r="D221" i="17"/>
  <c r="J220" i="17"/>
  <c r="J215" i="17"/>
  <c r="J210" i="17"/>
  <c r="J205" i="17"/>
  <c r="J200" i="17"/>
  <c r="J195" i="17"/>
  <c r="J190" i="17"/>
  <c r="J185" i="17"/>
  <c r="J180" i="17"/>
  <c r="J175" i="17"/>
  <c r="H175" i="17"/>
  <c r="G175" i="17"/>
  <c r="F175" i="17"/>
  <c r="E175" i="17"/>
  <c r="D175" i="17"/>
  <c r="J219" i="17"/>
  <c r="J214" i="17"/>
  <c r="J209" i="17"/>
  <c r="J204" i="17"/>
  <c r="J199" i="17"/>
  <c r="J194" i="17"/>
  <c r="J189" i="17"/>
  <c r="J184" i="17"/>
  <c r="J179" i="17"/>
  <c r="J174" i="17"/>
  <c r="H174" i="17"/>
  <c r="G174" i="17"/>
  <c r="F174" i="17"/>
  <c r="E174" i="17"/>
  <c r="D174" i="17"/>
  <c r="J218" i="17"/>
  <c r="J213" i="17"/>
  <c r="J208" i="17"/>
  <c r="J203" i="17"/>
  <c r="J198" i="17"/>
  <c r="J193" i="17"/>
  <c r="J188" i="17"/>
  <c r="J183" i="17"/>
  <c r="J178" i="17"/>
  <c r="J173" i="17"/>
  <c r="H173" i="17"/>
  <c r="G173" i="17"/>
  <c r="F173" i="17"/>
  <c r="E173" i="17"/>
  <c r="D173" i="17"/>
  <c r="J217" i="17"/>
  <c r="J212" i="17"/>
  <c r="J207" i="17"/>
  <c r="J202" i="17"/>
  <c r="J197" i="17"/>
  <c r="J192" i="17"/>
  <c r="J187" i="17"/>
  <c r="J182" i="17"/>
  <c r="J177" i="17"/>
  <c r="J172" i="17"/>
  <c r="H172" i="17"/>
  <c r="G172" i="17"/>
  <c r="F172" i="17"/>
  <c r="E172" i="17"/>
  <c r="D172" i="17"/>
  <c r="J216" i="17"/>
  <c r="J211" i="17"/>
  <c r="J206" i="17"/>
  <c r="J201" i="17"/>
  <c r="J196" i="17"/>
  <c r="J191" i="17"/>
  <c r="J186" i="17"/>
  <c r="J181" i="17"/>
  <c r="J176" i="17"/>
  <c r="J171" i="17"/>
  <c r="H171" i="17"/>
  <c r="G171" i="17"/>
  <c r="F171" i="17"/>
  <c r="E171" i="17"/>
  <c r="D171" i="17"/>
  <c r="J170" i="17"/>
  <c r="J165" i="17"/>
  <c r="J160" i="17"/>
  <c r="J155" i="17"/>
  <c r="J150" i="17"/>
  <c r="J145" i="17"/>
  <c r="J140" i="17"/>
  <c r="J135" i="17"/>
  <c r="J130" i="17"/>
  <c r="J125" i="17"/>
  <c r="H125" i="17"/>
  <c r="G125" i="17"/>
  <c r="F125" i="17"/>
  <c r="E125" i="17"/>
  <c r="D125" i="17"/>
  <c r="J169" i="17"/>
  <c r="J164" i="17"/>
  <c r="J159" i="17"/>
  <c r="J154" i="17"/>
  <c r="J149" i="17"/>
  <c r="J144" i="17"/>
  <c r="J139" i="17"/>
  <c r="J134" i="17"/>
  <c r="J129" i="17"/>
  <c r="J124" i="17"/>
  <c r="H124" i="17"/>
  <c r="G124" i="17"/>
  <c r="F124" i="17"/>
  <c r="E124" i="17"/>
  <c r="D124" i="17"/>
  <c r="J168" i="17"/>
  <c r="J163" i="17"/>
  <c r="J158" i="17"/>
  <c r="J153" i="17"/>
  <c r="J148" i="17"/>
  <c r="J143" i="17"/>
  <c r="J138" i="17"/>
  <c r="J133" i="17"/>
  <c r="J128" i="17"/>
  <c r="J123" i="17"/>
  <c r="H123" i="17"/>
  <c r="G123" i="17"/>
  <c r="F123" i="17"/>
  <c r="E123" i="17"/>
  <c r="D123" i="17"/>
  <c r="J167" i="17"/>
  <c r="J162" i="17"/>
  <c r="J157" i="17"/>
  <c r="J152" i="17"/>
  <c r="J147" i="17"/>
  <c r="J142" i="17"/>
  <c r="J137" i="17"/>
  <c r="J132" i="17"/>
  <c r="J127" i="17"/>
  <c r="J122" i="17"/>
  <c r="H122" i="17"/>
  <c r="G122" i="17"/>
  <c r="F122" i="17"/>
  <c r="E122" i="17"/>
  <c r="D122" i="17"/>
  <c r="J166" i="17"/>
  <c r="J161" i="17"/>
  <c r="J156" i="17"/>
  <c r="J151" i="17"/>
  <c r="J146" i="17"/>
  <c r="J141" i="17"/>
  <c r="J136" i="17"/>
  <c r="J131" i="17"/>
  <c r="J126" i="17"/>
  <c r="J121" i="17"/>
  <c r="H121" i="17"/>
  <c r="G121" i="17"/>
  <c r="F121" i="17"/>
  <c r="E121" i="17"/>
  <c r="D121" i="17"/>
  <c r="J120" i="17"/>
  <c r="J115" i="17"/>
  <c r="J110" i="17"/>
  <c r="J105" i="17"/>
  <c r="J100" i="17"/>
  <c r="J95" i="17"/>
  <c r="J90" i="17"/>
  <c r="J85" i="17"/>
  <c r="J80" i="17"/>
  <c r="J75" i="17"/>
  <c r="H75" i="17"/>
  <c r="G75" i="17"/>
  <c r="F75" i="17"/>
  <c r="E75" i="17"/>
  <c r="D75" i="17"/>
  <c r="J119" i="17"/>
  <c r="J114" i="17"/>
  <c r="J109" i="17"/>
  <c r="J104" i="17"/>
  <c r="J99" i="17"/>
  <c r="J94" i="17"/>
  <c r="J89" i="17"/>
  <c r="J84" i="17"/>
  <c r="J79" i="17"/>
  <c r="J74" i="17"/>
  <c r="H74" i="17"/>
  <c r="G74" i="17"/>
  <c r="F74" i="17"/>
  <c r="E74" i="17"/>
  <c r="D74" i="17"/>
  <c r="J118" i="17"/>
  <c r="J113" i="17"/>
  <c r="J108" i="17"/>
  <c r="J103" i="17"/>
  <c r="J98" i="17"/>
  <c r="J93" i="17"/>
  <c r="J88" i="17"/>
  <c r="J83" i="17"/>
  <c r="J78" i="17"/>
  <c r="J73" i="17"/>
  <c r="H73" i="17"/>
  <c r="G73" i="17"/>
  <c r="F73" i="17"/>
  <c r="E73" i="17"/>
  <c r="D73" i="17"/>
  <c r="J117" i="17"/>
  <c r="J112" i="17"/>
  <c r="J107" i="17"/>
  <c r="J102" i="17"/>
  <c r="J97" i="17"/>
  <c r="J92" i="17"/>
  <c r="J87" i="17"/>
  <c r="J82" i="17"/>
  <c r="J77" i="17"/>
  <c r="J72" i="17"/>
  <c r="H72" i="17"/>
  <c r="G72" i="17"/>
  <c r="F72" i="17"/>
  <c r="E72" i="17"/>
  <c r="D72" i="17"/>
  <c r="J116" i="17"/>
  <c r="J111" i="17"/>
  <c r="J106" i="17"/>
  <c r="J101" i="17"/>
  <c r="J96" i="17"/>
  <c r="J91" i="17"/>
  <c r="J86" i="17"/>
  <c r="J81" i="17"/>
  <c r="J76" i="17"/>
  <c r="J71" i="17"/>
  <c r="G71" i="17"/>
  <c r="F71" i="17"/>
  <c r="E71" i="17"/>
  <c r="D71"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J26" i="17"/>
  <c r="J70" i="17"/>
  <c r="J69" i="17"/>
  <c r="J68" i="17"/>
  <c r="J67" i="17"/>
  <c r="J66" i="17"/>
  <c r="J65" i="17"/>
  <c r="J64" i="17"/>
  <c r="J63" i="17"/>
  <c r="J62" i="17"/>
  <c r="J61" i="17"/>
  <c r="J60" i="17"/>
  <c r="J59" i="17"/>
  <c r="J58" i="17"/>
  <c r="J57" i="17"/>
  <c r="J56" i="17"/>
  <c r="J55" i="17"/>
  <c r="J54" i="17"/>
  <c r="J53" i="17"/>
  <c r="J52" i="17"/>
  <c r="J51" i="17"/>
  <c r="J50" i="17"/>
  <c r="J49" i="17"/>
  <c r="J48" i="17"/>
  <c r="J47" i="17"/>
  <c r="J46" i="17"/>
  <c r="J45" i="17"/>
  <c r="J44" i="17"/>
  <c r="J43" i="17"/>
  <c r="J42" i="17"/>
  <c r="J41" i="17"/>
  <c r="J40" i="17"/>
  <c r="J39" i="17"/>
  <c r="J38" i="17"/>
  <c r="J37" i="17"/>
  <c r="J36" i="17"/>
  <c r="J35" i="17"/>
  <c r="J34" i="17"/>
  <c r="J33" i="17"/>
  <c r="J32" i="17"/>
  <c r="J31" i="17"/>
  <c r="J30" i="17"/>
  <c r="J29" i="17"/>
  <c r="J28" i="17"/>
  <c r="J27" i="17"/>
  <c r="J25" i="17"/>
  <c r="J24" i="17"/>
  <c r="J23" i="17"/>
  <c r="J22" i="17"/>
  <c r="J21" i="17"/>
  <c r="F25" i="17"/>
  <c r="F24" i="17"/>
  <c r="F23" i="17"/>
  <c r="F22" i="17"/>
  <c r="F21" i="17"/>
  <c r="D22" i="17"/>
  <c r="E22" i="17"/>
  <c r="G22" i="17"/>
  <c r="D23" i="17"/>
  <c r="E23" i="17"/>
  <c r="G23" i="17"/>
  <c r="D24" i="17"/>
  <c r="E24" i="17"/>
  <c r="G24" i="17"/>
  <c r="D25" i="17"/>
  <c r="E25" i="17"/>
  <c r="G25" i="17"/>
  <c r="G21" i="17"/>
  <c r="E21" i="17"/>
  <c r="D21" i="17"/>
  <c r="B23" i="17"/>
  <c r="B24" i="17"/>
  <c r="B25" i="17"/>
  <c r="B22" i="17"/>
  <c r="B6" i="17"/>
  <c r="E1" i="17"/>
  <c r="A21" i="17" s="1"/>
  <c r="A207" i="17" s="1"/>
  <c r="B8" i="17"/>
  <c r="B5" i="17"/>
  <c r="A270" i="17" l="1"/>
  <c r="A262" i="17"/>
  <c r="A254" i="17"/>
  <c r="A246" i="17"/>
  <c r="A238" i="17"/>
  <c r="A230" i="17"/>
  <c r="A222" i="17"/>
  <c r="A214" i="17"/>
  <c r="A206" i="17"/>
  <c r="A22" i="17"/>
  <c r="A205" i="17"/>
  <c r="A213" i="17"/>
  <c r="A268" i="17"/>
  <c r="A260" i="17"/>
  <c r="A252" i="17"/>
  <c r="A244" i="17"/>
  <c r="A236" i="17"/>
  <c r="A228" i="17"/>
  <c r="A220" i="17"/>
  <c r="A212" i="17"/>
  <c r="A204" i="17"/>
  <c r="A221" i="17"/>
  <c r="A269" i="17"/>
  <c r="A261" i="17"/>
  <c r="A253" i="17"/>
  <c r="A245" i="17"/>
  <c r="A237" i="17"/>
  <c r="A229" i="17"/>
  <c r="A267" i="17"/>
  <c r="A259" i="17"/>
  <c r="A251" i="17"/>
  <c r="A243" i="17"/>
  <c r="A235" i="17"/>
  <c r="A227" i="17"/>
  <c r="A219" i="17"/>
  <c r="A211" i="17"/>
  <c r="A203" i="17"/>
  <c r="A266" i="17"/>
  <c r="A258" i="17"/>
  <c r="A250" i="17"/>
  <c r="A242" i="17"/>
  <c r="A234" i="17"/>
  <c r="A226" i="17"/>
  <c r="A218" i="17"/>
  <c r="A210" i="17"/>
  <c r="A202" i="17"/>
  <c r="A265" i="17"/>
  <c r="A257" i="17"/>
  <c r="A249" i="17"/>
  <c r="A241" i="17"/>
  <c r="A233" i="17"/>
  <c r="A225" i="17"/>
  <c r="A217" i="17"/>
  <c r="A209" i="17"/>
  <c r="A201" i="17"/>
  <c r="A264" i="17"/>
  <c r="A256" i="17"/>
  <c r="A248" i="17"/>
  <c r="A240" i="17"/>
  <c r="A232" i="17"/>
  <c r="A224" i="17"/>
  <c r="A216" i="17"/>
  <c r="A208" i="17"/>
  <c r="A263" i="17"/>
  <c r="A255" i="17"/>
  <c r="A247" i="17"/>
  <c r="A239" i="17"/>
  <c r="A231" i="17"/>
  <c r="A223" i="17"/>
  <c r="A215" i="17"/>
  <c r="B21" i="17"/>
  <c r="A195" i="17"/>
  <c r="B9" i="17"/>
  <c r="H2" i="17"/>
  <c r="B10" i="17" l="1"/>
  <c r="B11" i="17"/>
  <c r="A66" i="17"/>
  <c r="A115" i="17"/>
  <c r="A85" i="17"/>
  <c r="A117" i="17"/>
  <c r="A181" i="17"/>
  <c r="A137" i="17"/>
  <c r="A84" i="17"/>
  <c r="A116" i="17"/>
  <c r="A69" i="17"/>
  <c r="A101" i="17"/>
  <c r="A133" i="17"/>
  <c r="A149" i="17"/>
  <c r="A165" i="17"/>
  <c r="A197" i="17"/>
  <c r="A38" i="17"/>
  <c r="A54" i="17"/>
  <c r="A70" i="17"/>
  <c r="A86" i="17"/>
  <c r="A102" i="17"/>
  <c r="A118" i="17"/>
  <c r="A134" i="17"/>
  <c r="A150" i="17"/>
  <c r="A166" i="17"/>
  <c r="A182" i="17"/>
  <c r="A198" i="17"/>
  <c r="A23" i="17"/>
  <c r="A39" i="17"/>
  <c r="A55" i="17"/>
  <c r="A71" i="17"/>
  <c r="A87" i="17"/>
  <c r="A103" i="17"/>
  <c r="A119" i="17"/>
  <c r="A135" i="17"/>
  <c r="A151" i="17"/>
  <c r="A167" i="17"/>
  <c r="A183" i="17"/>
  <c r="A199" i="17"/>
  <c r="A24" i="17"/>
  <c r="A40" i="17"/>
  <c r="A56" i="17"/>
  <c r="A72" i="17"/>
  <c r="A88" i="17"/>
  <c r="A104" i="17"/>
  <c r="A120" i="17"/>
  <c r="A136" i="17"/>
  <c r="A152" i="17"/>
  <c r="A168" i="17"/>
  <c r="A184" i="17"/>
  <c r="A200" i="17"/>
  <c r="A25" i="17"/>
  <c r="A41" i="17"/>
  <c r="A57" i="17"/>
  <c r="A73" i="17"/>
  <c r="A89" i="17"/>
  <c r="A105" i="17"/>
  <c r="A121" i="17"/>
  <c r="A153" i="17"/>
  <c r="A169" i="17"/>
  <c r="A185" i="17"/>
  <c r="A26" i="17"/>
  <c r="A42" i="17"/>
  <c r="A58" i="17"/>
  <c r="A74" i="17"/>
  <c r="A90" i="17"/>
  <c r="A106" i="17"/>
  <c r="A122" i="17"/>
  <c r="A138" i="17"/>
  <c r="A154" i="17"/>
  <c r="A170" i="17"/>
  <c r="A186" i="17"/>
  <c r="A34" i="17"/>
  <c r="A98" i="17"/>
  <c r="A130" i="17"/>
  <c r="A67" i="17"/>
  <c r="A147" i="17"/>
  <c r="A148" i="17"/>
  <c r="A75" i="17"/>
  <c r="A107" i="17"/>
  <c r="A139" i="17"/>
  <c r="A155" i="17"/>
  <c r="A187" i="17"/>
  <c r="A28" i="17"/>
  <c r="A44" i="17"/>
  <c r="A60" i="17"/>
  <c r="A76" i="17"/>
  <c r="A92" i="17"/>
  <c r="A108" i="17"/>
  <c r="A124" i="17"/>
  <c r="A140" i="17"/>
  <c r="A156" i="17"/>
  <c r="A172" i="17"/>
  <c r="A188" i="17"/>
  <c r="A50" i="17"/>
  <c r="A146" i="17"/>
  <c r="A35" i="17"/>
  <c r="A131" i="17"/>
  <c r="A36" i="17"/>
  <c r="A180" i="17"/>
  <c r="A27" i="17"/>
  <c r="A91" i="17"/>
  <c r="A123" i="17"/>
  <c r="A171" i="17"/>
  <c r="A29" i="17"/>
  <c r="A45" i="17"/>
  <c r="A61" i="17"/>
  <c r="A77" i="17"/>
  <c r="A93" i="17"/>
  <c r="A109" i="17"/>
  <c r="A125" i="17"/>
  <c r="A141" i="17"/>
  <c r="A157" i="17"/>
  <c r="A173" i="17"/>
  <c r="A189" i="17"/>
  <c r="A30" i="17"/>
  <c r="A46" i="17"/>
  <c r="A62" i="17"/>
  <c r="A78" i="17"/>
  <c r="A94" i="17"/>
  <c r="A110" i="17"/>
  <c r="A126" i="17"/>
  <c r="A142" i="17"/>
  <c r="A158" i="17"/>
  <c r="A174" i="17"/>
  <c r="A190" i="17"/>
  <c r="A82" i="17"/>
  <c r="A162" i="17"/>
  <c r="A51" i="17"/>
  <c r="A179" i="17"/>
  <c r="A52" i="17"/>
  <c r="A100" i="17"/>
  <c r="A132" i="17"/>
  <c r="A37" i="17"/>
  <c r="A59" i="17"/>
  <c r="A31" i="17"/>
  <c r="A63" i="17"/>
  <c r="A95" i="17"/>
  <c r="A111" i="17"/>
  <c r="A127" i="17"/>
  <c r="A143" i="17"/>
  <c r="A159" i="17"/>
  <c r="A175" i="17"/>
  <c r="A191" i="17"/>
  <c r="A194" i="17"/>
  <c r="A83" i="17"/>
  <c r="A196" i="17"/>
  <c r="A32" i="17"/>
  <c r="A48" i="17"/>
  <c r="A64" i="17"/>
  <c r="A80" i="17"/>
  <c r="A96" i="17"/>
  <c r="A112" i="17"/>
  <c r="A128" i="17"/>
  <c r="A144" i="17"/>
  <c r="A160" i="17"/>
  <c r="A176" i="17"/>
  <c r="A192" i="17"/>
  <c r="A114" i="17"/>
  <c r="A178" i="17"/>
  <c r="A99" i="17"/>
  <c r="A163" i="17"/>
  <c r="A68" i="17"/>
  <c r="A164" i="17"/>
  <c r="A53" i="17"/>
  <c r="A43" i="17"/>
  <c r="B7" i="17"/>
  <c r="A47" i="17"/>
  <c r="A79" i="17"/>
  <c r="A33" i="17"/>
  <c r="A49" i="17"/>
  <c r="A65" i="17"/>
  <c r="A81" i="17"/>
  <c r="A97" i="17"/>
  <c r="A113" i="17"/>
  <c r="A129" i="17"/>
  <c r="A145" i="17"/>
  <c r="A161" i="17"/>
  <c r="A177" i="17"/>
  <c r="A193" i="17"/>
  <c r="M5" i="15" l="1"/>
  <c r="D70" i="16"/>
  <c r="C70" i="16"/>
  <c r="E51" i="16"/>
  <c r="E49" i="16"/>
  <c r="E44" i="16"/>
  <c r="E29" i="16"/>
  <c r="E16" i="16"/>
  <c r="E7" i="16"/>
  <c r="E65" i="16"/>
  <c r="E54" i="16"/>
  <c r="E53" i="16"/>
  <c r="E36" i="16"/>
  <c r="E60" i="16"/>
  <c r="E59" i="16"/>
  <c r="E52" i="16"/>
  <c r="E50" i="16"/>
  <c r="E41" i="16"/>
  <c r="E17" i="16"/>
  <c r="E6" i="16"/>
  <c r="E58" i="16"/>
  <c r="E57" i="16"/>
  <c r="E56" i="16"/>
  <c r="E47" i="16"/>
  <c r="E45" i="16"/>
  <c r="E42" i="16"/>
  <c r="E37" i="16"/>
  <c r="E35" i="16"/>
  <c r="E27" i="16"/>
  <c r="E12" i="16"/>
  <c r="E11" i="16"/>
  <c r="E9" i="16"/>
  <c r="E4" i="16"/>
  <c r="E2" i="16"/>
  <c r="E67" i="16"/>
  <c r="E61" i="16"/>
  <c r="E55" i="16"/>
  <c r="E46" i="16"/>
  <c r="E43" i="16"/>
  <c r="E31" i="16"/>
  <c r="E28" i="16"/>
  <c r="E18" i="16"/>
  <c r="E13" i="16"/>
  <c r="E10" i="16"/>
  <c r="E66" i="16"/>
  <c r="E62" i="16"/>
  <c r="E48" i="16"/>
  <c r="E40" i="16"/>
  <c r="E38" i="16"/>
  <c r="E32" i="16"/>
  <c r="E26" i="16"/>
  <c r="E20" i="16"/>
  <c r="E14" i="16"/>
  <c r="E5" i="16"/>
  <c r="E68" i="16"/>
  <c r="E63" i="16"/>
  <c r="E33" i="16"/>
  <c r="E30" i="16"/>
  <c r="E25" i="16"/>
  <c r="E24" i="16"/>
  <c r="E22" i="16"/>
  <c r="E21" i="16"/>
  <c r="E19" i="16"/>
  <c r="E15" i="16"/>
  <c r="E8" i="16"/>
  <c r="E3" i="16"/>
  <c r="E64" i="16"/>
  <c r="E39" i="16"/>
  <c r="E34" i="16"/>
  <c r="E23" i="16"/>
  <c r="C6" i="15"/>
  <c r="C5" i="15"/>
  <c r="C4" i="15"/>
  <c r="A2" i="15"/>
  <c r="A1" i="15"/>
  <c r="K28" i="14"/>
  <c r="J28" i="14"/>
  <c r="I28" i="14"/>
  <c r="H28" i="14"/>
  <c r="G28" i="14"/>
  <c r="F28" i="14"/>
  <c r="E28" i="14"/>
  <c r="D28" i="14"/>
  <c r="C28" i="14"/>
  <c r="L27" i="14"/>
  <c r="L26" i="14"/>
  <c r="L25" i="14"/>
  <c r="L28" i="14" s="1"/>
  <c r="L23" i="14"/>
  <c r="L15" i="14"/>
  <c r="C6" i="14"/>
  <c r="M5" i="14"/>
  <c r="C5" i="14"/>
  <c r="C4" i="14"/>
  <c r="A2" i="14"/>
  <c r="A1" i="14"/>
  <c r="A2" i="13"/>
  <c r="A1" i="13"/>
  <c r="A2" i="12"/>
  <c r="A1" i="12"/>
  <c r="A2" i="11"/>
  <c r="A1" i="11"/>
  <c r="A1" i="7"/>
  <c r="A2" i="7"/>
  <c r="M5" i="11"/>
  <c r="C6" i="13"/>
  <c r="C6" i="12"/>
  <c r="C6" i="11"/>
  <c r="C6" i="7"/>
  <c r="C5" i="13"/>
  <c r="C5" i="12"/>
  <c r="C5" i="11"/>
  <c r="C5" i="7"/>
  <c r="C4" i="13"/>
  <c r="C4" i="12"/>
  <c r="C4" i="11"/>
  <c r="C4" i="7"/>
  <c r="M5" i="13"/>
  <c r="M5" i="12"/>
  <c r="M5" i="7"/>
  <c r="E70" i="16" l="1"/>
  <c r="F16" i="14"/>
  <c r="I16" i="14"/>
  <c r="K16" i="14"/>
  <c r="C16" i="14"/>
  <c r="J16" i="14"/>
  <c r="L14" i="14"/>
  <c r="H16" i="14"/>
  <c r="E16" i="14"/>
  <c r="D16" i="14"/>
  <c r="G16" i="14"/>
  <c r="L13" i="14"/>
  <c r="L11" i="14"/>
  <c r="E22" i="15" s="1"/>
  <c r="K16" i="13"/>
  <c r="J16" i="13"/>
  <c r="I16" i="13"/>
  <c r="H16" i="13"/>
  <c r="G16" i="13"/>
  <c r="F16" i="13"/>
  <c r="E16" i="13"/>
  <c r="D16" i="13"/>
  <c r="C16" i="13"/>
  <c r="L15" i="13"/>
  <c r="L14" i="13"/>
  <c r="L13" i="13"/>
  <c r="L16" i="13" s="1"/>
  <c r="L11" i="13"/>
  <c r="K16" i="12"/>
  <c r="J16" i="12"/>
  <c r="I16" i="12"/>
  <c r="H16" i="12"/>
  <c r="G16" i="12"/>
  <c r="F16" i="12"/>
  <c r="E16" i="12"/>
  <c r="D16" i="12"/>
  <c r="C16" i="12"/>
  <c r="L15" i="12"/>
  <c r="L14" i="12"/>
  <c r="L13" i="12"/>
  <c r="L16" i="12" s="1"/>
  <c r="L11" i="12"/>
  <c r="K16" i="11"/>
  <c r="J16" i="11"/>
  <c r="I16" i="11"/>
  <c r="H16" i="11"/>
  <c r="G16" i="11"/>
  <c r="F16" i="11"/>
  <c r="E16" i="11"/>
  <c r="D16" i="11"/>
  <c r="C16" i="11"/>
  <c r="L15" i="11"/>
  <c r="L14" i="11"/>
  <c r="L13" i="11"/>
  <c r="L16" i="11" s="1"/>
  <c r="L11" i="11"/>
  <c r="K16" i="7"/>
  <c r="J16" i="7"/>
  <c r="I16" i="7"/>
  <c r="H16" i="7"/>
  <c r="G16" i="7"/>
  <c r="F16" i="7"/>
  <c r="E16" i="7"/>
  <c r="D16" i="7"/>
  <c r="C16" i="7"/>
  <c r="L15" i="7"/>
  <c r="L14" i="7"/>
  <c r="L13" i="7"/>
  <c r="L16" i="7" s="1"/>
  <c r="L11" i="7"/>
  <c r="F22" i="15" l="1"/>
  <c r="L16" i="14"/>
  <c r="F11" i="15" s="1"/>
  <c r="G11" i="15" s="1"/>
  <c r="L15" i="1"/>
  <c r="L14" i="1"/>
  <c r="L13" i="1"/>
  <c r="L11" i="1"/>
  <c r="K16" i="1"/>
  <c r="J16" i="1"/>
  <c r="I16" i="1"/>
  <c r="H16" i="1"/>
  <c r="G16" i="1"/>
  <c r="F16" i="1"/>
  <c r="E16" i="1"/>
  <c r="D16" i="1"/>
  <c r="C16" i="1"/>
  <c r="K11" i="15" l="1"/>
  <c r="L16" i="1"/>
</calcChain>
</file>

<file path=xl/sharedStrings.xml><?xml version="1.0" encoding="utf-8"?>
<sst xmlns="http://schemas.openxmlformats.org/spreadsheetml/2006/main" count="541" uniqueCount="198">
  <si>
    <t>Personnel</t>
  </si>
  <si>
    <t>Operating</t>
  </si>
  <si>
    <t>Capital</t>
  </si>
  <si>
    <t>TOTAL</t>
  </si>
  <si>
    <t>OrganizationID</t>
  </si>
  <si>
    <t>OrgName1</t>
  </si>
  <si>
    <t>OrgName2</t>
  </si>
  <si>
    <t>OrgName3</t>
  </si>
  <si>
    <t>Alachua</t>
  </si>
  <si>
    <t>Baker</t>
  </si>
  <si>
    <t>Bay</t>
  </si>
  <si>
    <t>Bradford</t>
  </si>
  <si>
    <t>Brevard</t>
  </si>
  <si>
    <t>Broward</t>
  </si>
  <si>
    <t>Calhoun</t>
  </si>
  <si>
    <t>Charlotte</t>
  </si>
  <si>
    <t>Citrus</t>
  </si>
  <si>
    <t>Clay</t>
  </si>
  <si>
    <t>Collier</t>
  </si>
  <si>
    <t>Columbia</t>
  </si>
  <si>
    <t>Desoto</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</si>
  <si>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</si>
  <si>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</si>
  <si>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</si>
  <si>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</si>
  <si>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</si>
  <si>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</si>
  <si>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</si>
  <si>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</si>
  <si>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</si>
  <si>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</si>
  <si>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</si>
  <si>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</si>
  <si>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</si>
  <si>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</si>
  <si>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</si>
  <si>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</si>
  <si>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</si>
  <si>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</si>
  <si>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</si>
  <si>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</si>
  <si>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</si>
  <si>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</si>
  <si>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</si>
  <si>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</si>
  <si>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</si>
  <si>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</si>
  <si>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</si>
  <si>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</si>
  <si>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</si>
  <si>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</si>
  <si>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Dade</t>
  </si>
  <si>
    <t>Miami-Dade</t>
  </si>
  <si>
    <t>Monroe</t>
  </si>
  <si>
    <t>Nassau</t>
  </si>
  <si>
    <t>Okaloosa</t>
  </si>
  <si>
    <t>Okeechobee</t>
  </si>
  <si>
    <t>Orange</t>
  </si>
  <si>
    <t>Osceola</t>
  </si>
  <si>
    <t>Palm Beach</t>
  </si>
  <si>
    <t>Pasco</t>
  </si>
  <si>
    <t>Pinellas</t>
  </si>
  <si>
    <t>Polk</t>
  </si>
  <si>
    <t>Putnam</t>
  </si>
  <si>
    <t>St. Johns</t>
  </si>
  <si>
    <t>St Johns</t>
  </si>
  <si>
    <t>Saint Johns</t>
  </si>
  <si>
    <t>St. Lucie</t>
  </si>
  <si>
    <t>St Lucie</t>
  </si>
  <si>
    <t>Saint Lucie</t>
  </si>
  <si>
    <t>Santa Rosa</t>
  </si>
  <si>
    <t>Sarasota</t>
  </si>
  <si>
    <t>Seminole</t>
  </si>
  <si>
    <t>Sumter</t>
  </si>
  <si>
    <t>Suwannee</t>
  </si>
  <si>
    <t>Taylor</t>
  </si>
  <si>
    <t>Union</t>
  </si>
  <si>
    <t>Volusia</t>
  </si>
  <si>
    <t>Wakulla</t>
  </si>
  <si>
    <t>Walton</t>
  </si>
  <si>
    <t>Washington</t>
  </si>
  <si>
    <t>County:</t>
  </si>
  <si>
    <t>Contact:</t>
  </si>
  <si>
    <t>Issue Type</t>
  </si>
  <si>
    <t>IT Funded from CCOC</t>
  </si>
  <si>
    <t>Issue Type:</t>
  </si>
  <si>
    <t>Answer</t>
  </si>
  <si>
    <t>Yes</t>
  </si>
  <si>
    <t>No</t>
  </si>
  <si>
    <t>Issue Category</t>
  </si>
  <si>
    <t>Issue Category:</t>
  </si>
  <si>
    <t>Funding Issue</t>
  </si>
  <si>
    <t>Reduction Issue</t>
  </si>
  <si>
    <t>ISSUE REQUEST DETAIL</t>
  </si>
  <si>
    <t>Audit Finding</t>
  </si>
  <si>
    <t>Case Processing</t>
  </si>
  <si>
    <t>Revenue Collection and Distribution</t>
  </si>
  <si>
    <t>Financial Processing</t>
  </si>
  <si>
    <t>Requests for Records and Reports</t>
  </si>
  <si>
    <t>Provide Ministerial Pro Se Assistance</t>
  </si>
  <si>
    <t>Technology Services for External Users</t>
  </si>
  <si>
    <t>Mandated Reporting Services</t>
  </si>
  <si>
    <t>Jury Management</t>
  </si>
  <si>
    <t>Administration</t>
  </si>
  <si>
    <t>Priority:</t>
  </si>
  <si>
    <t>E-Mail Address:</t>
  </si>
  <si>
    <t>Recurring:</t>
  </si>
  <si>
    <t>Compliance Services</t>
  </si>
  <si>
    <t>AO/Court Order/Rule Change</t>
  </si>
  <si>
    <t>Cost Shift to/from County</t>
  </si>
  <si>
    <t>Pay &amp; Benefits/COLA</t>
  </si>
  <si>
    <t>New FTE</t>
  </si>
  <si>
    <t>New Judges Funding</t>
  </si>
  <si>
    <t>Other (Described Below)</t>
  </si>
  <si>
    <t xml:space="preserve">This issue requests funding for…  </t>
  </si>
  <si>
    <r>
      <rPr>
        <b/>
        <sz val="12"/>
        <color theme="1"/>
        <rFont val="Franklin Gothic Book"/>
        <family val="2"/>
      </rPr>
      <t>Issue Title:</t>
    </r>
    <r>
      <rPr>
        <sz val="12"/>
        <color theme="1"/>
        <rFont val="Franklin Gothic Book"/>
        <family val="2"/>
      </rPr>
      <t xml:space="preserve">
</t>
    </r>
  </si>
  <si>
    <t>If requesting additional FTE, please include all related costs including salary and ALL benefits in this issue total.</t>
  </si>
  <si>
    <r>
      <t xml:space="preserve">FRS </t>
    </r>
    <r>
      <rPr>
        <u/>
        <sz val="10"/>
        <rFont val="Franklin Gothic Book"/>
        <family val="2"/>
      </rPr>
      <t>Additional</t>
    </r>
    <r>
      <rPr>
        <sz val="10"/>
        <rFont val="Franklin Gothic Book"/>
        <family val="2"/>
      </rPr>
      <t xml:space="preserve"> Funding</t>
    </r>
  </si>
  <si>
    <r>
      <t xml:space="preserve">Health Insurance </t>
    </r>
    <r>
      <rPr>
        <u/>
        <sz val="10"/>
        <rFont val="Franklin Gothic Book"/>
        <family val="2"/>
      </rPr>
      <t>Additional</t>
    </r>
    <r>
      <rPr>
        <sz val="10"/>
        <rFont val="Franklin Gothic Book"/>
        <family val="2"/>
      </rPr>
      <t xml:space="preserve"> Funding</t>
    </r>
  </si>
  <si>
    <t>Performance Measures/Efficiencies</t>
  </si>
  <si>
    <t>Florida CCOC Budget Issue Form</t>
  </si>
  <si>
    <r>
      <t xml:space="preserve">Please provide a </t>
    </r>
    <r>
      <rPr>
        <b/>
        <sz val="11"/>
        <color theme="1"/>
        <rFont val="Franklin Gothic Book"/>
        <family val="2"/>
      </rPr>
      <t>detailed</t>
    </r>
    <r>
      <rPr>
        <sz val="11"/>
        <color theme="1"/>
        <rFont val="Franklin Gothic Book"/>
        <family val="2"/>
      </rPr>
      <t xml:space="preserve"> description of the budget issue including the amounts that are related to </t>
    </r>
    <r>
      <rPr>
        <u/>
        <sz val="11"/>
        <color theme="1"/>
        <rFont val="Franklin Gothic Book"/>
        <family val="2"/>
      </rPr>
      <t>Personnel</t>
    </r>
    <r>
      <rPr>
        <sz val="11"/>
        <color theme="1"/>
        <rFont val="Franklin Gothic Book"/>
        <family val="2"/>
      </rPr>
      <t xml:space="preserve">, </t>
    </r>
    <r>
      <rPr>
        <u/>
        <sz val="11"/>
        <color theme="1"/>
        <rFont val="Franklin Gothic Book"/>
        <family val="2"/>
      </rPr>
      <t>Operating</t>
    </r>
    <r>
      <rPr>
        <sz val="11"/>
        <color theme="1"/>
        <rFont val="Franklin Gothic Book"/>
        <family val="2"/>
      </rPr>
      <t xml:space="preserve">, or </t>
    </r>
    <r>
      <rPr>
        <u/>
        <sz val="11"/>
        <color theme="1"/>
        <rFont val="Franklin Gothic Book"/>
        <family val="2"/>
      </rPr>
      <t>Capital</t>
    </r>
    <r>
      <rPr>
        <sz val="11"/>
        <color theme="1"/>
        <rFont val="Franklin Gothic Book"/>
        <family val="2"/>
      </rPr>
      <t xml:space="preserve"> costs, and any requested </t>
    </r>
    <r>
      <rPr>
        <u/>
        <sz val="11"/>
        <color theme="1"/>
        <rFont val="Franklin Gothic Book"/>
        <family val="2"/>
      </rPr>
      <t>FTE</t>
    </r>
    <r>
      <rPr>
        <sz val="11"/>
        <color theme="1"/>
        <rFont val="Franklin Gothic Book"/>
        <family val="2"/>
      </rPr>
      <t xml:space="preserve">. The description should include the impact to the clerk's office if the issue is not funded and impact if reduction is taken. Additional supporting documentation with you County Name in the file name can be submitted to </t>
    </r>
    <r>
      <rPr>
        <b/>
        <u/>
        <sz val="11"/>
        <color rgb="FF002D73"/>
        <rFont val="Franklin Gothic Book"/>
        <family val="2"/>
      </rPr>
      <t>reports@flccoc.org</t>
    </r>
    <r>
      <rPr>
        <sz val="11"/>
        <color theme="1"/>
        <rFont val="Franklin Gothic Book"/>
        <family val="2"/>
      </rPr>
      <t>.</t>
    </r>
  </si>
  <si>
    <t>Status</t>
  </si>
  <si>
    <t>FINAL</t>
  </si>
  <si>
    <t>Needs Explanation Info</t>
  </si>
  <si>
    <t>Needs Data Corrections</t>
  </si>
  <si>
    <t>Needs Other Updates</t>
  </si>
  <si>
    <t>County Fiscal Year 2024-25</t>
  </si>
  <si>
    <t>Prior-Year Revenue-Limited Budget</t>
  </si>
  <si>
    <t>TOTAL
Prior-Year Budget + FRS Increase + Budget Issues</t>
  </si>
  <si>
    <t>County Total:</t>
  </si>
  <si>
    <t>County</t>
  </si>
  <si>
    <t>Peer
Group</t>
  </si>
  <si>
    <t>CFY 2023-24 Revenue-Limited Budget</t>
  </si>
  <si>
    <t>FRS 
Increase</t>
  </si>
  <si>
    <t>STATEWIDE TOTAL</t>
  </si>
  <si>
    <t>Total of 
ALL Budget Issue Requests</t>
  </si>
  <si>
    <r>
      <t>Projected Surplus/</t>
    </r>
    <r>
      <rPr>
        <b/>
        <sz val="12"/>
        <color rgb="FFFF0000"/>
        <rFont val="Franklin Gothic Book"/>
        <family val="2"/>
      </rPr>
      <t>Deficit</t>
    </r>
    <r>
      <rPr>
        <b/>
        <sz val="12"/>
        <color theme="1"/>
        <rFont val="Franklin Gothic Book"/>
        <family val="2"/>
      </rPr>
      <t xml:space="preserve"> 
to/</t>
    </r>
    <r>
      <rPr>
        <b/>
        <sz val="12"/>
        <color rgb="FFFF0000"/>
        <rFont val="Franklin Gothic Book"/>
        <family val="2"/>
      </rPr>
      <t>from</t>
    </r>
    <r>
      <rPr>
        <b/>
        <sz val="12"/>
        <color theme="1"/>
        <rFont val="Franklin Gothic Book"/>
        <family val="2"/>
      </rPr>
      <t xml:space="preserve"> Clerks Trust Fund
IF FULLY FUNDED</t>
    </r>
  </si>
  <si>
    <t>Clerk's Projected Annual Revenue
(From Cell P12)</t>
  </si>
  <si>
    <t>Please enter the Amount from cell P12 on your Revenue Projection Form above in cell "I11".</t>
  </si>
  <si>
    <t>BUDGET ISSUE REQUEST DETAILS from ADDITIONAL REPORTS SUBMITTED</t>
  </si>
  <si>
    <t>ReportShortName:</t>
  </si>
  <si>
    <t>CountyName:</t>
  </si>
  <si>
    <t>DataTableNum</t>
  </si>
  <si>
    <t>DataTable</t>
  </si>
  <si>
    <t>StartCol</t>
  </si>
  <si>
    <t>EndCol</t>
  </si>
  <si>
    <t>StartRow</t>
  </si>
  <si>
    <t>EndRow</t>
  </si>
  <si>
    <t>First Year of CFY</t>
  </si>
  <si>
    <t>VerificationCode:</t>
  </si>
  <si>
    <t>CA1.18.1.0</t>
  </si>
  <si>
    <t>A</t>
  </si>
  <si>
    <t>SubmissionDate:</t>
  </si>
  <si>
    <t>SubmissionEmail:</t>
  </si>
  <si>
    <t>SubmissionPeriod:</t>
  </si>
  <si>
    <t>VersionNumber:</t>
  </si>
  <si>
    <t>ReportMonth:</t>
  </si>
  <si>
    <t>Filename:</t>
  </si>
  <si>
    <t>FolderLocation:</t>
  </si>
  <si>
    <t>NumDataTables:</t>
  </si>
  <si>
    <t>FiscalYearID</t>
  </si>
  <si>
    <t>ReportID</t>
  </si>
  <si>
    <t>Budget_Issues_Request</t>
  </si>
  <si>
    <t>Priority</t>
  </si>
  <si>
    <t>Frequency</t>
  </si>
  <si>
    <t>Budget Category</t>
  </si>
  <si>
    <t>Budget Issue Number</t>
  </si>
  <si>
    <t>Budget Issue Type</t>
  </si>
  <si>
    <t>Budget Issue Catagory</t>
  </si>
  <si>
    <t>Amount</t>
  </si>
  <si>
    <t>Statutory Framework Duty Areas</t>
  </si>
  <si>
    <t>CFY 2023-24 Operationally Budgeted FTEs</t>
  </si>
  <si>
    <t>Total FTE for 
ALL Budget Issue Requests</t>
  </si>
  <si>
    <t>CCOC Form Version DRAFT 3
Created 04/30/2024</t>
  </si>
  <si>
    <t>FTE Impact Summary:</t>
  </si>
  <si>
    <t>Budget Impact Summary:</t>
  </si>
  <si>
    <t>Prior-Year Operational Budget FTE</t>
  </si>
  <si>
    <t>TOTAL
Prior-Year Budget FTE + Budget Issues FTE</t>
  </si>
  <si>
    <t>Data from 2023-24 Operational Budgets. Court Allocated FTE excluding Hourly Non-Benefit Eligible OPS positions.</t>
  </si>
  <si>
    <t>SUBMISSION GUIDELINES:</t>
  </si>
  <si>
    <t>As the CCOC Budget Committee and Executive Council play a role in approving the clerks’ Needs-Based Budget as well as the Revenue-Limited Budget, budget issue requests should be justified. The justification should include sufficient detail to inform the reader that the request is a reasonable need. A thoughtful review of your office’s needs should be conducted prior to requesting a budget issue. For example, please consider and answer the following when submitting your request:</t>
  </si>
  <si>
    <r>
      <t xml:space="preserve">  •  </t>
    </r>
    <r>
      <rPr>
        <b/>
        <sz val="12"/>
        <color theme="1"/>
        <rFont val="Franklin Gothic Book"/>
        <family val="2"/>
      </rPr>
      <t>Salaries</t>
    </r>
    <r>
      <rPr>
        <sz val="12"/>
        <color theme="1"/>
        <rFont val="Franklin Gothic Book"/>
        <family val="2"/>
      </rPr>
      <t xml:space="preserve"> – If your staff pay is inadequate or behind compared to any of the following factors, you should submit a budget issue request for pay equity:</t>
    </r>
  </si>
  <si>
    <t>a)      Like employees with other constitutionals in your county, BCC employees, and court administration.</t>
  </si>
  <si>
    <t>b)      The living wage in your county (see: https://livingwage.mit.edu/states/12). Make sure you consider the additional costs due to compression issues when implementing a living wage for your entry-level positions.</t>
  </si>
  <si>
    <r>
      <rPr>
        <b/>
        <sz val="12"/>
        <color theme="1"/>
        <rFont val="Franklin Gothic Book"/>
        <family val="2"/>
      </rPr>
      <t xml:space="preserve">  •  Health Insurance</t>
    </r>
    <r>
      <rPr>
        <sz val="12"/>
        <color theme="1"/>
        <rFont val="Franklin Gothic Book"/>
        <family val="2"/>
      </rPr>
      <t xml:space="preserve"> – If your employee health insurance coverage is behind compared to any of the following groups, you should submit a budget issue request:</t>
    </r>
  </si>
  <si>
    <t xml:space="preserve">a)      Like employees with other constitutionals in your county, BCC employees, and court administration.  </t>
  </si>
  <si>
    <t>b)      State employees (2023 State of Florida employer and employee rates outlined on page 469: https://laws.flrules.org/files/Ch_2023-239.pdf).</t>
  </si>
  <si>
    <r>
      <t xml:space="preserve">  •  </t>
    </r>
    <r>
      <rPr>
        <b/>
        <sz val="12"/>
        <rFont val="Franklin Gothic Book"/>
        <family val="2"/>
      </rPr>
      <t>Florida Retirement System (FRS)</t>
    </r>
    <r>
      <rPr>
        <sz val="12"/>
        <rFont val="Franklin Gothic Book"/>
        <family val="2"/>
      </rPr>
      <t xml:space="preserve"> – See the FRS calculation tool with the updated FRS rates for each position class (https://flccoc.org/clerks-budget/):</t>
    </r>
  </si>
  <si>
    <t>a)      If the FRS increased costs are provided in the Base Budget, only request additional funding needed over this calculated amount and provide justification for these costs.</t>
  </si>
  <si>
    <r>
      <rPr>
        <b/>
        <sz val="12"/>
        <color theme="1"/>
        <rFont val="Franklin Gothic Book"/>
        <family val="2"/>
      </rPr>
      <t xml:space="preserve">  •  Resources</t>
    </r>
    <r>
      <rPr>
        <sz val="12"/>
        <color theme="1"/>
        <rFont val="Franklin Gothic Book"/>
        <family val="2"/>
      </rPr>
      <t xml:space="preserve"> – If you do not have adequate resources in any of the following areas, you should submit an issue request:</t>
    </r>
  </si>
  <si>
    <t>a)      Are you properly staffed for your compliance and collection efforts?</t>
  </si>
  <si>
    <t>b)      Are you having issues meeting your timeliness standards due to lack of staffing?</t>
  </si>
  <si>
    <t>c)      Are you having issues with quality control due to lack of staffing? For example, are you having jail overstays and other related issues? Do you need resources to address an audit finding from DFS or another auditor?</t>
  </si>
  <si>
    <t>d)      Does your office have adequate staffing and/or resources to perform all the various statutorily-required duties? Make sure you consider any recent or planned AO, court order, or rule changes.</t>
  </si>
  <si>
    <t>e)      Will your office need to add additional resources to support new judges being added?</t>
  </si>
  <si>
    <r>
      <rPr>
        <b/>
        <sz val="12"/>
        <color theme="1"/>
        <rFont val="Franklin Gothic Book"/>
        <family val="2"/>
      </rPr>
      <t xml:space="preserve">  •  Funding from other sources</t>
    </r>
    <r>
      <rPr>
        <sz val="12"/>
        <color theme="1"/>
        <rFont val="Franklin Gothic Book"/>
        <family val="2"/>
      </rPr>
      <t xml:space="preserve"> – If you are receiving funding from other sources (BCC, recording revenue, grants, etc.) to cover your court-related expenses, you should submit a budget issue request to replace the funding.</t>
    </r>
  </si>
  <si>
    <r>
      <t xml:space="preserve">  •  </t>
    </r>
    <r>
      <rPr>
        <b/>
        <sz val="12"/>
        <rFont val="Franklin Gothic Book"/>
        <family val="2"/>
      </rPr>
      <t>Allowable expenditures</t>
    </r>
    <r>
      <rPr>
        <sz val="12"/>
        <rFont val="Franklin Gothic Book"/>
        <family val="2"/>
      </rPr>
      <t xml:space="preserve"> – See the DFS allowable expenditures document published in 2021 as a reference: flccoc.org/uploads/2021/DFS-allowable-and-unallowable-expenditures.pdf.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</si>
</sst>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
  </numFmts>
  <fonts count="34" x14ac:knownFonts="1">
    <font>
      <sz val="10"/>
      <color theme="1"/>
      <name val="Franklin Gothic Book"/>
      <family val="2"/>
    </font>
    <font>
      <sz val="11"/>
      <color theme="1"/>
      <name val="Calibri"/>
      <family val="2"/>
      <scheme val="minor"/>
    </font>
    <font>
      <sz val="11"/>
      <color theme="1"/>
      <name val="Calibri"/>
      <family val="2"/>
      <scheme val="minor"/>
    </font>
    <font>
      <sz val="11"/>
      <color theme="1"/>
      <name val="Calibri"/>
      <family val="2"/>
      <scheme val="minor"/>
    </font>
    <font>
      <sz val="12"/>
      <color theme="1"/>
      <name val="Franklin Gothic Book"/>
      <family val="2"/>
    </font>
    <font>
      <b/>
      <sz val="10"/>
      <color theme="0"/>
      <name val="Franklin Gothic Book"/>
      <family val="2"/>
    </font>
    <font>
      <sz val="12"/>
      <color theme="1"/>
      <name val="Franklin Gothic Book"/>
      <family val="2"/>
    </font>
    <font>
      <b/>
      <sz val="12"/>
      <color theme="1"/>
      <name val="Franklin Gothic Book"/>
      <family val="2"/>
    </font>
    <font>
      <b/>
      <sz val="10"/>
      <color theme="1"/>
      <name val="Franklin Gothic Book"/>
      <family val="2"/>
    </font>
    <font>
      <sz val="10"/>
      <color theme="0"/>
      <name val="Franklin Gothic Book"/>
      <family val="2"/>
    </font>
    <font>
      <sz val="11"/>
      <name val="Calibri"/>
      <family val="2"/>
      <scheme val="minor"/>
    </font>
    <font>
      <sz val="10"/>
      <name val="Franklin Gothic Book"/>
      <family val="2"/>
    </font>
    <font>
      <sz val="12"/>
      <name val="Franklin Gothic Book"/>
      <family val="2"/>
    </font>
    <font>
      <sz val="12"/>
      <color theme="1"/>
      <name val="Franklin Gothic Demi"/>
      <family val="2"/>
    </font>
    <font>
      <sz val="14"/>
      <name val="Franklin Gothic Demi"/>
      <family val="2"/>
    </font>
    <font>
      <sz val="14"/>
      <color theme="1"/>
      <name val="Franklin Gothic Book"/>
      <family val="2"/>
    </font>
    <font>
      <sz val="11"/>
      <color theme="1"/>
      <name val="Franklin Gothic Book"/>
      <family val="2"/>
    </font>
    <font>
      <u/>
      <sz val="10"/>
      <color theme="10"/>
      <name val="Franklin Gothic Book"/>
      <family val="2"/>
    </font>
    <font>
      <b/>
      <sz val="11"/>
      <color theme="1"/>
      <name val="Franklin Gothic Book"/>
      <family val="2"/>
    </font>
    <font>
      <u/>
      <sz val="11"/>
      <color theme="1"/>
      <name val="Franklin Gothic Book"/>
      <family val="2"/>
    </font>
    <font>
      <b/>
      <u/>
      <sz val="11"/>
      <color rgb="FF002D73"/>
      <name val="Franklin Gothic Book"/>
      <family val="2"/>
    </font>
    <font>
      <u/>
      <sz val="10"/>
      <name val="Franklin Gothic Book"/>
      <family val="2"/>
    </font>
    <font>
      <sz val="10"/>
      <color theme="1"/>
      <name val="Franklin Gothic Book"/>
      <family val="2"/>
    </font>
    <font>
      <b/>
      <sz val="12"/>
      <color rgb="FFFF0000"/>
      <name val="Franklin Gothic Book"/>
      <family val="2"/>
    </font>
    <font>
      <b/>
      <sz val="10"/>
      <name val="Franklin Gothic Book"/>
      <family val="2"/>
    </font>
    <font>
      <sz val="10"/>
      <color rgb="FFFF0000"/>
      <name val="Franklin Gothic Book"/>
      <family val="2"/>
    </font>
    <font>
      <sz val="11"/>
      <color rgb="FFFF0000"/>
      <name val="Calibri"/>
      <family val="2"/>
      <scheme val="minor"/>
    </font>
    <font>
      <sz val="10"/>
      <name val="Arial"/>
      <family val="2"/>
    </font>
    <font>
      <sz val="10"/>
      <color theme="0"/>
      <name val="Calibri"/>
      <family val="2"/>
      <scheme val="minor"/>
    </font>
    <font>
      <sz val="10"/>
      <name val="Calibri"/>
      <family val="2"/>
      <scheme val="minor"/>
    </font>
    <font>
      <sz val="10"/>
      <name val="Arial"/>
      <family val="2"/>
    </font>
    <font>
      <b/>
      <sz val="14"/>
      <color theme="1"/>
      <name val="Franklin Gothic Book"/>
      <family val="2"/>
    </font>
    <font>
      <u/>
      <sz val="11"/>
      <color theme="10"/>
      <name val="Calibri"/>
      <family val="2"/>
      <scheme val="minor"/>
    </font>
    <font>
      <b/>
      <sz val="12"/>
      <name val="Franklin Gothic Book"/>
      <family val="2"/>
    </font>
  </fonts>
  <fills count="15">
    <fill>
      <patternFill patternType="none"/>
    </fill>
    <fill>
      <patternFill patternType="gray125"/>
    </fill>
    <fill>
      <patternFill patternType="solid">
        <fgColor theme="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2060"/>
        <bgColor indexed="64"/>
      </patternFill>
    </fill>
    <fill>
      <patternFill patternType="solid">
        <fgColor rgb="FFFFFF0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0000"/>
        <bgColor indexed="64"/>
      </patternFill>
    </fill>
  </fills>
  <borders count="4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s>
  <cellStyleXfs count="12">
    <xf numFmtId="0" fontId="0" fillId="0" borderId="0"/>
    <xf numFmtId="0" fontId="10" fillId="6" borderId="9">
      <alignment horizontal="center" vertical="center"/>
      <protection locked="0"/>
    </xf>
    <xf numFmtId="0" fontId="17" fillId="0" borderId="0" applyNumberFormat="0" applyFill="0" applyBorder="0" applyAlignment="0" applyProtection="0"/>
    <xf numFmtId="44" fontId="22" fillId="0" borderId="0" applyFont="0" applyFill="0" applyBorder="0" applyAlignment="0" applyProtection="0"/>
    <xf numFmtId="0" fontId="3" fillId="0" borderId="0"/>
    <xf numFmtId="44" fontId="3" fillId="0" borderId="0" applyFont="0" applyFill="0" applyBorder="0" applyAlignment="0" applyProtection="0"/>
    <xf numFmtId="0" fontId="27" fillId="0" borderId="0"/>
    <xf numFmtId="0" fontId="2" fillId="0" borderId="0"/>
    <xf numFmtId="0" fontId="30" fillId="0" borderId="0"/>
    <xf numFmtId="43" fontId="22" fillId="0" borderId="0" applyFont="0" applyFill="0" applyBorder="0" applyAlignment="0" applyProtection="0"/>
    <xf numFmtId="0" fontId="1" fillId="0" borderId="0"/>
    <xf numFmtId="0" fontId="32" fillId="0" borderId="0" applyNumberFormat="0" applyFill="0" applyBorder="0" applyAlignment="0" applyProtection="0"/>
  </cellStyleXfs>
  <cellXfs count="161">
    <xf numFmtId="0" fontId="0" fillId="0" borderId="0" xfId="0"/>
    <xf numFmtId="0" fontId="6" fillId="0" borderId="0" xfId="0" applyFont="1"/>
    <xf numFmtId="0" fontId="6" fillId="0" borderId="3" xfId="0" applyFont="1" applyBorder="1"/>
    <xf numFmtId="0" fontId="9" fillId="2" borderId="0" xfId="0" applyFont="1" applyFill="1" applyAlignment="1">
      <alignment horizontal="center"/>
    </xf>
    <xf numFmtId="0" fontId="11" fillId="0" borderId="0" xfId="0" applyFont="1"/>
    <xf numFmtId="40" fontId="6" fillId="4" borderId="4" xfId="0" applyNumberFormat="1" applyFont="1" applyFill="1" applyBorder="1" applyAlignment="1" applyProtection="1">
      <alignment vertical="top"/>
      <protection locked="0"/>
    </xf>
    <xf numFmtId="0" fontId="0" fillId="0" borderId="0" xfId="0" applyAlignment="1">
      <alignment horizontal="center" vertical="top" wrapText="1"/>
    </xf>
    <xf numFmtId="0" fontId="0" fillId="7" borderId="4" xfId="0" applyFill="1" applyBorder="1" applyAlignment="1">
      <alignment horizontal="center" vertical="top" wrapText="1"/>
    </xf>
    <xf numFmtId="0" fontId="8" fillId="7" borderId="4" xfId="0" applyFont="1" applyFill="1" applyBorder="1" applyAlignment="1">
      <alignment horizontal="center" vertical="top" wrapText="1"/>
    </xf>
    <xf numFmtId="6" fontId="6" fillId="3" borderId="4" xfId="0" applyNumberFormat="1" applyFont="1" applyFill="1" applyBorder="1" applyAlignment="1" applyProtection="1">
      <alignment vertical="top"/>
      <protection locked="0"/>
    </xf>
    <xf numFmtId="6" fontId="6" fillId="4" borderId="4" xfId="0" applyNumberFormat="1" applyFont="1" applyFill="1" applyBorder="1" applyAlignment="1" applyProtection="1">
      <alignment vertical="top"/>
      <protection locked="0"/>
    </xf>
    <xf numFmtId="6" fontId="6" fillId="3" borderId="6" xfId="0" applyNumberFormat="1" applyFont="1" applyFill="1" applyBorder="1" applyAlignment="1" applyProtection="1">
      <alignment vertical="top"/>
      <protection locked="0"/>
    </xf>
    <xf numFmtId="6" fontId="6" fillId="0" borderId="5" xfId="0" applyNumberFormat="1" applyFont="1" applyBorder="1" applyAlignment="1">
      <alignment vertical="center"/>
    </xf>
    <xf numFmtId="40" fontId="6" fillId="0" borderId="4" xfId="0" applyNumberFormat="1" applyFont="1" applyBorder="1" applyAlignment="1">
      <alignment vertical="top"/>
    </xf>
    <xf numFmtId="6" fontId="6" fillId="0" borderId="4" xfId="0" applyNumberFormat="1" applyFont="1" applyBorder="1" applyAlignment="1">
      <alignment vertical="top"/>
    </xf>
    <xf numFmtId="6" fontId="6" fillId="0" borderId="6" xfId="0" applyNumberFormat="1" applyFont="1" applyBorder="1" applyAlignment="1">
      <alignment vertical="top"/>
    </xf>
    <xf numFmtId="0" fontId="12" fillId="3" borderId="1" xfId="1" applyFont="1" applyFill="1" applyBorder="1">
      <alignment horizontal="center" vertical="center"/>
      <protection locked="0"/>
    </xf>
    <xf numFmtId="0" fontId="13" fillId="0" borderId="0" xfId="0" applyFont="1" applyAlignment="1">
      <alignment horizontal="right" vertical="center"/>
    </xf>
    <xf numFmtId="0" fontId="14" fillId="0" borderId="0" xfId="0" applyFont="1" applyAlignment="1">
      <alignment vertical="center"/>
    </xf>
    <xf numFmtId="0" fontId="14" fillId="0" borderId="0" xfId="0" applyFont="1" applyAlignment="1">
      <alignment horizontal="left" vertical="center"/>
    </xf>
    <xf numFmtId="0" fontId="14" fillId="0" borderId="0" xfId="0" applyFont="1"/>
    <xf numFmtId="0" fontId="13" fillId="0" borderId="8" xfId="0" applyFont="1" applyBorder="1" applyAlignment="1">
      <alignment horizontal="right" vertical="center"/>
    </xf>
    <xf numFmtId="0" fontId="13" fillId="0" borderId="4" xfId="0" applyFont="1" applyBorder="1" applyAlignment="1">
      <alignment horizontal="right" vertical="center"/>
    </xf>
    <xf numFmtId="0" fontId="13" fillId="0" borderId="7" xfId="0" applyFont="1" applyBorder="1" applyAlignment="1">
      <alignment horizontal="right" vertical="center"/>
    </xf>
    <xf numFmtId="0" fontId="13" fillId="0" borderId="6" xfId="0" applyFont="1" applyBorder="1" applyAlignment="1">
      <alignment horizontal="right" vertical="top"/>
    </xf>
    <xf numFmtId="0" fontId="13" fillId="0" borderId="5" xfId="0" applyFont="1" applyBorder="1" applyAlignment="1">
      <alignment horizontal="right" vertical="center"/>
    </xf>
    <xf numFmtId="0" fontId="15" fillId="0" borderId="0" xfId="0" applyFont="1"/>
    <xf numFmtId="0" fontId="16" fillId="0" borderId="0" xfId="0" applyFont="1"/>
    <xf numFmtId="0" fontId="4" fillId="4" borderId="1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13" xfId="0" applyFont="1" applyFill="1" applyBorder="1" applyAlignment="1">
      <alignment horizontal="left" vertical="top" wrapText="1"/>
    </xf>
    <xf numFmtId="0" fontId="6" fillId="4" borderId="14" xfId="0" applyFont="1" applyFill="1" applyBorder="1" applyAlignment="1">
      <alignment horizontal="left" vertical="top" wrapText="1"/>
    </xf>
    <xf numFmtId="0" fontId="6" fillId="4" borderId="0" xfId="0" applyFont="1" applyFill="1" applyAlignment="1">
      <alignment horizontal="left" vertical="top" wrapText="1"/>
    </xf>
    <xf numFmtId="0" fontId="6" fillId="4" borderId="15" xfId="0" applyFont="1" applyFill="1" applyBorder="1" applyAlignment="1">
      <alignment horizontal="left" vertical="top" wrapText="1"/>
    </xf>
    <xf numFmtId="0" fontId="4" fillId="4" borderId="14" xfId="0" applyFont="1" applyFill="1" applyBorder="1" applyAlignment="1">
      <alignment horizontal="left" vertical="top" wrapText="1"/>
    </xf>
    <xf numFmtId="0" fontId="8" fillId="0" borderId="24" xfId="4" applyFont="1" applyBorder="1" applyAlignment="1">
      <alignment horizontal="center" vertical="center" wrapText="1"/>
    </xf>
    <xf numFmtId="0" fontId="8" fillId="0" borderId="21" xfId="4" applyFont="1" applyBorder="1" applyAlignment="1">
      <alignment horizontal="center" vertical="center" wrapText="1"/>
    </xf>
    <xf numFmtId="0" fontId="24" fillId="0" borderId="24" xfId="4" applyFont="1" applyBorder="1" applyAlignment="1">
      <alignment horizontal="center" vertical="center" wrapText="1"/>
    </xf>
    <xf numFmtId="0" fontId="24" fillId="0" borderId="20" xfId="4" applyFont="1" applyBorder="1" applyAlignment="1">
      <alignment horizontal="center" vertical="center" wrapText="1"/>
    </xf>
    <xf numFmtId="0" fontId="5" fillId="9" borderId="21" xfId="4" applyFont="1" applyFill="1" applyBorder="1" applyAlignment="1">
      <alignment horizontal="center" vertical="center" wrapText="1"/>
    </xf>
    <xf numFmtId="0" fontId="22" fillId="0" borderId="0" xfId="4" applyFont="1" applyAlignment="1">
      <alignment vertical="center"/>
    </xf>
    <xf numFmtId="0" fontId="22" fillId="0" borderId="25" xfId="4" applyFont="1" applyBorder="1" applyAlignment="1">
      <alignment vertical="top"/>
    </xf>
    <xf numFmtId="0" fontId="22" fillId="0" borderId="25" xfId="4" applyFont="1" applyBorder="1" applyAlignment="1">
      <alignment horizontal="center" vertical="top"/>
    </xf>
    <xf numFmtId="164" fontId="22" fillId="0" borderId="26" xfId="5" applyNumberFormat="1" applyFont="1" applyFill="1" applyBorder="1" applyAlignment="1">
      <alignment horizontal="right" vertical="center"/>
    </xf>
    <xf numFmtId="164" fontId="22" fillId="0" borderId="16" xfId="5" applyNumberFormat="1" applyFont="1" applyFill="1" applyBorder="1" applyAlignment="1">
      <alignment horizontal="right" vertical="center"/>
    </xf>
    <xf numFmtId="164" fontId="22" fillId="0" borderId="27" xfId="5" applyNumberFormat="1" applyFont="1" applyFill="1" applyBorder="1" applyAlignment="1">
      <alignment vertical="top"/>
    </xf>
    <xf numFmtId="42" fontId="22" fillId="0" borderId="0" xfId="5" applyNumberFormat="1" applyFont="1"/>
    <xf numFmtId="0" fontId="3" fillId="0" borderId="0" xfId="4"/>
    <xf numFmtId="42" fontId="22" fillId="0" borderId="0" xfId="5" applyNumberFormat="1" applyFont="1" applyFill="1"/>
    <xf numFmtId="164" fontId="22" fillId="10" borderId="16" xfId="5" applyNumberFormat="1" applyFont="1" applyFill="1" applyBorder="1" applyAlignment="1">
      <alignment horizontal="right" vertical="center"/>
    </xf>
    <xf numFmtId="164" fontId="22" fillId="0" borderId="28" xfId="5" applyNumberFormat="1" applyFont="1" applyFill="1" applyBorder="1" applyAlignment="1">
      <alignment horizontal="right" vertical="center"/>
    </xf>
    <xf numFmtId="164" fontId="22" fillId="0" borderId="29" xfId="5" applyNumberFormat="1" applyFont="1" applyFill="1" applyBorder="1" applyAlignment="1">
      <alignment vertical="top"/>
    </xf>
    <xf numFmtId="0" fontId="22" fillId="0" borderId="30" xfId="4" applyFont="1" applyBorder="1" applyAlignment="1">
      <alignment vertical="top"/>
    </xf>
    <xf numFmtId="0" fontId="22" fillId="0" borderId="30" xfId="4" applyFont="1" applyBorder="1" applyAlignment="1">
      <alignment horizontal="center" vertical="top"/>
    </xf>
    <xf numFmtId="0" fontId="22" fillId="0" borderId="0" xfId="4" applyFont="1"/>
    <xf numFmtId="0" fontId="22" fillId="0" borderId="31" xfId="4" applyFont="1" applyBorder="1" applyAlignment="1">
      <alignment vertical="top"/>
    </xf>
    <xf numFmtId="0" fontId="22" fillId="0" borderId="31" xfId="4" applyFont="1" applyBorder="1" applyAlignment="1">
      <alignment horizontal="center" vertical="top"/>
    </xf>
    <xf numFmtId="164" fontId="22" fillId="0" borderId="32" xfId="5" applyNumberFormat="1" applyFont="1" applyFill="1" applyBorder="1" applyAlignment="1">
      <alignment horizontal="right" vertical="center"/>
    </xf>
    <xf numFmtId="164" fontId="22" fillId="0" borderId="33" xfId="5" applyNumberFormat="1" applyFont="1" applyFill="1" applyBorder="1" applyAlignment="1">
      <alignment horizontal="right" vertical="center"/>
    </xf>
    <xf numFmtId="164" fontId="22" fillId="0" borderId="34" xfId="5" applyNumberFormat="1" applyFont="1" applyFill="1" applyBorder="1" applyAlignment="1">
      <alignment vertical="top"/>
    </xf>
    <xf numFmtId="0" fontId="22" fillId="0" borderId="35" xfId="4" applyFont="1" applyBorder="1"/>
    <xf numFmtId="0" fontId="22" fillId="0" borderId="35" xfId="4" applyFont="1" applyBorder="1" applyAlignment="1">
      <alignment horizontal="center"/>
    </xf>
    <xf numFmtId="164" fontId="8" fillId="0" borderId="35" xfId="5" applyNumberFormat="1" applyFont="1" applyBorder="1"/>
    <xf numFmtId="164" fontId="22" fillId="0" borderId="35" xfId="5" applyNumberFormat="1" applyFont="1" applyBorder="1"/>
    <xf numFmtId="164" fontId="25" fillId="0" borderId="35" xfId="5" applyNumberFormat="1" applyFont="1" applyBorder="1"/>
    <xf numFmtId="164" fontId="8" fillId="0" borderId="21" xfId="5" applyNumberFormat="1" applyFont="1" applyBorder="1" applyAlignment="1">
      <alignment vertical="top"/>
    </xf>
    <xf numFmtId="164" fontId="5" fillId="9" borderId="24" xfId="5" applyNumberFormat="1" applyFont="1" applyFill="1" applyBorder="1" applyAlignment="1">
      <alignment vertical="top" wrapText="1"/>
    </xf>
    <xf numFmtId="6" fontId="22" fillId="0" borderId="0" xfId="4" applyNumberFormat="1" applyFont="1"/>
    <xf numFmtId="165" fontId="22" fillId="0" borderId="0" xfId="4" applyNumberFormat="1" applyFont="1"/>
    <xf numFmtId="164" fontId="4" fillId="4" borderId="21" xfId="3" applyNumberFormat="1" applyFont="1" applyFill="1" applyBorder="1" applyProtection="1">
      <protection locked="0"/>
    </xf>
    <xf numFmtId="0" fontId="28" fillId="2" borderId="0" xfId="6" applyFont="1" applyFill="1" applyAlignment="1">
      <alignment wrapText="1"/>
    </xf>
    <xf numFmtId="0" fontId="29" fillId="0" borderId="0" xfId="6" applyFont="1"/>
    <xf numFmtId="0" fontId="28" fillId="2" borderId="38" xfId="6" applyFont="1" applyFill="1" applyBorder="1"/>
    <xf numFmtId="0" fontId="28" fillId="2" borderId="39" xfId="6" applyFont="1" applyFill="1" applyBorder="1"/>
    <xf numFmtId="0" fontId="28" fillId="2" borderId="40" xfId="6" applyFont="1" applyFill="1" applyBorder="1"/>
    <xf numFmtId="0" fontId="2" fillId="0" borderId="0" xfId="7"/>
    <xf numFmtId="0" fontId="28" fillId="2" borderId="0" xfId="6" applyFont="1" applyFill="1" applyAlignment="1">
      <alignment horizontal="center" vertical="center" wrapText="1"/>
    </xf>
    <xf numFmtId="0" fontId="29" fillId="0" borderId="41" xfId="6" applyFont="1" applyBorder="1"/>
    <xf numFmtId="0" fontId="29" fillId="0" borderId="42" xfId="6" applyFont="1" applyBorder="1"/>
    <xf numFmtId="0" fontId="26" fillId="10" borderId="0" xfId="7" applyFont="1" applyFill="1"/>
    <xf numFmtId="0" fontId="28" fillId="2" borderId="0" xfId="6" applyFont="1" applyFill="1"/>
    <xf numFmtId="14" fontId="29" fillId="13" borderId="0" xfId="6" applyNumberFormat="1" applyFont="1" applyFill="1" applyProtection="1">
      <protection locked="0"/>
    </xf>
    <xf numFmtId="0" fontId="29" fillId="13" borderId="0" xfId="6" applyFont="1" applyFill="1" applyProtection="1">
      <protection locked="0"/>
    </xf>
    <xf numFmtId="14" fontId="29" fillId="0" borderId="0" xfId="6" applyNumberFormat="1" applyFont="1"/>
    <xf numFmtId="0" fontId="29" fillId="0" borderId="32" xfId="6" applyFont="1" applyBorder="1"/>
    <xf numFmtId="0" fontId="29" fillId="0" borderId="35" xfId="6" applyFont="1" applyBorder="1"/>
    <xf numFmtId="0" fontId="29" fillId="0" borderId="43" xfId="6" applyFont="1" applyBorder="1"/>
    <xf numFmtId="0" fontId="28" fillId="2" borderId="0" xfId="8" applyFont="1" applyFill="1" applyAlignment="1">
      <alignment wrapText="1"/>
    </xf>
    <xf numFmtId="1" fontId="2" fillId="0" borderId="0" xfId="7" applyNumberFormat="1"/>
    <xf numFmtId="6" fontId="2" fillId="0" borderId="0" xfId="7" applyNumberFormat="1"/>
    <xf numFmtId="40" fontId="6" fillId="12" borderId="4" xfId="0" applyNumberFormat="1" applyFont="1" applyFill="1" applyBorder="1" applyAlignment="1">
      <alignment vertical="top"/>
    </xf>
    <xf numFmtId="6" fontId="6" fillId="11" borderId="4" xfId="0" applyNumberFormat="1" applyFont="1" applyFill="1" applyBorder="1" applyAlignment="1">
      <alignment vertical="top"/>
    </xf>
    <xf numFmtId="6" fontId="6" fillId="12" borderId="4" xfId="0" applyNumberFormat="1" applyFont="1" applyFill="1" applyBorder="1" applyAlignment="1">
      <alignment vertical="top"/>
    </xf>
    <xf numFmtId="6" fontId="6" fillId="11" borderId="6" xfId="0" applyNumberFormat="1" applyFont="1" applyFill="1" applyBorder="1" applyAlignment="1">
      <alignment vertical="top"/>
    </xf>
    <xf numFmtId="0" fontId="5" fillId="14" borderId="21" xfId="4" applyFont="1" applyFill="1" applyBorder="1" applyAlignment="1">
      <alignment horizontal="center" vertical="center" wrapText="1"/>
    </xf>
    <xf numFmtId="164" fontId="22" fillId="0" borderId="10" xfId="5" applyNumberFormat="1" applyFont="1" applyFill="1" applyBorder="1" applyAlignment="1">
      <alignment horizontal="right" vertical="center"/>
    </xf>
    <xf numFmtId="43" fontId="22" fillId="0" borderId="44" xfId="9" applyFont="1" applyBorder="1"/>
    <xf numFmtId="43" fontId="22" fillId="0" borderId="25" xfId="9" applyFont="1" applyBorder="1"/>
    <xf numFmtId="43" fontId="3" fillId="0" borderId="25" xfId="9" applyFont="1" applyBorder="1"/>
    <xf numFmtId="43" fontId="22" fillId="0" borderId="25" xfId="9" applyFont="1" applyFill="1" applyBorder="1"/>
    <xf numFmtId="43" fontId="22" fillId="0" borderId="31" xfId="9" applyFont="1" applyBorder="1"/>
    <xf numFmtId="39" fontId="5" fillId="14" borderId="21" xfId="5" applyNumberFormat="1" applyFont="1" applyFill="1" applyBorder="1" applyAlignment="1">
      <alignment vertical="top" wrapText="1"/>
    </xf>
    <xf numFmtId="43" fontId="22" fillId="10" borderId="25" xfId="9" applyFont="1" applyFill="1" applyBorder="1"/>
    <xf numFmtId="0" fontId="7" fillId="0" borderId="0" xfId="10" applyFont="1"/>
    <xf numFmtId="0" fontId="4" fillId="0" borderId="0" xfId="10" applyFont="1"/>
    <xf numFmtId="0" fontId="4" fillId="0" borderId="0" xfId="10" applyFont="1" applyAlignment="1">
      <alignment horizontal="justify" vertical="center"/>
    </xf>
    <xf numFmtId="0" fontId="31" fillId="0" borderId="0" xfId="0" applyFont="1"/>
    <xf numFmtId="0" fontId="7" fillId="0" borderId="0" xfId="0" applyFont="1" applyAlignment="1">
      <alignment horizontal="center"/>
    </xf>
    <xf numFmtId="0" fontId="7" fillId="0" borderId="18" xfId="0" applyFont="1" applyBorder="1" applyAlignment="1">
      <alignment horizontal="center" wrapText="1"/>
    </xf>
    <xf numFmtId="0" fontId="7" fillId="0" borderId="19" xfId="0" applyFont="1" applyBorder="1" applyAlignment="1">
      <alignment horizontal="center" wrapText="1"/>
    </xf>
    <xf numFmtId="0" fontId="7" fillId="0" borderId="37" xfId="0" applyFont="1" applyBorder="1" applyAlignment="1">
      <alignment horizontal="center" wrapText="1"/>
    </xf>
    <xf numFmtId="0" fontId="7" fillId="0" borderId="36" xfId="0" applyFont="1" applyBorder="1" applyAlignment="1">
      <alignment horizontal="center" wrapText="1"/>
    </xf>
    <xf numFmtId="0" fontId="7" fillId="0" borderId="21" xfId="0" applyFont="1" applyBorder="1" applyAlignment="1">
      <alignment horizontal="center" wrapText="1"/>
    </xf>
    <xf numFmtId="0" fontId="7" fillId="0" borderId="21" xfId="0" applyFont="1" applyBorder="1"/>
    <xf numFmtId="164" fontId="4" fillId="0" borderId="22" xfId="3" applyNumberFormat="1" applyFont="1" applyBorder="1" applyProtection="1"/>
    <xf numFmtId="164" fontId="4" fillId="0" borderId="23" xfId="3" applyNumberFormat="1" applyFont="1" applyBorder="1" applyProtection="1"/>
    <xf numFmtId="164" fontId="4" fillId="0" borderId="33" xfId="3" applyNumberFormat="1" applyFont="1" applyFill="1" applyBorder="1" applyProtection="1"/>
    <xf numFmtId="164" fontId="7" fillId="0" borderId="36" xfId="3" applyNumberFormat="1" applyFont="1" applyBorder="1" applyProtection="1"/>
    <xf numFmtId="164" fontId="4" fillId="0" borderId="0" xfId="3" applyNumberFormat="1" applyFont="1" applyProtection="1"/>
    <xf numFmtId="164" fontId="4" fillId="0" borderId="21" xfId="3" applyNumberFormat="1" applyFont="1" applyBorder="1" applyProtection="1"/>
    <xf numFmtId="39" fontId="4" fillId="0" borderId="22" xfId="3" applyNumberFormat="1" applyFont="1" applyBorder="1" applyProtection="1"/>
    <xf numFmtId="39" fontId="4" fillId="0" borderId="33" xfId="3" applyNumberFormat="1" applyFont="1" applyFill="1" applyBorder="1" applyProtection="1"/>
    <xf numFmtId="39" fontId="7" fillId="0" borderId="36" xfId="3" applyNumberFormat="1" applyFont="1" applyBorder="1" applyProtection="1"/>
    <xf numFmtId="49" fontId="4" fillId="0" borderId="0" xfId="10" applyNumberFormat="1" applyFont="1" applyAlignment="1">
      <alignment horizontal="left" wrapText="1"/>
    </xf>
    <xf numFmtId="0" fontId="4" fillId="0" borderId="0" xfId="10" applyFont="1" applyAlignment="1">
      <alignment horizontal="left" vertical="center" wrapText="1"/>
    </xf>
    <xf numFmtId="0" fontId="6" fillId="4" borderId="14" xfId="0" applyFont="1" applyFill="1" applyBorder="1" applyAlignment="1" applyProtection="1">
      <alignment horizontal="left" vertical="top" wrapText="1"/>
      <protection locked="0"/>
    </xf>
    <xf numFmtId="0" fontId="6" fillId="4" borderId="0" xfId="0" applyFont="1" applyFill="1" applyAlignment="1" applyProtection="1">
      <alignment horizontal="left" vertical="top" wrapText="1"/>
      <protection locked="0"/>
    </xf>
    <xf numFmtId="0" fontId="6" fillId="4" borderId="15" xfId="0" applyFont="1" applyFill="1" applyBorder="1" applyAlignment="1" applyProtection="1">
      <alignment horizontal="left" vertical="top" wrapText="1"/>
      <protection locked="0"/>
    </xf>
    <xf numFmtId="0" fontId="6" fillId="4" borderId="16" xfId="0" applyFont="1" applyFill="1" applyBorder="1" applyAlignment="1" applyProtection="1">
      <alignment horizontal="left" vertical="top" wrapText="1"/>
      <protection locked="0"/>
    </xf>
    <xf numFmtId="0" fontId="6" fillId="4" borderId="1" xfId="0" applyFont="1" applyFill="1" applyBorder="1" applyAlignment="1" applyProtection="1">
      <alignment horizontal="left" vertical="top" wrapText="1"/>
      <protection locked="0"/>
    </xf>
    <xf numFmtId="0" fontId="6" fillId="4" borderId="17" xfId="0" applyFont="1" applyFill="1" applyBorder="1" applyAlignment="1" applyProtection="1">
      <alignment horizontal="left" vertical="top" wrapText="1"/>
      <protection locked="0"/>
    </xf>
    <xf numFmtId="0" fontId="6" fillId="4" borderId="3" xfId="0" applyFont="1" applyFill="1" applyBorder="1" applyAlignment="1" applyProtection="1">
      <alignment horizontal="left" vertical="center" wrapText="1"/>
      <protection locked="0"/>
    </xf>
    <xf numFmtId="0" fontId="4" fillId="4" borderId="14" xfId="0" applyFont="1" applyFill="1" applyBorder="1" applyAlignment="1">
      <alignment horizontal="left" vertical="top" wrapText="1"/>
    </xf>
    <xf numFmtId="0" fontId="4" fillId="4" borderId="0" xfId="0" applyFont="1" applyFill="1" applyAlignment="1">
      <alignment horizontal="left" vertical="top" wrapText="1"/>
    </xf>
    <xf numFmtId="0" fontId="4" fillId="4" borderId="0" xfId="0" applyFont="1" applyFill="1" applyAlignment="1" applyProtection="1">
      <alignment horizontal="left" vertical="top" wrapText="1"/>
      <protection locked="0"/>
    </xf>
    <xf numFmtId="0" fontId="4" fillId="4" borderId="15" xfId="0" applyFont="1" applyFill="1" applyBorder="1" applyAlignment="1" applyProtection="1">
      <alignment horizontal="left" vertical="top" wrapText="1"/>
      <protection locked="0"/>
    </xf>
    <xf numFmtId="0" fontId="16" fillId="0" borderId="0" xfId="0" applyFont="1" applyAlignment="1">
      <alignment horizontal="left" vertical="top" wrapText="1"/>
    </xf>
    <xf numFmtId="0" fontId="16" fillId="0" borderId="1" xfId="0" applyFont="1" applyBorder="1" applyAlignment="1">
      <alignment horizontal="left" vertical="top" wrapText="1"/>
    </xf>
    <xf numFmtId="0" fontId="6" fillId="3"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17" fillId="3" borderId="2" xfId="2" applyFill="1" applyBorder="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7" fillId="5" borderId="10"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11" xfId="0" applyFont="1" applyFill="1" applyBorder="1" applyAlignment="1">
      <alignment horizontal="center" vertical="center"/>
    </xf>
    <xf numFmtId="0" fontId="14" fillId="0" borderId="0" xfId="0" applyFont="1" applyAlignment="1">
      <alignment horizontal="left" vertical="center"/>
    </xf>
    <xf numFmtId="0" fontId="7" fillId="0" borderId="0" xfId="0" applyFont="1" applyAlignment="1">
      <alignment horizontal="left" vertical="center"/>
    </xf>
    <xf numFmtId="0" fontId="5" fillId="2" borderId="0" xfId="0" applyFont="1" applyFill="1" applyAlignment="1">
      <alignment horizontal="center" vertical="center" wrapText="1"/>
    </xf>
    <xf numFmtId="0" fontId="12" fillId="3" borderId="1" xfId="1" applyFont="1" applyFill="1" applyBorder="1">
      <alignment horizontal="center" vertical="center"/>
      <protection locked="0"/>
    </xf>
    <xf numFmtId="0" fontId="4" fillId="0" borderId="0" xfId="0" applyFont="1" applyAlignment="1" applyProtection="1">
      <alignment horizontal="center"/>
      <protection locked="0"/>
    </xf>
    <xf numFmtId="0" fontId="6" fillId="0" borderId="0" xfId="0" applyFont="1" applyAlignment="1" applyProtection="1">
      <alignment horizontal="center"/>
      <protection locked="0"/>
    </xf>
    <xf numFmtId="0" fontId="13" fillId="0" borderId="0" xfId="0" applyFont="1" applyAlignment="1">
      <alignment horizontal="right" vertical="center"/>
    </xf>
    <xf numFmtId="0" fontId="6" fillId="0" borderId="0" xfId="0" applyFont="1" applyAlignment="1">
      <alignment horizontal="center"/>
    </xf>
    <xf numFmtId="0" fontId="6" fillId="8" borderId="2" xfId="0" applyFont="1" applyFill="1" applyBorder="1" applyAlignment="1">
      <alignment horizontal="left" vertical="center"/>
    </xf>
    <xf numFmtId="0" fontId="6" fillId="8" borderId="1" xfId="0" applyFont="1" applyFill="1" applyBorder="1" applyAlignment="1">
      <alignment horizontal="left" vertical="center"/>
    </xf>
    <xf numFmtId="0" fontId="6" fillId="7" borderId="2" xfId="0" applyFont="1" applyFill="1" applyBorder="1" applyAlignment="1">
      <alignment horizontal="left" vertical="center"/>
    </xf>
    <xf numFmtId="0" fontId="0" fillId="0" borderId="0" xfId="0" applyAlignment="1">
      <alignment horizontal="center" wrapText="1"/>
    </xf>
    <xf numFmtId="0" fontId="8" fillId="0" borderId="21" xfId="4" applyFont="1" applyBorder="1" applyAlignment="1">
      <alignment horizontal="center" vertical="top"/>
    </xf>
    <xf numFmtId="0" fontId="12" fillId="0" borderId="0" xfId="11" applyFont="1" applyAlignment="1" applyProtection="1">
      <alignment horizontal="left" wrapText="1"/>
      <protection locked="0"/>
    </xf>
    <xf numFmtId="0" fontId="12" fillId="0" borderId="0" xfId="11" applyFont="1" applyAlignment="1" applyProtection="1">
      <alignment wrapText="1"/>
      <protection locked="0"/>
    </xf>
    <xf numFmtId="49" fontId="12" fillId="0" borderId="0" xfId="11" applyNumberFormat="1" applyFont="1" applyAlignment="1" applyProtection="1">
      <alignment wrapText="1"/>
      <protection locked="0"/>
    </xf>
  </cellXfs>
  <cellStyles count="12">
    <cellStyle name="Comma" xfId="9" builtinId="3"/>
    <cellStyle name="Currency" xfId="3" builtinId="4"/>
    <cellStyle name="Currency 2" xfId="5" xr:uid="{3228EEDD-ACEB-46A0-B97E-4C8679CEC76B}"/>
    <cellStyle name="Hyperlink" xfId="2" builtinId="8"/>
    <cellStyle name="Hyperlink 2" xfId="11" xr:uid="{E5174AD1-2678-42BF-B847-0EE75B905C38}"/>
    <cellStyle name="Line 2 Report Information Fill In" xfId="1" xr:uid="{FA8020F7-44C0-4471-9594-47A03F7E94F3}"/>
    <cellStyle name="Normal" xfId="0" builtinId="0"/>
    <cellStyle name="Normal 10 2" xfId="6" xr:uid="{264F5FB8-BC5D-48FE-9D9B-E6632FD6C47D}"/>
    <cellStyle name="Normal 2" xfId="4" xr:uid="{52BF9E40-5829-4785-BB1E-D2EF1EA77D4A}"/>
    <cellStyle name="Normal 2 2" xfId="7" xr:uid="{C65282C7-9F07-4E42-B23D-8ED2C4F33B74}"/>
    <cellStyle name="Normal 3" xfId="8" xr:uid="{B331E0AE-C908-4A19-A3EF-A53746551EF7}"/>
    <cellStyle name="Normal 4" xfId="10" xr:uid="{5555F8F5-CDCA-49EA-82B8-104F5F717120}"/>
  </cellStyles>
  <dxfs count="7">
    <dxf>
      <font>
        <b/>
        <i val="0"/>
        <color rgb="FFFF0000"/>
      </font>
    </dxf>
    <dxf>
      <fill>
        <patternFill>
          <bgColor theme="9" tint="0.59996337778862885"/>
        </patternFill>
      </fill>
      <border>
        <bottom style="thin">
          <color auto="1"/>
        </bottom>
        <vertical/>
        <horizontal/>
      </border>
    </dxf>
    <dxf>
      <fill>
        <patternFill>
          <bgColor theme="9" tint="0.59996337778862885"/>
        </patternFill>
      </fill>
      <border>
        <bottom style="thin">
          <color auto="1"/>
        </bottom>
        <vertical/>
        <horizontal/>
      </border>
    </dxf>
    <dxf>
      <fill>
        <patternFill>
          <bgColor theme="9" tint="0.59996337778862885"/>
        </patternFill>
      </fill>
      <border>
        <bottom style="thin">
          <color auto="1"/>
        </bottom>
        <vertical/>
        <horizontal/>
      </border>
    </dxf>
    <dxf>
      <fill>
        <patternFill>
          <bgColor theme="9" tint="0.59996337778862885"/>
        </patternFill>
      </fill>
      <border>
        <bottom style="thin">
          <color auto="1"/>
        </bottom>
        <vertical/>
        <horizontal/>
      </border>
    </dxf>
    <dxf>
      <fill>
        <patternFill>
          <bgColor theme="9" tint="0.59996337778862885"/>
        </patternFill>
      </fill>
      <border>
        <bottom style="thin">
          <color auto="1"/>
        </bottom>
        <vertical/>
        <horizontal/>
      </border>
    </dxf>
    <dxf>
      <fill>
        <patternFill>
          <bgColor theme="9" tint="0.59996337778862885"/>
        </patternFill>
      </fill>
      <border>
        <bottom style="thin">
          <color auto="1"/>
        </bottom>
        <vertical/>
        <horizontal/>
      </border>
    </dxf>
  </dxfs>
  <tableStyles count="0" defaultTableStyle="TableStyleMedium2" defaultPivotStyle="PivotStyleLight16"/>
  <colors>
    <mruColors>
      <color rgb="FF002D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47624</xdr:colOff>
      <xdr:row>0</xdr:row>
      <xdr:rowOff>85725</xdr:rowOff>
    </xdr:from>
    <xdr:to>
      <xdr:col>13</xdr:col>
      <xdr:colOff>1157050</xdr:colOff>
      <xdr:row>3</xdr:row>
      <xdr:rowOff>155360</xdr:rowOff>
    </xdr:to>
    <xdr:pic>
      <xdr:nvPicPr>
        <xdr:cNvPr id="2" name="Picture 1">
          <a:extLst>
            <a:ext uri="{FF2B5EF4-FFF2-40B4-BE49-F238E27FC236}">
              <a16:creationId xmlns:a16="http://schemas.microsoft.com/office/drawing/2014/main" id="{906FD1AF-8EAF-49F6-9362-9F36CF5A1B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4" y="85725"/>
          <a:ext cx="2300051" cy="764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47624</xdr:colOff>
      <xdr:row>0</xdr:row>
      <xdr:rowOff>85725</xdr:rowOff>
    </xdr:from>
    <xdr:to>
      <xdr:col>13</xdr:col>
      <xdr:colOff>1157050</xdr:colOff>
      <xdr:row>3</xdr:row>
      <xdr:rowOff>155360</xdr:rowOff>
    </xdr:to>
    <xdr:pic>
      <xdr:nvPicPr>
        <xdr:cNvPr id="3" name="Picture 2">
          <a:extLst>
            <a:ext uri="{FF2B5EF4-FFF2-40B4-BE49-F238E27FC236}">
              <a16:creationId xmlns:a16="http://schemas.microsoft.com/office/drawing/2014/main" id="{223E8375-8FEB-4547-A1F9-21500F60AC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4" y="85725"/>
          <a:ext cx="2300051" cy="7649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47624</xdr:colOff>
      <xdr:row>0</xdr:row>
      <xdr:rowOff>85725</xdr:rowOff>
    </xdr:from>
    <xdr:to>
      <xdr:col>13</xdr:col>
      <xdr:colOff>1157050</xdr:colOff>
      <xdr:row>3</xdr:row>
      <xdr:rowOff>155360</xdr:rowOff>
    </xdr:to>
    <xdr:pic>
      <xdr:nvPicPr>
        <xdr:cNvPr id="2" name="Picture 1">
          <a:extLst>
            <a:ext uri="{FF2B5EF4-FFF2-40B4-BE49-F238E27FC236}">
              <a16:creationId xmlns:a16="http://schemas.microsoft.com/office/drawing/2014/main" id="{7CC89455-878C-49EE-92AC-F635A3BBD7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4" y="85725"/>
          <a:ext cx="2300051" cy="7649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47624</xdr:colOff>
      <xdr:row>0</xdr:row>
      <xdr:rowOff>85725</xdr:rowOff>
    </xdr:from>
    <xdr:to>
      <xdr:col>13</xdr:col>
      <xdr:colOff>1157050</xdr:colOff>
      <xdr:row>3</xdr:row>
      <xdr:rowOff>155360</xdr:rowOff>
    </xdr:to>
    <xdr:pic>
      <xdr:nvPicPr>
        <xdr:cNvPr id="2" name="Picture 1">
          <a:extLst>
            <a:ext uri="{FF2B5EF4-FFF2-40B4-BE49-F238E27FC236}">
              <a16:creationId xmlns:a16="http://schemas.microsoft.com/office/drawing/2014/main" id="{65DD06AD-75A6-45B2-8C4E-A58F92DFF2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4" y="85725"/>
          <a:ext cx="2300051" cy="7649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47624</xdr:colOff>
      <xdr:row>0</xdr:row>
      <xdr:rowOff>85725</xdr:rowOff>
    </xdr:from>
    <xdr:to>
      <xdr:col>13</xdr:col>
      <xdr:colOff>1157050</xdr:colOff>
      <xdr:row>3</xdr:row>
      <xdr:rowOff>155360</xdr:rowOff>
    </xdr:to>
    <xdr:pic>
      <xdr:nvPicPr>
        <xdr:cNvPr id="2" name="Picture 1">
          <a:extLst>
            <a:ext uri="{FF2B5EF4-FFF2-40B4-BE49-F238E27FC236}">
              <a16:creationId xmlns:a16="http://schemas.microsoft.com/office/drawing/2014/main" id="{48DE7BEC-8594-42BB-98A2-5EDA3973ED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4" y="85725"/>
          <a:ext cx="2300051" cy="7649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47624</xdr:colOff>
      <xdr:row>0</xdr:row>
      <xdr:rowOff>85725</xdr:rowOff>
    </xdr:from>
    <xdr:to>
      <xdr:col>13</xdr:col>
      <xdr:colOff>1157050</xdr:colOff>
      <xdr:row>3</xdr:row>
      <xdr:rowOff>155360</xdr:rowOff>
    </xdr:to>
    <xdr:pic>
      <xdr:nvPicPr>
        <xdr:cNvPr id="2" name="Picture 1">
          <a:extLst>
            <a:ext uri="{FF2B5EF4-FFF2-40B4-BE49-F238E27FC236}">
              <a16:creationId xmlns:a16="http://schemas.microsoft.com/office/drawing/2014/main" id="{373A9C13-444C-48FC-94BB-6AB7EB654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68324" y="85725"/>
          <a:ext cx="2300051" cy="7649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57150</xdr:colOff>
      <xdr:row>0</xdr:row>
      <xdr:rowOff>85725</xdr:rowOff>
    </xdr:from>
    <xdr:to>
      <xdr:col>13</xdr:col>
      <xdr:colOff>1166576</xdr:colOff>
      <xdr:row>3</xdr:row>
      <xdr:rowOff>155360</xdr:rowOff>
    </xdr:to>
    <xdr:pic>
      <xdr:nvPicPr>
        <xdr:cNvPr id="2" name="Picture 1">
          <a:extLst>
            <a:ext uri="{FF2B5EF4-FFF2-40B4-BE49-F238E27FC236}">
              <a16:creationId xmlns:a16="http://schemas.microsoft.com/office/drawing/2014/main" id="{B6BBA110-E552-4027-8B65-0E89C76050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96800" y="85725"/>
          <a:ext cx="2300051" cy="76496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hyperlink" Target="https://flccoc.org/clerks-budget/" TargetMode="External"/><Relationship Id="rId2" Type="http://schemas.openxmlformats.org/officeDocument/2006/relationships/hyperlink" Target="https://laws.flrules.org/files/Ch_2023-239.pdf" TargetMode="External"/><Relationship Id="rId1" Type="http://schemas.openxmlformats.org/officeDocument/2006/relationships/hyperlink" Target="https://livingwage.mit.edu/states/12" TargetMode="External"/><Relationship Id="rId5" Type="http://schemas.openxmlformats.org/officeDocument/2006/relationships/printerSettings" Target="../printerSettings/printerSettings2.bin"/><Relationship Id="rId4" Type="http://schemas.openxmlformats.org/officeDocument/2006/relationships/hyperlink" Target="https://flccoc.org/wp-content/uploads/2021/05/DFS-allowable-and-unallowable-expenditures-021621.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B0E93-C62C-40EE-BCCD-166668478222}">
  <sheetPr codeName="Sheet1"/>
  <dimension ref="A1:H68"/>
  <sheetViews>
    <sheetView workbookViewId="0">
      <selection activeCell="H4" sqref="H4"/>
    </sheetView>
  </sheetViews>
  <sheetFormatPr defaultRowHeight="13.5" x14ac:dyDescent="0.25"/>
  <cols>
    <col min="1" max="1" width="11.375" bestFit="1" customWidth="1"/>
    <col min="2" max="4" width="9.875" bestFit="1" customWidth="1"/>
    <col min="5" max="5" width="26.75" customWidth="1"/>
    <col min="6" max="6" width="22" customWidth="1"/>
    <col min="8" max="8" width="17.875" customWidth="1"/>
  </cols>
  <sheetData>
    <row r="1" spans="1:8" x14ac:dyDescent="0.25">
      <c r="A1" s="3" t="s">
        <v>4</v>
      </c>
      <c r="B1" s="3" t="s">
        <v>5</v>
      </c>
      <c r="C1" s="3" t="s">
        <v>6</v>
      </c>
      <c r="D1" s="3" t="s">
        <v>7</v>
      </c>
      <c r="E1" s="3" t="s">
        <v>89</v>
      </c>
      <c r="F1" s="3" t="s">
        <v>83</v>
      </c>
      <c r="G1" s="3" t="s">
        <v>86</v>
      </c>
      <c r="H1" s="3" t="s">
        <v>122</v>
      </c>
    </row>
    <row r="2" spans="1:8" x14ac:dyDescent="0.25">
      <c r="A2" s="4">
        <v>1</v>
      </c>
      <c r="B2" s="4" t="s">
        <v>8</v>
      </c>
      <c r="C2" s="4" t="s">
        <v>8</v>
      </c>
      <c r="D2" s="4" t="s">
        <v>8</v>
      </c>
      <c r="E2" s="4" t="s">
        <v>108</v>
      </c>
      <c r="F2" s="4" t="s">
        <v>91</v>
      </c>
      <c r="G2" s="4" t="s">
        <v>87</v>
      </c>
      <c r="H2" s="4" t="s">
        <v>124</v>
      </c>
    </row>
    <row r="3" spans="1:8" x14ac:dyDescent="0.25">
      <c r="A3" s="4">
        <v>2</v>
      </c>
      <c r="B3" s="4" t="s">
        <v>9</v>
      </c>
      <c r="C3" s="4" t="s">
        <v>9</v>
      </c>
      <c r="D3" s="4" t="s">
        <v>9</v>
      </c>
      <c r="E3" s="4" t="s">
        <v>94</v>
      </c>
      <c r="F3" s="4" t="s">
        <v>92</v>
      </c>
      <c r="G3" s="4" t="s">
        <v>88</v>
      </c>
      <c r="H3" s="4" t="s">
        <v>125</v>
      </c>
    </row>
    <row r="4" spans="1:8" x14ac:dyDescent="0.25">
      <c r="A4" s="4">
        <v>3</v>
      </c>
      <c r="B4" s="4" t="s">
        <v>10</v>
      </c>
      <c r="C4" s="4" t="s">
        <v>10</v>
      </c>
      <c r="D4" s="4" t="s">
        <v>10</v>
      </c>
      <c r="E4" s="4" t="s">
        <v>107</v>
      </c>
      <c r="F4" s="4"/>
      <c r="H4" s="4" t="s">
        <v>126</v>
      </c>
    </row>
    <row r="5" spans="1:8" x14ac:dyDescent="0.25">
      <c r="A5" s="4">
        <v>4</v>
      </c>
      <c r="B5" s="4" t="s">
        <v>11</v>
      </c>
      <c r="C5" s="4" t="s">
        <v>11</v>
      </c>
      <c r="D5" s="4" t="s">
        <v>11</v>
      </c>
      <c r="E5" s="4" t="s">
        <v>109</v>
      </c>
      <c r="F5" s="4"/>
      <c r="H5" s="4" t="s">
        <v>123</v>
      </c>
    </row>
    <row r="6" spans="1:8" x14ac:dyDescent="0.25">
      <c r="A6" s="4">
        <v>5</v>
      </c>
      <c r="B6" s="4" t="s">
        <v>12</v>
      </c>
      <c r="C6" s="4" t="s">
        <v>12</v>
      </c>
      <c r="D6" s="4" t="s">
        <v>12</v>
      </c>
      <c r="E6" s="4" t="s">
        <v>117</v>
      </c>
      <c r="F6" s="4"/>
    </row>
    <row r="7" spans="1:8" x14ac:dyDescent="0.25">
      <c r="A7" s="4">
        <v>6</v>
      </c>
      <c r="B7" s="4" t="s">
        <v>13</v>
      </c>
      <c r="C7" s="4" t="s">
        <v>13</v>
      </c>
      <c r="D7" s="4" t="s">
        <v>13</v>
      </c>
      <c r="E7" s="4" t="s">
        <v>118</v>
      </c>
      <c r="F7" s="4"/>
    </row>
    <row r="8" spans="1:8" x14ac:dyDescent="0.25">
      <c r="A8" s="4">
        <v>7</v>
      </c>
      <c r="B8" s="4" t="s">
        <v>14</v>
      </c>
      <c r="C8" s="4" t="s">
        <v>14</v>
      </c>
      <c r="D8" s="4" t="s">
        <v>14</v>
      </c>
      <c r="E8" s="4" t="s">
        <v>84</v>
      </c>
      <c r="F8" s="4"/>
    </row>
    <row r="9" spans="1:8" x14ac:dyDescent="0.25">
      <c r="A9" s="4">
        <v>8</v>
      </c>
      <c r="B9" s="4" t="s">
        <v>15</v>
      </c>
      <c r="C9" s="4" t="s">
        <v>15</v>
      </c>
      <c r="D9" s="4" t="s">
        <v>15</v>
      </c>
      <c r="E9" s="4" t="s">
        <v>112</v>
      </c>
      <c r="F9" s="4"/>
    </row>
    <row r="10" spans="1:8" x14ac:dyDescent="0.25">
      <c r="A10" s="4">
        <v>9</v>
      </c>
      <c r="B10" s="4" t="s">
        <v>16</v>
      </c>
      <c r="C10" s="4" t="s">
        <v>16</v>
      </c>
      <c r="D10" s="4" t="s">
        <v>16</v>
      </c>
      <c r="E10" s="4" t="s">
        <v>110</v>
      </c>
      <c r="F10" s="4"/>
    </row>
    <row r="11" spans="1:8" x14ac:dyDescent="0.25">
      <c r="A11" s="4">
        <v>10</v>
      </c>
      <c r="B11" s="4" t="s">
        <v>17</v>
      </c>
      <c r="C11" s="4" t="s">
        <v>17</v>
      </c>
      <c r="D11" s="4" t="s">
        <v>17</v>
      </c>
      <c r="E11" s="4" t="s">
        <v>119</v>
      </c>
    </row>
    <row r="12" spans="1:8" x14ac:dyDescent="0.25">
      <c r="A12" s="4">
        <v>11</v>
      </c>
      <c r="B12" s="4" t="s">
        <v>18</v>
      </c>
      <c r="C12" s="4" t="s">
        <v>18</v>
      </c>
      <c r="D12" s="4" t="s">
        <v>18</v>
      </c>
      <c r="E12" s="4" t="s">
        <v>113</v>
      </c>
    </row>
    <row r="13" spans="1:8" x14ac:dyDescent="0.25">
      <c r="A13" s="4">
        <v>12</v>
      </c>
      <c r="B13" s="4" t="s">
        <v>19</v>
      </c>
      <c r="C13" s="4" t="s">
        <v>19</v>
      </c>
      <c r="D13" s="4" t="s">
        <v>19</v>
      </c>
    </row>
    <row r="14" spans="1:8" x14ac:dyDescent="0.25">
      <c r="A14" s="4">
        <v>14</v>
      </c>
      <c r="B14" s="4" t="s">
        <v>20</v>
      </c>
      <c r="C14" s="4" t="s">
        <v>20</v>
      </c>
      <c r="D14" s="4" t="s">
        <v>21</v>
      </c>
    </row>
    <row r="15" spans="1:8" x14ac:dyDescent="0.25">
      <c r="A15" s="4">
        <v>15</v>
      </c>
      <c r="B15" s="4" t="s">
        <v>22</v>
      </c>
      <c r="C15" s="4" t="s">
        <v>22</v>
      </c>
      <c r="D15" s="4" t="s">
        <v>22</v>
      </c>
    </row>
    <row r="16" spans="1:8" x14ac:dyDescent="0.25">
      <c r="A16" s="4">
        <v>16</v>
      </c>
      <c r="B16" s="4" t="s">
        <v>23</v>
      </c>
      <c r="C16" s="4" t="s">
        <v>23</v>
      </c>
      <c r="D16" s="4" t="s">
        <v>23</v>
      </c>
    </row>
    <row r="17" spans="1:4" x14ac:dyDescent="0.25">
      <c r="A17" s="4">
        <v>17</v>
      </c>
      <c r="B17" s="4" t="s">
        <v>24</v>
      </c>
      <c r="C17" s="4" t="s">
        <v>24</v>
      </c>
      <c r="D17" s="4" t="s">
        <v>24</v>
      </c>
    </row>
    <row r="18" spans="1:4" x14ac:dyDescent="0.25">
      <c r="A18" s="4">
        <v>18</v>
      </c>
      <c r="B18" s="4" t="s">
        <v>25</v>
      </c>
      <c r="C18" s="4" t="s">
        <v>25</v>
      </c>
      <c r="D18" s="4" t="s">
        <v>25</v>
      </c>
    </row>
    <row r="19" spans="1:4" x14ac:dyDescent="0.25">
      <c r="A19" s="4">
        <v>19</v>
      </c>
      <c r="B19" s="4" t="s">
        <v>26</v>
      </c>
      <c r="C19" s="4" t="s">
        <v>26</v>
      </c>
      <c r="D19" s="4" t="s">
        <v>26</v>
      </c>
    </row>
    <row r="20" spans="1:4" x14ac:dyDescent="0.25">
      <c r="A20" s="4">
        <v>20</v>
      </c>
      <c r="B20" s="4" t="s">
        <v>27</v>
      </c>
      <c r="C20" s="4" t="s">
        <v>27</v>
      </c>
      <c r="D20" s="4" t="s">
        <v>27</v>
      </c>
    </row>
    <row r="21" spans="1:4" x14ac:dyDescent="0.25">
      <c r="A21" s="4">
        <v>21</v>
      </c>
      <c r="B21" s="4" t="s">
        <v>28</v>
      </c>
      <c r="C21" s="4" t="s">
        <v>28</v>
      </c>
      <c r="D21" s="4" t="s">
        <v>28</v>
      </c>
    </row>
    <row r="22" spans="1:4" x14ac:dyDescent="0.25">
      <c r="A22" s="4">
        <v>22</v>
      </c>
      <c r="B22" s="4" t="s">
        <v>29</v>
      </c>
      <c r="C22" s="4" t="s">
        <v>29</v>
      </c>
      <c r="D22" s="4" t="s">
        <v>29</v>
      </c>
    </row>
    <row r="23" spans="1:4" x14ac:dyDescent="0.25">
      <c r="A23" s="4">
        <v>23</v>
      </c>
      <c r="B23" s="4" t="s">
        <v>30</v>
      </c>
      <c r="C23" s="4" t="s">
        <v>30</v>
      </c>
      <c r="D23" s="4" t="s">
        <v>30</v>
      </c>
    </row>
    <row r="24" spans="1:4" x14ac:dyDescent="0.25">
      <c r="A24" s="4">
        <v>24</v>
      </c>
      <c r="B24" s="4" t="s">
        <v>31</v>
      </c>
      <c r="C24" s="4" t="s">
        <v>31</v>
      </c>
      <c r="D24" s="4" t="s">
        <v>31</v>
      </c>
    </row>
    <row r="25" spans="1:4" x14ac:dyDescent="0.25">
      <c r="A25" s="4">
        <v>25</v>
      </c>
      <c r="B25" s="4" t="s">
        <v>32</v>
      </c>
      <c r="C25" s="4" t="s">
        <v>32</v>
      </c>
      <c r="D25" s="4" t="s">
        <v>32</v>
      </c>
    </row>
    <row r="26" spans="1:4" x14ac:dyDescent="0.25">
      <c r="A26" s="4">
        <v>26</v>
      </c>
      <c r="B26" s="4" t="s">
        <v>33</v>
      </c>
      <c r="C26" s="4" t="s">
        <v>33</v>
      </c>
      <c r="D26" s="4" t="s">
        <v>33</v>
      </c>
    </row>
    <row r="27" spans="1:4" x14ac:dyDescent="0.25">
      <c r="A27" s="4">
        <v>27</v>
      </c>
      <c r="B27" s="4" t="s">
        <v>34</v>
      </c>
      <c r="C27" s="4" t="s">
        <v>34</v>
      </c>
      <c r="D27" s="4" t="s">
        <v>34</v>
      </c>
    </row>
    <row r="28" spans="1:4" x14ac:dyDescent="0.25">
      <c r="A28" s="4">
        <v>28</v>
      </c>
      <c r="B28" s="4" t="s">
        <v>35</v>
      </c>
      <c r="C28" s="4" t="s">
        <v>35</v>
      </c>
      <c r="D28" s="4" t="s">
        <v>35</v>
      </c>
    </row>
    <row r="29" spans="1:4" x14ac:dyDescent="0.25">
      <c r="A29" s="4">
        <v>29</v>
      </c>
      <c r="B29" s="4" t="s">
        <v>36</v>
      </c>
      <c r="C29" s="4" t="s">
        <v>36</v>
      </c>
      <c r="D29" s="4" t="s">
        <v>36</v>
      </c>
    </row>
    <row r="30" spans="1:4" x14ac:dyDescent="0.25">
      <c r="A30" s="4">
        <v>30</v>
      </c>
      <c r="B30" s="4" t="s">
        <v>37</v>
      </c>
      <c r="C30" s="4" t="s">
        <v>37</v>
      </c>
      <c r="D30" s="4" t="s">
        <v>37</v>
      </c>
    </row>
    <row r="31" spans="1:4" x14ac:dyDescent="0.25">
      <c r="A31" s="4">
        <v>31</v>
      </c>
      <c r="B31" s="4" t="s">
        <v>38</v>
      </c>
      <c r="C31" s="4" t="s">
        <v>38</v>
      </c>
      <c r="D31" s="4" t="s">
        <v>38</v>
      </c>
    </row>
    <row r="32" spans="1:4" x14ac:dyDescent="0.25">
      <c r="A32" s="4">
        <v>32</v>
      </c>
      <c r="B32" s="4" t="s">
        <v>39</v>
      </c>
      <c r="C32" s="4" t="s">
        <v>39</v>
      </c>
      <c r="D32" s="4" t="s">
        <v>39</v>
      </c>
    </row>
    <row r="33" spans="1:4" x14ac:dyDescent="0.25">
      <c r="A33" s="4">
        <v>33</v>
      </c>
      <c r="B33" s="4" t="s">
        <v>40</v>
      </c>
      <c r="C33" s="4" t="s">
        <v>40</v>
      </c>
      <c r="D33" s="4" t="s">
        <v>40</v>
      </c>
    </row>
    <row r="34" spans="1:4" x14ac:dyDescent="0.25">
      <c r="A34" s="4">
        <v>34</v>
      </c>
      <c r="B34" s="4" t="s">
        <v>41</v>
      </c>
      <c r="C34" s="4" t="s">
        <v>41</v>
      </c>
      <c r="D34" s="4" t="s">
        <v>41</v>
      </c>
    </row>
    <row r="35" spans="1:4" x14ac:dyDescent="0.25">
      <c r="A35" s="4">
        <v>35</v>
      </c>
      <c r="B35" s="4" t="s">
        <v>42</v>
      </c>
      <c r="C35" s="4" t="s">
        <v>42</v>
      </c>
      <c r="D35" s="4" t="s">
        <v>42</v>
      </c>
    </row>
    <row r="36" spans="1:4" x14ac:dyDescent="0.25">
      <c r="A36" s="4">
        <v>36</v>
      </c>
      <c r="B36" s="4" t="s">
        <v>43</v>
      </c>
      <c r="C36" s="4" t="s">
        <v>43</v>
      </c>
      <c r="D36" s="4" t="s">
        <v>43</v>
      </c>
    </row>
    <row r="37" spans="1:4" x14ac:dyDescent="0.25">
      <c r="A37" s="4">
        <v>37</v>
      </c>
      <c r="B37" s="4" t="s">
        <v>44</v>
      </c>
      <c r="C37" s="4" t="s">
        <v>44</v>
      </c>
      <c r="D37" s="4" t="s">
        <v>44</v>
      </c>
    </row>
    <row r="38" spans="1:4" x14ac:dyDescent="0.25">
      <c r="A38" s="4">
        <v>38</v>
      </c>
      <c r="B38" s="4" t="s">
        <v>45</v>
      </c>
      <c r="C38" s="4" t="s">
        <v>45</v>
      </c>
      <c r="D38" s="4" t="s">
        <v>45</v>
      </c>
    </row>
    <row r="39" spans="1:4" x14ac:dyDescent="0.25">
      <c r="A39" s="4">
        <v>39</v>
      </c>
      <c r="B39" s="4" t="s">
        <v>46</v>
      </c>
      <c r="C39" s="4" t="s">
        <v>46</v>
      </c>
      <c r="D39" s="4" t="s">
        <v>46</v>
      </c>
    </row>
    <row r="40" spans="1:4" x14ac:dyDescent="0.25">
      <c r="A40" s="4">
        <v>40</v>
      </c>
      <c r="B40" s="4" t="s">
        <v>47</v>
      </c>
      <c r="C40" s="4" t="s">
        <v>47</v>
      </c>
      <c r="D40" s="4" t="s">
        <v>47</v>
      </c>
    </row>
    <row r="41" spans="1:4" x14ac:dyDescent="0.25">
      <c r="A41" s="4">
        <v>41</v>
      </c>
      <c r="B41" s="4" t="s">
        <v>48</v>
      </c>
      <c r="C41" s="4" t="s">
        <v>48</v>
      </c>
      <c r="D41" s="4" t="s">
        <v>48</v>
      </c>
    </row>
    <row r="42" spans="1:4" x14ac:dyDescent="0.25">
      <c r="A42" s="4">
        <v>42</v>
      </c>
      <c r="B42" s="4" t="s">
        <v>49</v>
      </c>
      <c r="C42" s="4" t="s">
        <v>49</v>
      </c>
      <c r="D42" s="4" t="s">
        <v>49</v>
      </c>
    </row>
    <row r="43" spans="1:4" x14ac:dyDescent="0.25">
      <c r="A43" s="4">
        <v>43</v>
      </c>
      <c r="B43" s="4" t="s">
        <v>50</v>
      </c>
      <c r="C43" s="4" t="s">
        <v>50</v>
      </c>
      <c r="D43" s="4" t="s">
        <v>50</v>
      </c>
    </row>
    <row r="44" spans="1:4" x14ac:dyDescent="0.25">
      <c r="A44" s="4">
        <v>13</v>
      </c>
      <c r="B44" s="4" t="s">
        <v>51</v>
      </c>
      <c r="C44" s="4" t="s">
        <v>52</v>
      </c>
      <c r="D44" s="4" t="s">
        <v>52</v>
      </c>
    </row>
    <row r="45" spans="1:4" x14ac:dyDescent="0.25">
      <c r="A45" s="4">
        <v>44</v>
      </c>
      <c r="B45" s="4" t="s">
        <v>53</v>
      </c>
      <c r="C45" s="4" t="s">
        <v>53</v>
      </c>
      <c r="D45" s="4" t="s">
        <v>53</v>
      </c>
    </row>
    <row r="46" spans="1:4" x14ac:dyDescent="0.25">
      <c r="A46" s="4">
        <v>45</v>
      </c>
      <c r="B46" s="4" t="s">
        <v>54</v>
      </c>
      <c r="C46" s="4" t="s">
        <v>54</v>
      </c>
      <c r="D46" s="4" t="s">
        <v>54</v>
      </c>
    </row>
    <row r="47" spans="1:4" x14ac:dyDescent="0.25">
      <c r="A47" s="4">
        <v>46</v>
      </c>
      <c r="B47" s="4" t="s">
        <v>55</v>
      </c>
      <c r="C47" s="4" t="s">
        <v>55</v>
      </c>
      <c r="D47" s="4" t="s">
        <v>55</v>
      </c>
    </row>
    <row r="48" spans="1:4" x14ac:dyDescent="0.25">
      <c r="A48" s="4">
        <v>47</v>
      </c>
      <c r="B48" s="4" t="s">
        <v>56</v>
      </c>
      <c r="C48" s="4" t="s">
        <v>56</v>
      </c>
      <c r="D48" s="4" t="s">
        <v>56</v>
      </c>
    </row>
    <row r="49" spans="1:4" x14ac:dyDescent="0.25">
      <c r="A49" s="4">
        <v>48</v>
      </c>
      <c r="B49" s="4" t="s">
        <v>57</v>
      </c>
      <c r="C49" s="4" t="s">
        <v>57</v>
      </c>
      <c r="D49" s="4" t="s">
        <v>57</v>
      </c>
    </row>
    <row r="50" spans="1:4" x14ac:dyDescent="0.25">
      <c r="A50" s="4">
        <v>49</v>
      </c>
      <c r="B50" s="4" t="s">
        <v>58</v>
      </c>
      <c r="C50" s="4" t="s">
        <v>58</v>
      </c>
      <c r="D50" s="4" t="s">
        <v>58</v>
      </c>
    </row>
    <row r="51" spans="1:4" x14ac:dyDescent="0.25">
      <c r="A51" s="4">
        <v>50</v>
      </c>
      <c r="B51" s="4" t="s">
        <v>59</v>
      </c>
      <c r="C51" s="4" t="s">
        <v>59</v>
      </c>
      <c r="D51" s="4" t="s">
        <v>59</v>
      </c>
    </row>
    <row r="52" spans="1:4" x14ac:dyDescent="0.25">
      <c r="A52" s="4">
        <v>51</v>
      </c>
      <c r="B52" s="4" t="s">
        <v>60</v>
      </c>
      <c r="C52" s="4" t="s">
        <v>60</v>
      </c>
      <c r="D52" s="4" t="s">
        <v>60</v>
      </c>
    </row>
    <row r="53" spans="1:4" x14ac:dyDescent="0.25">
      <c r="A53" s="4">
        <v>52</v>
      </c>
      <c r="B53" s="4" t="s">
        <v>61</v>
      </c>
      <c r="C53" s="4" t="s">
        <v>61</v>
      </c>
      <c r="D53" s="4" t="s">
        <v>61</v>
      </c>
    </row>
    <row r="54" spans="1:4" x14ac:dyDescent="0.25">
      <c r="A54" s="4">
        <v>53</v>
      </c>
      <c r="B54" s="4" t="s">
        <v>62</v>
      </c>
      <c r="C54" s="4" t="s">
        <v>62</v>
      </c>
      <c r="D54" s="4" t="s">
        <v>62</v>
      </c>
    </row>
    <row r="55" spans="1:4" x14ac:dyDescent="0.25">
      <c r="A55" s="4">
        <v>54</v>
      </c>
      <c r="B55" s="4" t="s">
        <v>63</v>
      </c>
      <c r="C55" s="4" t="s">
        <v>63</v>
      </c>
      <c r="D55" s="4" t="s">
        <v>63</v>
      </c>
    </row>
    <row r="56" spans="1:4" x14ac:dyDescent="0.25">
      <c r="A56" s="4">
        <v>58</v>
      </c>
      <c r="B56" s="4" t="s">
        <v>64</v>
      </c>
      <c r="C56" s="4" t="s">
        <v>65</v>
      </c>
      <c r="D56" s="4" t="s">
        <v>66</v>
      </c>
    </row>
    <row r="57" spans="1:4" x14ac:dyDescent="0.25">
      <c r="A57" s="4">
        <v>59</v>
      </c>
      <c r="B57" s="4" t="s">
        <v>67</v>
      </c>
      <c r="C57" s="4" t="s">
        <v>68</v>
      </c>
      <c r="D57" s="4" t="s">
        <v>69</v>
      </c>
    </row>
    <row r="58" spans="1:4" x14ac:dyDescent="0.25">
      <c r="A58" s="4">
        <v>55</v>
      </c>
      <c r="B58" s="4" t="s">
        <v>70</v>
      </c>
      <c r="C58" s="4" t="s">
        <v>70</v>
      </c>
      <c r="D58" s="4" t="s">
        <v>70</v>
      </c>
    </row>
    <row r="59" spans="1:4" x14ac:dyDescent="0.25">
      <c r="A59" s="4">
        <v>56</v>
      </c>
      <c r="B59" s="4" t="s">
        <v>71</v>
      </c>
      <c r="C59" s="4" t="s">
        <v>71</v>
      </c>
      <c r="D59" s="4" t="s">
        <v>71</v>
      </c>
    </row>
    <row r="60" spans="1:4" x14ac:dyDescent="0.25">
      <c r="A60" s="4">
        <v>57</v>
      </c>
      <c r="B60" s="4" t="s">
        <v>72</v>
      </c>
      <c r="C60" s="4" t="s">
        <v>72</v>
      </c>
      <c r="D60" s="4" t="s">
        <v>72</v>
      </c>
    </row>
    <row r="61" spans="1:4" x14ac:dyDescent="0.25">
      <c r="A61" s="4">
        <v>60</v>
      </c>
      <c r="B61" s="4" t="s">
        <v>73</v>
      </c>
      <c r="C61" s="4" t="s">
        <v>73</v>
      </c>
      <c r="D61" s="4" t="s">
        <v>73</v>
      </c>
    </row>
    <row r="62" spans="1:4" x14ac:dyDescent="0.25">
      <c r="A62" s="4">
        <v>61</v>
      </c>
      <c r="B62" s="4" t="s">
        <v>74</v>
      </c>
      <c r="C62" s="4" t="s">
        <v>74</v>
      </c>
      <c r="D62" s="4" t="s">
        <v>74</v>
      </c>
    </row>
    <row r="63" spans="1:4" x14ac:dyDescent="0.25">
      <c r="A63" s="4">
        <v>62</v>
      </c>
      <c r="B63" s="4" t="s">
        <v>75</v>
      </c>
      <c r="C63" s="4" t="s">
        <v>75</v>
      </c>
      <c r="D63" s="4" t="s">
        <v>75</v>
      </c>
    </row>
    <row r="64" spans="1:4" x14ac:dyDescent="0.25">
      <c r="A64" s="4">
        <v>63</v>
      </c>
      <c r="B64" s="4" t="s">
        <v>76</v>
      </c>
      <c r="C64" s="4" t="s">
        <v>76</v>
      </c>
      <c r="D64" s="4" t="s">
        <v>76</v>
      </c>
    </row>
    <row r="65" spans="1:4" x14ac:dyDescent="0.25">
      <c r="A65" s="4">
        <v>64</v>
      </c>
      <c r="B65" s="4" t="s">
        <v>77</v>
      </c>
      <c r="C65" s="4" t="s">
        <v>77</v>
      </c>
      <c r="D65" s="4" t="s">
        <v>77</v>
      </c>
    </row>
    <row r="66" spans="1:4" x14ac:dyDescent="0.25">
      <c r="A66" s="4">
        <v>65</v>
      </c>
      <c r="B66" s="4" t="s">
        <v>78</v>
      </c>
      <c r="C66" s="4" t="s">
        <v>78</v>
      </c>
      <c r="D66" s="4" t="s">
        <v>78</v>
      </c>
    </row>
    <row r="67" spans="1:4" x14ac:dyDescent="0.25">
      <c r="A67" s="4">
        <v>66</v>
      </c>
      <c r="B67" s="4" t="s">
        <v>79</v>
      </c>
      <c r="C67" s="4" t="s">
        <v>79</v>
      </c>
      <c r="D67" s="4" t="s">
        <v>79</v>
      </c>
    </row>
    <row r="68" spans="1:4" x14ac:dyDescent="0.25">
      <c r="A68" s="4">
        <v>67</v>
      </c>
      <c r="B68" s="4" t="s">
        <v>80</v>
      </c>
      <c r="C68" s="4" t="s">
        <v>80</v>
      </c>
      <c r="D68" s="4" t="s">
        <v>80</v>
      </c>
    </row>
  </sheetData>
  <sortState xmlns:xlrd2="http://schemas.microsoft.com/office/spreadsheetml/2017/richdata2" ref="E2:E12">
    <sortCondition ref="E12"/>
  </sortState>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6BAE1-2F99-4330-935E-20656837002E}">
  <sheetPr codeName="Sheet9"/>
  <dimension ref="A1:S270"/>
  <sheetViews>
    <sheetView topLeftCell="B9" workbookViewId="0">
      <selection activeCell="L22" sqref="L22"/>
    </sheetView>
  </sheetViews>
  <sheetFormatPr defaultColWidth="8" defaultRowHeight="15" x14ac:dyDescent="0.25"/>
  <cols>
    <col min="1" max="1" width="20.125" style="75" customWidth="1"/>
    <col min="2" max="4" width="10.25" style="75" customWidth="1"/>
    <col min="5" max="5" width="23.875" style="75" bestFit="1" customWidth="1"/>
    <col min="6" max="17" width="11.125" style="75" customWidth="1"/>
    <col min="18" max="16384" width="8" style="75"/>
  </cols>
  <sheetData>
    <row r="1" spans="1:14" ht="25.5" x14ac:dyDescent="0.25">
      <c r="A1" s="70" t="s">
        <v>141</v>
      </c>
      <c r="B1" s="71" t="s">
        <v>163</v>
      </c>
      <c r="C1" s="71"/>
      <c r="D1" s="70" t="s">
        <v>142</v>
      </c>
      <c r="E1" s="71" t="str">
        <f>IF('Budget Issue #1 '!$C$4="","None",'Budget Issue #1 '!$C$4)</f>
        <v>None</v>
      </c>
      <c r="F1" s="71"/>
      <c r="G1" s="72" t="s">
        <v>143</v>
      </c>
      <c r="H1" s="73" t="s">
        <v>144</v>
      </c>
      <c r="I1" s="73" t="s">
        <v>145</v>
      </c>
      <c r="J1" s="73" t="s">
        <v>146</v>
      </c>
      <c r="K1" s="73" t="s">
        <v>147</v>
      </c>
      <c r="L1" s="74" t="s">
        <v>148</v>
      </c>
      <c r="N1" s="76" t="s">
        <v>149</v>
      </c>
    </row>
    <row r="2" spans="1:14" x14ac:dyDescent="0.25">
      <c r="A2" s="70" t="s">
        <v>150</v>
      </c>
      <c r="B2" s="71" t="s">
        <v>151</v>
      </c>
      <c r="C2" s="71"/>
      <c r="D2" s="71"/>
      <c r="E2" s="71"/>
      <c r="F2" s="71"/>
      <c r="G2" s="77">
        <v>1</v>
      </c>
      <c r="H2" s="71" t="str">
        <f>"D_A_"&amp;B1</f>
        <v>D_A_Budget_Issues_Request</v>
      </c>
      <c r="I2" s="71" t="s">
        <v>152</v>
      </c>
      <c r="J2" s="71"/>
      <c r="K2" s="71">
        <v>20</v>
      </c>
      <c r="L2" s="78"/>
      <c r="N2" s="79">
        <v>2024</v>
      </c>
    </row>
    <row r="3" spans="1:14" x14ac:dyDescent="0.25">
      <c r="A3" s="71"/>
      <c r="B3" s="71"/>
      <c r="C3" s="71"/>
      <c r="D3" s="71"/>
      <c r="E3" s="71"/>
      <c r="F3" s="71"/>
      <c r="G3" s="77">
        <v>2</v>
      </c>
      <c r="H3" s="71"/>
      <c r="I3" s="71"/>
      <c r="J3" s="71"/>
      <c r="K3" s="71"/>
      <c r="L3" s="78"/>
    </row>
    <row r="4" spans="1:14" x14ac:dyDescent="0.25">
      <c r="A4" s="71"/>
      <c r="B4" s="71"/>
      <c r="C4" s="71"/>
      <c r="D4" s="71"/>
      <c r="E4" s="71"/>
      <c r="F4" s="71"/>
      <c r="G4" s="77">
        <v>3</v>
      </c>
      <c r="H4" s="71"/>
      <c r="I4" s="71"/>
      <c r="J4" s="71"/>
      <c r="K4" s="71"/>
      <c r="L4" s="78"/>
    </row>
    <row r="5" spans="1:14" x14ac:dyDescent="0.25">
      <c r="A5" s="80" t="s">
        <v>153</v>
      </c>
      <c r="B5" s="81" t="str">
        <f>"6/1/"&amp;(ReportInfoBasic!$N$2)</f>
        <v>6/1/2024</v>
      </c>
      <c r="C5" s="71"/>
      <c r="D5" s="71"/>
      <c r="E5" s="71"/>
      <c r="F5" s="71"/>
      <c r="G5" s="77">
        <v>4</v>
      </c>
      <c r="H5" s="71"/>
      <c r="I5" s="71"/>
      <c r="J5" s="71"/>
      <c r="K5" s="71"/>
      <c r="L5" s="78"/>
    </row>
    <row r="6" spans="1:14" x14ac:dyDescent="0.25">
      <c r="A6" s="80" t="s">
        <v>154</v>
      </c>
      <c r="B6" s="82" t="str">
        <f>IF('Budget Issue #1 '!$C$6="","None",'Budget Issue #1 '!$C$6)</f>
        <v>None</v>
      </c>
      <c r="C6" s="71"/>
      <c r="D6" s="71"/>
      <c r="E6" s="71"/>
      <c r="F6" s="71"/>
      <c r="G6" s="77">
        <v>5</v>
      </c>
      <c r="H6" s="71"/>
      <c r="I6" s="71"/>
      <c r="J6" s="71"/>
      <c r="K6" s="71"/>
      <c r="L6" s="78"/>
    </row>
    <row r="7" spans="1:14" x14ac:dyDescent="0.25">
      <c r="A7" s="80" t="s">
        <v>155</v>
      </c>
      <c r="B7" s="71" t="str">
        <f>TEXT($B$5,"MMM")</f>
        <v>Jun</v>
      </c>
      <c r="C7" s="71"/>
      <c r="D7" s="71"/>
      <c r="E7" s="71"/>
      <c r="F7" s="71"/>
      <c r="G7" s="77">
        <v>6</v>
      </c>
      <c r="H7" s="71"/>
      <c r="I7" s="71"/>
      <c r="J7" s="71"/>
      <c r="K7" s="71"/>
      <c r="L7" s="78"/>
    </row>
    <row r="8" spans="1:14" x14ac:dyDescent="0.25">
      <c r="A8" s="80" t="s">
        <v>156</v>
      </c>
      <c r="B8" s="71">
        <f>IF('Budget Issue #1 '!$G$4="",1,'Budget Issue #1 '!$G$4)</f>
        <v>1</v>
      </c>
      <c r="C8" s="71"/>
      <c r="D8" s="71"/>
      <c r="E8" s="71"/>
      <c r="F8" s="71"/>
      <c r="G8" s="77">
        <v>7</v>
      </c>
      <c r="H8" s="71"/>
      <c r="I8" s="71"/>
      <c r="J8" s="71"/>
      <c r="K8" s="71"/>
      <c r="L8" s="78"/>
    </row>
    <row r="9" spans="1:14" x14ac:dyDescent="0.25">
      <c r="A9" s="80" t="s">
        <v>157</v>
      </c>
      <c r="B9" s="83" t="str">
        <f>TEXT($B$5,"MMM")</f>
        <v>Jun</v>
      </c>
      <c r="C9" s="71"/>
      <c r="D9" s="71"/>
      <c r="E9" s="71"/>
      <c r="F9" s="71"/>
      <c r="G9" s="77">
        <v>8</v>
      </c>
      <c r="H9" s="71"/>
      <c r="I9" s="71"/>
      <c r="J9" s="71"/>
      <c r="K9" s="71"/>
      <c r="L9" s="78"/>
    </row>
    <row r="10" spans="1:14" x14ac:dyDescent="0.25">
      <c r="A10" s="80" t="s">
        <v>158</v>
      </c>
      <c r="B10" s="71" t="str">
        <f>E1&amp;" CFY"&amp;($N$2-2000)&amp;""&amp;($N$2-1999)&amp;" "&amp;$B$1&amp;" "&amp;$B$9&amp;" Ver"&amp;$B$8&amp;" "&amp;TEXT($B$5,"Mmddyy")&amp;".xlsx"</f>
        <v>None CFY2425 Budget_Issues_Request Jun Ver1 060124.xlsx</v>
      </c>
      <c r="C10" s="71"/>
      <c r="D10" s="71"/>
      <c r="E10" s="71"/>
      <c r="F10" s="71"/>
      <c r="G10" s="77">
        <v>9</v>
      </c>
      <c r="H10" s="71"/>
      <c r="I10" s="71"/>
      <c r="J10" s="71"/>
      <c r="K10" s="71"/>
      <c r="L10" s="78"/>
    </row>
    <row r="11" spans="1:14" x14ac:dyDescent="0.25">
      <c r="A11" s="80" t="s">
        <v>159</v>
      </c>
      <c r="B11" s="71" t="str">
        <f>"R:\!CFY"&amp;($N$2-2000)&amp;""&amp;($N$2-1999)&amp;"\Incoming Reports\"&amp;$B$1&amp;"\"&amp;$B$9&amp;"\"</f>
        <v>R:\!CFY2425\Incoming Reports\Budget_Issues_Request\Jun\</v>
      </c>
      <c r="C11" s="71"/>
      <c r="D11" s="71"/>
      <c r="E11" s="71"/>
      <c r="F11" s="71"/>
      <c r="G11" s="77">
        <v>10</v>
      </c>
      <c r="H11" s="71"/>
      <c r="I11" s="71"/>
      <c r="J11" s="71"/>
      <c r="K11" s="71"/>
      <c r="L11" s="78"/>
    </row>
    <row r="12" spans="1:14" ht="15.75" thickBot="1" x14ac:dyDescent="0.3">
      <c r="A12" s="71"/>
      <c r="B12" s="71"/>
      <c r="C12" s="71"/>
      <c r="D12" s="71"/>
      <c r="E12" s="71"/>
      <c r="F12" s="71"/>
      <c r="G12" s="84">
        <v>11</v>
      </c>
      <c r="H12" s="85"/>
      <c r="I12" s="85"/>
      <c r="J12" s="85"/>
      <c r="K12" s="85"/>
      <c r="L12" s="86"/>
    </row>
    <row r="13" spans="1:14" x14ac:dyDescent="0.25">
      <c r="A13" s="80" t="s">
        <v>160</v>
      </c>
      <c r="B13" s="71">
        <v>1</v>
      </c>
      <c r="C13" s="71"/>
      <c r="D13" s="71"/>
      <c r="E13" s="71"/>
      <c r="F13" s="71"/>
    </row>
    <row r="14" spans="1:14" x14ac:dyDescent="0.25">
      <c r="A14" s="71"/>
    </row>
    <row r="15" spans="1:14" x14ac:dyDescent="0.25">
      <c r="A15" s="71"/>
    </row>
    <row r="16" spans="1:14" x14ac:dyDescent="0.25">
      <c r="A16" s="71"/>
    </row>
    <row r="17" spans="1:19" x14ac:dyDescent="0.25">
      <c r="A17" s="71"/>
    </row>
    <row r="18" spans="1:19" x14ac:dyDescent="0.25">
      <c r="A18" s="71"/>
    </row>
    <row r="19" spans="1:19" x14ac:dyDescent="0.25">
      <c r="A19" s="71"/>
    </row>
    <row r="20" spans="1:19" ht="39" x14ac:dyDescent="0.25">
      <c r="A20" s="70" t="s">
        <v>4</v>
      </c>
      <c r="B20" s="70" t="s">
        <v>161</v>
      </c>
      <c r="C20" s="70" t="s">
        <v>167</v>
      </c>
      <c r="D20" s="70" t="s">
        <v>168</v>
      </c>
      <c r="E20" s="70" t="s">
        <v>169</v>
      </c>
      <c r="F20" s="87" t="s">
        <v>164</v>
      </c>
      <c r="G20" s="87" t="s">
        <v>165</v>
      </c>
      <c r="H20" s="87" t="s">
        <v>166</v>
      </c>
      <c r="I20" s="87" t="s">
        <v>171</v>
      </c>
      <c r="J20" s="87" t="s">
        <v>170</v>
      </c>
      <c r="K20" s="87"/>
      <c r="L20" s="87"/>
      <c r="M20" s="87"/>
      <c r="N20" s="87"/>
      <c r="O20" s="87"/>
      <c r="P20" s="87"/>
      <c r="Q20" s="87"/>
      <c r="R20" s="87"/>
      <c r="S20" s="70" t="s">
        <v>162</v>
      </c>
    </row>
    <row r="21" spans="1:19" x14ac:dyDescent="0.25">
      <c r="A21" s="75">
        <f>IFERROR(INDEX(Lookup!$A$2:$A$68,MATCH($E$1,Lookup!$D$2:$D$68,0)),0)</f>
        <v>0</v>
      </c>
      <c r="B21" s="88">
        <f>($N$2-1999)</f>
        <v>25</v>
      </c>
      <c r="C21" s="75">
        <v>1</v>
      </c>
      <c r="D21" s="75" t="str">
        <f>IF('Budget Issue #1 '!$J$4="","",'Budget Issue #1 '!$J$4)</f>
        <v/>
      </c>
      <c r="E21" s="75" t="str">
        <f>IF('Budget Issue #1 '!$J$6="","",'Budget Issue #1 '!$J$6)</f>
        <v/>
      </c>
      <c r="F21" s="75" t="str">
        <f>IF('Budget Issue #1 '!$J$4="","",'Budget Issue #1 '!$G$4)</f>
        <v/>
      </c>
      <c r="G21" s="75" t="str">
        <f>IF('Budget Issue #1 '!$G$6="","",'Budget Issue #1 '!$G$6)</f>
        <v/>
      </c>
      <c r="H21" s="75" t="str">
        <f>IF('Budget Issue #1 '!$J$4="","",'Budget Issue #1 '!$B$11)</f>
        <v/>
      </c>
      <c r="I21" s="75" t="str">
        <f>IF('Budget Issue #1 '!$J$4="","",'Budget Issue #1 '!$C$10)</f>
        <v/>
      </c>
      <c r="J21" s="75" t="str">
        <f>IF('Budget Issue #1 '!$J$4="","",'Budget Issue #1 '!$C$11)</f>
        <v/>
      </c>
    </row>
    <row r="22" spans="1:19" x14ac:dyDescent="0.25">
      <c r="A22" s="75">
        <f>IFERROR($A$21,"")</f>
        <v>0</v>
      </c>
      <c r="B22" s="75">
        <f>IFERROR($B$21,"")</f>
        <v>25</v>
      </c>
      <c r="C22" s="75">
        <v>1</v>
      </c>
      <c r="D22" s="75" t="str">
        <f>IF('Budget Issue #1 '!$J$4="","",'Budget Issue #1 '!$J$4)</f>
        <v/>
      </c>
      <c r="E22" s="75" t="str">
        <f>IF('Budget Issue #1 '!$J$6="","",'Budget Issue #1 '!$J$6)</f>
        <v/>
      </c>
      <c r="F22" s="75" t="str">
        <f>IF('Budget Issue #1 '!$J$4="","",'Budget Issue #1 '!$G$4)</f>
        <v/>
      </c>
      <c r="G22" s="75" t="str">
        <f>IF('Budget Issue #1 '!$G$6="","",'Budget Issue #1 '!$G$6)</f>
        <v/>
      </c>
      <c r="H22" s="89" t="str">
        <f>IF('Budget Issue #1 '!$J$4="","",'Budget Issue #1 '!$B$13)</f>
        <v/>
      </c>
      <c r="I22" s="75" t="str">
        <f>IF('Budget Issue #1 '!$J$4="","",'Budget Issue #1 '!$C$10)</f>
        <v/>
      </c>
      <c r="J22" s="89" t="str">
        <f>IF('Budget Issue #1 '!$J$4="","",'Budget Issue #1 '!$C$13)</f>
        <v/>
      </c>
    </row>
    <row r="23" spans="1:19" x14ac:dyDescent="0.25">
      <c r="A23" s="75">
        <f t="shared" ref="A23:A86" si="0">IFERROR($A$21,"")</f>
        <v>0</v>
      </c>
      <c r="B23" s="75">
        <f t="shared" ref="B23:B86" si="1">IFERROR($B$21,"")</f>
        <v>25</v>
      </c>
      <c r="C23" s="75">
        <v>1</v>
      </c>
      <c r="D23" s="75" t="str">
        <f>IF('Budget Issue #1 '!$J$4="","",'Budget Issue #1 '!$J$4)</f>
        <v/>
      </c>
      <c r="E23" s="75" t="str">
        <f>IF('Budget Issue #1 '!$J$6="","",'Budget Issue #1 '!$J$6)</f>
        <v/>
      </c>
      <c r="F23" s="75" t="str">
        <f>IF('Budget Issue #1 '!$J$4="","",'Budget Issue #1 '!$G$4)</f>
        <v/>
      </c>
      <c r="G23" s="75" t="str">
        <f>IF('Budget Issue #1 '!$G$6="","",'Budget Issue #1 '!$G$6)</f>
        <v/>
      </c>
      <c r="H23" s="89" t="str">
        <f>IF('Budget Issue #1 '!$J$4="","",'Budget Issue #1 '!$B$14)</f>
        <v/>
      </c>
      <c r="I23" s="75" t="str">
        <f>IF('Budget Issue #1 '!$J$4="","",'Budget Issue #1 '!$C$10)</f>
        <v/>
      </c>
      <c r="J23" s="89" t="str">
        <f>IF('Budget Issue #1 '!$J$4="","",'Budget Issue #1 '!$C$14)</f>
        <v/>
      </c>
    </row>
    <row r="24" spans="1:19" x14ac:dyDescent="0.25">
      <c r="A24" s="75">
        <f t="shared" si="0"/>
        <v>0</v>
      </c>
      <c r="B24" s="75">
        <f t="shared" si="1"/>
        <v>25</v>
      </c>
      <c r="C24" s="75">
        <v>1</v>
      </c>
      <c r="D24" s="75" t="str">
        <f>IF('Budget Issue #1 '!$J$4="","",'Budget Issue #1 '!$J$4)</f>
        <v/>
      </c>
      <c r="E24" s="75" t="str">
        <f>IF('Budget Issue #1 '!$J$6="","",'Budget Issue #1 '!$J$6)</f>
        <v/>
      </c>
      <c r="F24" s="75" t="str">
        <f>IF('Budget Issue #1 '!$J$4="","",'Budget Issue #1 '!$G$4)</f>
        <v/>
      </c>
      <c r="G24" s="75" t="str">
        <f>IF('Budget Issue #1 '!$G$6="","",'Budget Issue #1 '!$G$6)</f>
        <v/>
      </c>
      <c r="H24" s="89" t="str">
        <f>IF('Budget Issue #1 '!$J$4="","",'Budget Issue #1 '!$B$15)</f>
        <v/>
      </c>
      <c r="I24" s="75" t="str">
        <f>IF('Budget Issue #1 '!$J$4="","",'Budget Issue #1 '!$C$10)</f>
        <v/>
      </c>
      <c r="J24" s="89" t="str">
        <f>IF('Budget Issue #1 '!$J$4="","",'Budget Issue #1 '!$C$15)</f>
        <v/>
      </c>
    </row>
    <row r="25" spans="1:19" x14ac:dyDescent="0.25">
      <c r="A25" s="75">
        <f t="shared" si="0"/>
        <v>0</v>
      </c>
      <c r="B25" s="75">
        <f t="shared" si="1"/>
        <v>25</v>
      </c>
      <c r="C25" s="75">
        <v>1</v>
      </c>
      <c r="D25" s="75" t="str">
        <f>IF('Budget Issue #1 '!$J$4="","",'Budget Issue #1 '!$J$4)</f>
        <v/>
      </c>
      <c r="E25" s="75" t="str">
        <f>IF('Budget Issue #1 '!$J$6="","",'Budget Issue #1 '!$J$6)</f>
        <v/>
      </c>
      <c r="F25" s="75" t="str">
        <f>IF('Budget Issue #1 '!$J$4="","",'Budget Issue #1 '!$G$4)</f>
        <v/>
      </c>
      <c r="G25" s="75" t="str">
        <f>IF('Budget Issue #1 '!$G$6="","",'Budget Issue #1 '!$G$6)</f>
        <v/>
      </c>
      <c r="H25" s="75" t="str">
        <f>IF('Budget Issue #1 '!$J$4="","",'Budget Issue #1 '!$B$16)</f>
        <v/>
      </c>
      <c r="I25" s="75" t="str">
        <f>IF('Budget Issue #1 '!$J$4="","",'Budget Issue #1 '!$C$10)</f>
        <v/>
      </c>
      <c r="J25" s="89" t="str">
        <f>IF('Budget Issue #1 '!$J$4="","",'Budget Issue #1 '!$C$16)</f>
        <v/>
      </c>
    </row>
    <row r="26" spans="1:19" x14ac:dyDescent="0.25">
      <c r="A26" s="75">
        <f t="shared" si="0"/>
        <v>0</v>
      </c>
      <c r="B26" s="75">
        <f t="shared" si="1"/>
        <v>25</v>
      </c>
      <c r="C26" s="75">
        <v>1</v>
      </c>
      <c r="D26" s="75" t="str">
        <f>IF('Budget Issue #1 '!$J$4="","",'Budget Issue #1 '!$J$4)</f>
        <v/>
      </c>
      <c r="E26" s="75" t="str">
        <f>IF('Budget Issue #1 '!$J$6="","",'Budget Issue #1 '!$J$6)</f>
        <v/>
      </c>
      <c r="F26" s="75" t="str">
        <f>IF('Budget Issue #1 '!$J$4="","",'Budget Issue #1 '!$G$4)</f>
        <v/>
      </c>
      <c r="G26" s="75" t="str">
        <f>IF('Budget Issue #1 '!$G$6="","",'Budget Issue #1 '!$G$6)</f>
        <v/>
      </c>
      <c r="H26" s="89" t="str">
        <f>IF('Budget Issue #1 '!$J$4="","",'Budget Issue #1 '!$B$11)</f>
        <v/>
      </c>
      <c r="I26" s="75" t="str">
        <f>IF('Budget Issue #1 '!$J$4="","",'Budget Issue #1 '!$D$10)</f>
        <v/>
      </c>
      <c r="J26" s="75" t="str">
        <f>IF('Budget Issue #1 '!$J$4="","",'Budget Issue #1 '!$D$11)</f>
        <v/>
      </c>
    </row>
    <row r="27" spans="1:19" x14ac:dyDescent="0.25">
      <c r="A27" s="75">
        <f t="shared" si="0"/>
        <v>0</v>
      </c>
      <c r="B27" s="75">
        <f t="shared" si="1"/>
        <v>25</v>
      </c>
      <c r="C27" s="75">
        <v>1</v>
      </c>
      <c r="D27" s="75" t="str">
        <f>IF('Budget Issue #1 '!$J$4="","",'Budget Issue #1 '!$J$4)</f>
        <v/>
      </c>
      <c r="E27" s="75" t="str">
        <f>IF('Budget Issue #1 '!$J$6="","",'Budget Issue #1 '!$J$6)</f>
        <v/>
      </c>
      <c r="F27" s="75" t="str">
        <f>IF('Budget Issue #1 '!$J$4="","",'Budget Issue #1 '!$G$4)</f>
        <v/>
      </c>
      <c r="G27" s="75" t="str">
        <f>IF('Budget Issue #1 '!$G$6="","",'Budget Issue #1 '!$G$6)</f>
        <v/>
      </c>
      <c r="H27" s="89" t="str">
        <f>IF('Budget Issue #1 '!$J$4="","",'Budget Issue #1 '!$B$13)</f>
        <v/>
      </c>
      <c r="I27" s="75" t="str">
        <f>IF('Budget Issue #1 '!$J$4="","",'Budget Issue #1 '!$D$10)</f>
        <v/>
      </c>
      <c r="J27" s="89" t="str">
        <f>IF('Budget Issue #1 '!$J$4="","",'Budget Issue #1 '!$D$13)</f>
        <v/>
      </c>
    </row>
    <row r="28" spans="1:19" x14ac:dyDescent="0.25">
      <c r="A28" s="75">
        <f t="shared" si="0"/>
        <v>0</v>
      </c>
      <c r="B28" s="75">
        <f t="shared" si="1"/>
        <v>25</v>
      </c>
      <c r="C28" s="75">
        <v>1</v>
      </c>
      <c r="D28" s="75" t="str">
        <f>IF('Budget Issue #1 '!$J$4="","",'Budget Issue #1 '!$J$4)</f>
        <v/>
      </c>
      <c r="E28" s="75" t="str">
        <f>IF('Budget Issue #1 '!$J$6="","",'Budget Issue #1 '!$J$6)</f>
        <v/>
      </c>
      <c r="F28" s="75" t="str">
        <f>IF('Budget Issue #1 '!$J$4="","",'Budget Issue #1 '!$G$4)</f>
        <v/>
      </c>
      <c r="G28" s="75" t="str">
        <f>IF('Budget Issue #1 '!$G$6="","",'Budget Issue #1 '!$G$6)</f>
        <v/>
      </c>
      <c r="H28" s="89" t="str">
        <f>IF('Budget Issue #1 '!$J$4="","",'Budget Issue #1 '!$B$14)</f>
        <v/>
      </c>
      <c r="I28" s="75" t="str">
        <f>IF('Budget Issue #1 '!$J$4="","",'Budget Issue #1 '!$D$10)</f>
        <v/>
      </c>
      <c r="J28" s="89" t="str">
        <f>IF('Budget Issue #1 '!$J$4="","",'Budget Issue #1 '!$D$14)</f>
        <v/>
      </c>
    </row>
    <row r="29" spans="1:19" x14ac:dyDescent="0.25">
      <c r="A29" s="75">
        <f t="shared" si="0"/>
        <v>0</v>
      </c>
      <c r="B29" s="75">
        <f t="shared" si="1"/>
        <v>25</v>
      </c>
      <c r="C29" s="75">
        <v>1</v>
      </c>
      <c r="D29" s="75" t="str">
        <f>IF('Budget Issue #1 '!$J$4="","",'Budget Issue #1 '!$J$4)</f>
        <v/>
      </c>
      <c r="E29" s="75" t="str">
        <f>IF('Budget Issue #1 '!$J$6="","",'Budget Issue #1 '!$J$6)</f>
        <v/>
      </c>
      <c r="F29" s="75" t="str">
        <f>IF('Budget Issue #1 '!$J$4="","",'Budget Issue #1 '!$G$4)</f>
        <v/>
      </c>
      <c r="G29" s="75" t="str">
        <f>IF('Budget Issue #1 '!$G$6="","",'Budget Issue #1 '!$G$6)</f>
        <v/>
      </c>
      <c r="H29" s="89" t="str">
        <f>IF('Budget Issue #1 '!$J$4="","",'Budget Issue #1 '!$B$15)</f>
        <v/>
      </c>
      <c r="I29" s="75" t="str">
        <f>IF('Budget Issue #1 '!$J$4="","",'Budget Issue #1 '!$D$10)</f>
        <v/>
      </c>
      <c r="J29" s="89" t="str">
        <f>IF('Budget Issue #1 '!$J$4="","",'Budget Issue #1 '!$D$15)</f>
        <v/>
      </c>
    </row>
    <row r="30" spans="1:19" x14ac:dyDescent="0.25">
      <c r="A30" s="75">
        <f t="shared" si="0"/>
        <v>0</v>
      </c>
      <c r="B30" s="75">
        <f t="shared" si="1"/>
        <v>25</v>
      </c>
      <c r="C30" s="75">
        <v>1</v>
      </c>
      <c r="D30" s="75" t="str">
        <f>IF('Budget Issue #1 '!$J$4="","",'Budget Issue #1 '!$J$4)</f>
        <v/>
      </c>
      <c r="E30" s="75" t="str">
        <f>IF('Budget Issue #1 '!$J$6="","",'Budget Issue #1 '!$J$6)</f>
        <v/>
      </c>
      <c r="F30" s="75" t="str">
        <f>IF('Budget Issue #1 '!$J$4="","",'Budget Issue #1 '!$G$4)</f>
        <v/>
      </c>
      <c r="G30" s="75" t="str">
        <f>IF('Budget Issue #1 '!$G$6="","",'Budget Issue #1 '!$G$6)</f>
        <v/>
      </c>
      <c r="H30" s="75" t="str">
        <f>IF('Budget Issue #1 '!$J$4="","",'Budget Issue #1 '!$B$16)</f>
        <v/>
      </c>
      <c r="I30" s="75" t="str">
        <f>IF('Budget Issue #1 '!$J$4="","",'Budget Issue #1 '!$D$10)</f>
        <v/>
      </c>
      <c r="J30" s="89" t="str">
        <f>IF('Budget Issue #1 '!$J$4="","",'Budget Issue #1 '!$D$16)</f>
        <v/>
      </c>
    </row>
    <row r="31" spans="1:19" x14ac:dyDescent="0.25">
      <c r="A31" s="75">
        <f t="shared" si="0"/>
        <v>0</v>
      </c>
      <c r="B31" s="75">
        <f t="shared" si="1"/>
        <v>25</v>
      </c>
      <c r="C31" s="75">
        <v>1</v>
      </c>
      <c r="D31" s="75" t="str">
        <f>IF('Budget Issue #1 '!$J$4="","",'Budget Issue #1 '!$J$4)</f>
        <v/>
      </c>
      <c r="E31" s="75" t="str">
        <f>IF('Budget Issue #1 '!$J$6="","",'Budget Issue #1 '!$J$6)</f>
        <v/>
      </c>
      <c r="F31" s="75" t="str">
        <f>IF('Budget Issue #1 '!$J$4="","",'Budget Issue #1 '!$G$4)</f>
        <v/>
      </c>
      <c r="G31" s="75" t="str">
        <f>IF('Budget Issue #1 '!$G$6="","",'Budget Issue #1 '!$G$6)</f>
        <v/>
      </c>
      <c r="H31" s="75" t="str">
        <f>IF('Budget Issue #1 '!$J$4="","",'Budget Issue #1 '!$B$11)</f>
        <v/>
      </c>
      <c r="I31" s="75" t="str">
        <f>IF('Budget Issue #1 '!$J$4="","",'Budget Issue #1 '!$E$10)</f>
        <v/>
      </c>
      <c r="J31" s="75" t="str">
        <f>IF('Budget Issue #1 '!$J$4="","",'Budget Issue #1 '!$E$11)</f>
        <v/>
      </c>
    </row>
    <row r="32" spans="1:19" x14ac:dyDescent="0.25">
      <c r="A32" s="75">
        <f t="shared" si="0"/>
        <v>0</v>
      </c>
      <c r="B32" s="75">
        <f t="shared" si="1"/>
        <v>25</v>
      </c>
      <c r="C32" s="75">
        <v>1</v>
      </c>
      <c r="D32" s="75" t="str">
        <f>IF('Budget Issue #1 '!$J$4="","",'Budget Issue #1 '!$J$4)</f>
        <v/>
      </c>
      <c r="E32" s="75" t="str">
        <f>IF('Budget Issue #1 '!$J$6="","",'Budget Issue #1 '!$J$6)</f>
        <v/>
      </c>
      <c r="F32" s="75" t="str">
        <f>IF('Budget Issue #1 '!$J$4="","",'Budget Issue #1 '!$G$4)</f>
        <v/>
      </c>
      <c r="G32" s="75" t="str">
        <f>IF('Budget Issue #1 '!$G$6="","",'Budget Issue #1 '!$G$6)</f>
        <v/>
      </c>
      <c r="H32" s="75" t="str">
        <f>IF('Budget Issue #1 '!$J$4="","",'Budget Issue #1 '!$B$13)</f>
        <v/>
      </c>
      <c r="I32" s="75" t="str">
        <f>IF('Budget Issue #1 '!$J$4="","",'Budget Issue #1 '!$E$10)</f>
        <v/>
      </c>
      <c r="J32" s="89" t="str">
        <f>IF('Budget Issue #1 '!$J$4="","",'Budget Issue #1 '!$E$13)</f>
        <v/>
      </c>
    </row>
    <row r="33" spans="1:10" x14ac:dyDescent="0.25">
      <c r="A33" s="75">
        <f t="shared" si="0"/>
        <v>0</v>
      </c>
      <c r="B33" s="75">
        <f t="shared" si="1"/>
        <v>25</v>
      </c>
      <c r="C33" s="75">
        <v>1</v>
      </c>
      <c r="D33" s="75" t="str">
        <f>IF('Budget Issue #1 '!$J$4="","",'Budget Issue #1 '!$J$4)</f>
        <v/>
      </c>
      <c r="E33" s="75" t="str">
        <f>IF('Budget Issue #1 '!$J$6="","",'Budget Issue #1 '!$J$6)</f>
        <v/>
      </c>
      <c r="F33" s="75" t="str">
        <f>IF('Budget Issue #1 '!$J$4="","",'Budget Issue #1 '!$G$4)</f>
        <v/>
      </c>
      <c r="G33" s="75" t="str">
        <f>IF('Budget Issue #1 '!$G$6="","",'Budget Issue #1 '!$G$6)</f>
        <v/>
      </c>
      <c r="H33" s="75" t="str">
        <f>IF('Budget Issue #1 '!$J$4="","",'Budget Issue #1 '!$B$14)</f>
        <v/>
      </c>
      <c r="I33" s="75" t="str">
        <f>IF('Budget Issue #1 '!$J$4="","",'Budget Issue #1 '!$E$10)</f>
        <v/>
      </c>
      <c r="J33" s="89" t="str">
        <f>IF('Budget Issue #1 '!$J$4="","",'Budget Issue #1 '!$E$14)</f>
        <v/>
      </c>
    </row>
    <row r="34" spans="1:10" x14ac:dyDescent="0.25">
      <c r="A34" s="75">
        <f t="shared" si="0"/>
        <v>0</v>
      </c>
      <c r="B34" s="75">
        <f t="shared" si="1"/>
        <v>25</v>
      </c>
      <c r="C34" s="75">
        <v>1</v>
      </c>
      <c r="D34" s="75" t="str">
        <f>IF('Budget Issue #1 '!$J$4="","",'Budget Issue #1 '!$J$4)</f>
        <v/>
      </c>
      <c r="E34" s="75" t="str">
        <f>IF('Budget Issue #1 '!$J$6="","",'Budget Issue #1 '!$J$6)</f>
        <v/>
      </c>
      <c r="F34" s="75" t="str">
        <f>IF('Budget Issue #1 '!$J$4="","",'Budget Issue #1 '!$G$4)</f>
        <v/>
      </c>
      <c r="G34" s="75" t="str">
        <f>IF('Budget Issue #1 '!$G$6="","",'Budget Issue #1 '!$G$6)</f>
        <v/>
      </c>
      <c r="H34" s="75" t="str">
        <f>IF('Budget Issue #1 '!$J$4="","",'Budget Issue #1 '!$B$15)</f>
        <v/>
      </c>
      <c r="I34" s="75" t="str">
        <f>IF('Budget Issue #1 '!$J$4="","",'Budget Issue #1 '!$E$10)</f>
        <v/>
      </c>
      <c r="J34" s="89" t="str">
        <f>IF('Budget Issue #1 '!$J$4="","",'Budget Issue #1 '!$E$15)</f>
        <v/>
      </c>
    </row>
    <row r="35" spans="1:10" x14ac:dyDescent="0.25">
      <c r="A35" s="75">
        <f t="shared" si="0"/>
        <v>0</v>
      </c>
      <c r="B35" s="75">
        <f t="shared" si="1"/>
        <v>25</v>
      </c>
      <c r="C35" s="75">
        <v>1</v>
      </c>
      <c r="D35" s="75" t="str">
        <f>IF('Budget Issue #1 '!$J$4="","",'Budget Issue #1 '!$J$4)</f>
        <v/>
      </c>
      <c r="E35" s="75" t="str">
        <f>IF('Budget Issue #1 '!$J$6="","",'Budget Issue #1 '!$J$6)</f>
        <v/>
      </c>
      <c r="F35" s="75" t="str">
        <f>IF('Budget Issue #1 '!$J$4="","",'Budget Issue #1 '!$G$4)</f>
        <v/>
      </c>
      <c r="G35" s="75" t="str">
        <f>IF('Budget Issue #1 '!$G$6="","",'Budget Issue #1 '!$G$6)</f>
        <v/>
      </c>
      <c r="H35" s="75" t="str">
        <f>IF('Budget Issue #1 '!$J$4="","",'Budget Issue #1 '!$B$16)</f>
        <v/>
      </c>
      <c r="I35" s="75" t="str">
        <f>IF('Budget Issue #1 '!$J$4="","",'Budget Issue #1 '!$E$10)</f>
        <v/>
      </c>
      <c r="J35" s="89" t="str">
        <f>IF('Budget Issue #1 '!$J$4="","",'Budget Issue #1 '!$E$16)</f>
        <v/>
      </c>
    </row>
    <row r="36" spans="1:10" x14ac:dyDescent="0.25">
      <c r="A36" s="75">
        <f t="shared" si="0"/>
        <v>0</v>
      </c>
      <c r="B36" s="75">
        <f t="shared" si="1"/>
        <v>25</v>
      </c>
      <c r="C36" s="75">
        <v>1</v>
      </c>
      <c r="D36" s="75" t="str">
        <f>IF('Budget Issue #1 '!$J$4="","",'Budget Issue #1 '!$J$4)</f>
        <v/>
      </c>
      <c r="E36" s="75" t="str">
        <f>IF('Budget Issue #1 '!$J$6="","",'Budget Issue #1 '!$J$6)</f>
        <v/>
      </c>
      <c r="F36" s="75" t="str">
        <f>IF('Budget Issue #1 '!$J$4="","",'Budget Issue #1 '!$G$4)</f>
        <v/>
      </c>
      <c r="G36" s="75" t="str">
        <f>IF('Budget Issue #1 '!$G$6="","",'Budget Issue #1 '!$G$6)</f>
        <v/>
      </c>
      <c r="H36" s="75" t="str">
        <f>IF('Budget Issue #1 '!$J$4="","",'Budget Issue #1 '!$B$11)</f>
        <v/>
      </c>
      <c r="I36" s="75" t="str">
        <f>IF('Budget Issue #1 '!$J$4="","",'Budget Issue #1 '!$F$10)</f>
        <v/>
      </c>
      <c r="J36" s="75" t="str">
        <f>IF('Budget Issue #1 '!$J$4="","",'Budget Issue #1 '!$F$11)</f>
        <v/>
      </c>
    </row>
    <row r="37" spans="1:10" x14ac:dyDescent="0.25">
      <c r="A37" s="75">
        <f t="shared" si="0"/>
        <v>0</v>
      </c>
      <c r="B37" s="75">
        <f t="shared" si="1"/>
        <v>25</v>
      </c>
      <c r="C37" s="75">
        <v>1</v>
      </c>
      <c r="D37" s="75" t="str">
        <f>IF('Budget Issue #1 '!$J$4="","",'Budget Issue #1 '!$J$4)</f>
        <v/>
      </c>
      <c r="E37" s="75" t="str">
        <f>IF('Budget Issue #1 '!$J$6="","",'Budget Issue #1 '!$J$6)</f>
        <v/>
      </c>
      <c r="F37" s="75" t="str">
        <f>IF('Budget Issue #1 '!$J$4="","",'Budget Issue #1 '!$G$4)</f>
        <v/>
      </c>
      <c r="G37" s="75" t="str">
        <f>IF('Budget Issue #1 '!$G$6="","",'Budget Issue #1 '!$G$6)</f>
        <v/>
      </c>
      <c r="H37" s="75" t="str">
        <f>IF('Budget Issue #1 '!$J$4="","",'Budget Issue #1 '!$B$13)</f>
        <v/>
      </c>
      <c r="I37" s="75" t="str">
        <f>IF('Budget Issue #1 '!$J$4="","",'Budget Issue #1 '!$F$10)</f>
        <v/>
      </c>
      <c r="J37" s="89" t="str">
        <f>IF('Budget Issue #1 '!$J$4="","",'Budget Issue #1 '!$F$13)</f>
        <v/>
      </c>
    </row>
    <row r="38" spans="1:10" x14ac:dyDescent="0.25">
      <c r="A38" s="75">
        <f t="shared" si="0"/>
        <v>0</v>
      </c>
      <c r="B38" s="75">
        <f t="shared" si="1"/>
        <v>25</v>
      </c>
      <c r="C38" s="75">
        <v>1</v>
      </c>
      <c r="D38" s="75" t="str">
        <f>IF('Budget Issue #1 '!$J$4="","",'Budget Issue #1 '!$J$4)</f>
        <v/>
      </c>
      <c r="E38" s="75" t="str">
        <f>IF('Budget Issue #1 '!$J$6="","",'Budget Issue #1 '!$J$6)</f>
        <v/>
      </c>
      <c r="F38" s="75" t="str">
        <f>IF('Budget Issue #1 '!$J$4="","",'Budget Issue #1 '!$G$4)</f>
        <v/>
      </c>
      <c r="G38" s="75" t="str">
        <f>IF('Budget Issue #1 '!$G$6="","",'Budget Issue #1 '!$G$6)</f>
        <v/>
      </c>
      <c r="H38" s="75" t="str">
        <f>IF('Budget Issue #1 '!$J$4="","",'Budget Issue #1 '!$B$14)</f>
        <v/>
      </c>
      <c r="I38" s="75" t="str">
        <f>IF('Budget Issue #1 '!$J$4="","",'Budget Issue #1 '!$F$10)</f>
        <v/>
      </c>
      <c r="J38" s="89" t="str">
        <f>IF('Budget Issue #1 '!$J$4="","",'Budget Issue #1 '!$F$14)</f>
        <v/>
      </c>
    </row>
    <row r="39" spans="1:10" x14ac:dyDescent="0.25">
      <c r="A39" s="75">
        <f t="shared" si="0"/>
        <v>0</v>
      </c>
      <c r="B39" s="75">
        <f t="shared" si="1"/>
        <v>25</v>
      </c>
      <c r="C39" s="75">
        <v>1</v>
      </c>
      <c r="D39" s="75" t="str">
        <f>IF('Budget Issue #1 '!$J$4="","",'Budget Issue #1 '!$J$4)</f>
        <v/>
      </c>
      <c r="E39" s="75" t="str">
        <f>IF('Budget Issue #1 '!$J$6="","",'Budget Issue #1 '!$J$6)</f>
        <v/>
      </c>
      <c r="F39" s="75" t="str">
        <f>IF('Budget Issue #1 '!$J$4="","",'Budget Issue #1 '!$G$4)</f>
        <v/>
      </c>
      <c r="G39" s="75" t="str">
        <f>IF('Budget Issue #1 '!$G$6="","",'Budget Issue #1 '!$G$6)</f>
        <v/>
      </c>
      <c r="H39" s="75" t="str">
        <f>IF('Budget Issue #1 '!$J$4="","",'Budget Issue #1 '!$B$15)</f>
        <v/>
      </c>
      <c r="I39" s="75" t="str">
        <f>IF('Budget Issue #1 '!$J$4="","",'Budget Issue #1 '!$F$10)</f>
        <v/>
      </c>
      <c r="J39" s="89" t="str">
        <f>IF('Budget Issue #1 '!$J$4="","",'Budget Issue #1 '!$F$15)</f>
        <v/>
      </c>
    </row>
    <row r="40" spans="1:10" x14ac:dyDescent="0.25">
      <c r="A40" s="75">
        <f t="shared" si="0"/>
        <v>0</v>
      </c>
      <c r="B40" s="75">
        <f t="shared" si="1"/>
        <v>25</v>
      </c>
      <c r="C40" s="75">
        <v>1</v>
      </c>
      <c r="D40" s="75" t="str">
        <f>IF('Budget Issue #1 '!$J$4="","",'Budget Issue #1 '!$J$4)</f>
        <v/>
      </c>
      <c r="E40" s="75" t="str">
        <f>IF('Budget Issue #1 '!$J$6="","",'Budget Issue #1 '!$J$6)</f>
        <v/>
      </c>
      <c r="F40" s="75" t="str">
        <f>IF('Budget Issue #1 '!$J$4="","",'Budget Issue #1 '!$G$4)</f>
        <v/>
      </c>
      <c r="G40" s="75" t="str">
        <f>IF('Budget Issue #1 '!$G$6="","",'Budget Issue #1 '!$G$6)</f>
        <v/>
      </c>
      <c r="H40" s="75" t="str">
        <f>IF('Budget Issue #1 '!$J$4="","",'Budget Issue #1 '!$B$16)</f>
        <v/>
      </c>
      <c r="I40" s="75" t="str">
        <f>IF('Budget Issue #1 '!$J$4="","",'Budget Issue #1 '!$F$10)</f>
        <v/>
      </c>
      <c r="J40" s="89" t="str">
        <f>IF('Budget Issue #1 '!$J$4="","",'Budget Issue #1 '!$F$16)</f>
        <v/>
      </c>
    </row>
    <row r="41" spans="1:10" x14ac:dyDescent="0.25">
      <c r="A41" s="75">
        <f t="shared" si="0"/>
        <v>0</v>
      </c>
      <c r="B41" s="75">
        <f t="shared" si="1"/>
        <v>25</v>
      </c>
      <c r="C41" s="75">
        <v>1</v>
      </c>
      <c r="D41" s="75" t="str">
        <f>IF('Budget Issue #1 '!$J$4="","",'Budget Issue #1 '!$J$4)</f>
        <v/>
      </c>
      <c r="E41" s="75" t="str">
        <f>IF('Budget Issue #1 '!$J$6="","",'Budget Issue #1 '!$J$6)</f>
        <v/>
      </c>
      <c r="F41" s="75" t="str">
        <f>IF('Budget Issue #1 '!$J$4="","",'Budget Issue #1 '!$G$4)</f>
        <v/>
      </c>
      <c r="G41" s="75" t="str">
        <f>IF('Budget Issue #1 '!$G$6="","",'Budget Issue #1 '!$G$6)</f>
        <v/>
      </c>
      <c r="H41" s="75" t="str">
        <f>IF('Budget Issue #1 '!$J$4="","",'Budget Issue #1 '!$B$11)</f>
        <v/>
      </c>
      <c r="I41" s="75" t="str">
        <f>IF('Budget Issue #1 '!$J$4="","",'Budget Issue #1 '!$G$10)</f>
        <v/>
      </c>
      <c r="J41" s="75" t="str">
        <f>IF('Budget Issue #1 '!$J$4="","",'Budget Issue #1 '!$G$11)</f>
        <v/>
      </c>
    </row>
    <row r="42" spans="1:10" x14ac:dyDescent="0.25">
      <c r="A42" s="75">
        <f t="shared" si="0"/>
        <v>0</v>
      </c>
      <c r="B42" s="75">
        <f t="shared" si="1"/>
        <v>25</v>
      </c>
      <c r="C42" s="75">
        <v>1</v>
      </c>
      <c r="D42" s="75" t="str">
        <f>IF('Budget Issue #1 '!$J$4="","",'Budget Issue #1 '!$J$4)</f>
        <v/>
      </c>
      <c r="E42" s="75" t="str">
        <f>IF('Budget Issue #1 '!$J$6="","",'Budget Issue #1 '!$J$6)</f>
        <v/>
      </c>
      <c r="F42" s="75" t="str">
        <f>IF('Budget Issue #1 '!$J$4="","",'Budget Issue #1 '!$G$4)</f>
        <v/>
      </c>
      <c r="G42" s="75" t="str">
        <f>IF('Budget Issue #1 '!$G$6="","",'Budget Issue #1 '!$G$6)</f>
        <v/>
      </c>
      <c r="H42" s="75" t="str">
        <f>IF('Budget Issue #1 '!$J$4="","",'Budget Issue #1 '!$B$13)</f>
        <v/>
      </c>
      <c r="I42" s="75" t="str">
        <f>IF('Budget Issue #1 '!$J$4="","",'Budget Issue #1 '!$G$10)</f>
        <v/>
      </c>
      <c r="J42" s="89" t="str">
        <f>IF('Budget Issue #1 '!$J$4="","",'Budget Issue #1 '!$G$13)</f>
        <v/>
      </c>
    </row>
    <row r="43" spans="1:10" x14ac:dyDescent="0.25">
      <c r="A43" s="75">
        <f t="shared" si="0"/>
        <v>0</v>
      </c>
      <c r="B43" s="75">
        <f t="shared" si="1"/>
        <v>25</v>
      </c>
      <c r="C43" s="75">
        <v>1</v>
      </c>
      <c r="D43" s="75" t="str">
        <f>IF('Budget Issue #1 '!$J$4="","",'Budget Issue #1 '!$J$4)</f>
        <v/>
      </c>
      <c r="E43" s="75" t="str">
        <f>IF('Budget Issue #1 '!$J$6="","",'Budget Issue #1 '!$J$6)</f>
        <v/>
      </c>
      <c r="F43" s="75" t="str">
        <f>IF('Budget Issue #1 '!$J$4="","",'Budget Issue #1 '!$G$4)</f>
        <v/>
      </c>
      <c r="G43" s="75" t="str">
        <f>IF('Budget Issue #1 '!$G$6="","",'Budget Issue #1 '!$G$6)</f>
        <v/>
      </c>
      <c r="H43" s="75" t="str">
        <f>IF('Budget Issue #1 '!$J$4="","",'Budget Issue #1 '!$B$14)</f>
        <v/>
      </c>
      <c r="I43" s="75" t="str">
        <f>IF('Budget Issue #1 '!$J$4="","",'Budget Issue #1 '!$G$10)</f>
        <v/>
      </c>
      <c r="J43" s="89" t="str">
        <f>IF('Budget Issue #1 '!$J$4="","",'Budget Issue #1 '!$G$14)</f>
        <v/>
      </c>
    </row>
    <row r="44" spans="1:10" x14ac:dyDescent="0.25">
      <c r="A44" s="75">
        <f t="shared" si="0"/>
        <v>0</v>
      </c>
      <c r="B44" s="75">
        <f t="shared" si="1"/>
        <v>25</v>
      </c>
      <c r="C44" s="75">
        <v>1</v>
      </c>
      <c r="D44" s="75" t="str">
        <f>IF('Budget Issue #1 '!$J$4="","",'Budget Issue #1 '!$J$4)</f>
        <v/>
      </c>
      <c r="E44" s="75" t="str">
        <f>IF('Budget Issue #1 '!$J$6="","",'Budget Issue #1 '!$J$6)</f>
        <v/>
      </c>
      <c r="F44" s="75" t="str">
        <f>IF('Budget Issue #1 '!$J$4="","",'Budget Issue #1 '!$G$4)</f>
        <v/>
      </c>
      <c r="G44" s="75" t="str">
        <f>IF('Budget Issue #1 '!$G$6="","",'Budget Issue #1 '!$G$6)</f>
        <v/>
      </c>
      <c r="H44" s="75" t="str">
        <f>IF('Budget Issue #1 '!$J$4="","",'Budget Issue #1 '!$B$15)</f>
        <v/>
      </c>
      <c r="I44" s="75" t="str">
        <f>IF('Budget Issue #1 '!$J$4="","",'Budget Issue #1 '!$G$10)</f>
        <v/>
      </c>
      <c r="J44" s="89" t="str">
        <f>IF('Budget Issue #1 '!$J$4="","",'Budget Issue #1 '!$G$15)</f>
        <v/>
      </c>
    </row>
    <row r="45" spans="1:10" x14ac:dyDescent="0.25">
      <c r="A45" s="75">
        <f t="shared" si="0"/>
        <v>0</v>
      </c>
      <c r="B45" s="75">
        <f t="shared" si="1"/>
        <v>25</v>
      </c>
      <c r="C45" s="75">
        <v>1</v>
      </c>
      <c r="D45" s="75" t="str">
        <f>IF('Budget Issue #1 '!$J$4="","",'Budget Issue #1 '!$J$4)</f>
        <v/>
      </c>
      <c r="E45" s="75" t="str">
        <f>IF('Budget Issue #1 '!$J$6="","",'Budget Issue #1 '!$J$6)</f>
        <v/>
      </c>
      <c r="F45" s="75" t="str">
        <f>IF('Budget Issue #1 '!$J$4="","",'Budget Issue #1 '!$G$4)</f>
        <v/>
      </c>
      <c r="G45" s="75" t="str">
        <f>IF('Budget Issue #1 '!$G$6="","",'Budget Issue #1 '!$G$6)</f>
        <v/>
      </c>
      <c r="H45" s="75" t="str">
        <f>IF('Budget Issue #1 '!$J$4="","",'Budget Issue #1 '!$B$16)</f>
        <v/>
      </c>
      <c r="I45" s="75" t="str">
        <f>IF('Budget Issue #1 '!$J$4="","",'Budget Issue #1 '!$G$10)</f>
        <v/>
      </c>
      <c r="J45" s="89" t="str">
        <f>IF('Budget Issue #1 '!$J$4="","",'Budget Issue #1 '!$G$16)</f>
        <v/>
      </c>
    </row>
    <row r="46" spans="1:10" x14ac:dyDescent="0.25">
      <c r="A46" s="75">
        <f t="shared" si="0"/>
        <v>0</v>
      </c>
      <c r="B46" s="75">
        <f t="shared" si="1"/>
        <v>25</v>
      </c>
      <c r="C46" s="75">
        <v>1</v>
      </c>
      <c r="D46" s="75" t="str">
        <f>IF('Budget Issue #1 '!$J$4="","",'Budget Issue #1 '!$J$4)</f>
        <v/>
      </c>
      <c r="E46" s="75" t="str">
        <f>IF('Budget Issue #1 '!$J$6="","",'Budget Issue #1 '!$J$6)</f>
        <v/>
      </c>
      <c r="F46" s="75" t="str">
        <f>IF('Budget Issue #1 '!$J$4="","",'Budget Issue #1 '!$G$4)</f>
        <v/>
      </c>
      <c r="G46" s="75" t="str">
        <f>IF('Budget Issue #1 '!$G$6="","",'Budget Issue #1 '!$G$6)</f>
        <v/>
      </c>
      <c r="H46" s="75" t="str">
        <f>IF('Budget Issue #1 '!$J$4="","",'Budget Issue #1 '!$B$11)</f>
        <v/>
      </c>
      <c r="I46" s="75" t="str">
        <f>IF('Budget Issue #1 '!$J$4="","",'Budget Issue #1 '!$H$10)</f>
        <v/>
      </c>
      <c r="J46" s="75" t="str">
        <f>IF('Budget Issue #1 '!$J$4="","",'Budget Issue #1 '!$H$11)</f>
        <v/>
      </c>
    </row>
    <row r="47" spans="1:10" x14ac:dyDescent="0.25">
      <c r="A47" s="75">
        <f t="shared" si="0"/>
        <v>0</v>
      </c>
      <c r="B47" s="75">
        <f t="shared" si="1"/>
        <v>25</v>
      </c>
      <c r="C47" s="75">
        <v>1</v>
      </c>
      <c r="D47" s="75" t="str">
        <f>IF('Budget Issue #1 '!$J$4="","",'Budget Issue #1 '!$J$4)</f>
        <v/>
      </c>
      <c r="E47" s="75" t="str">
        <f>IF('Budget Issue #1 '!$J$6="","",'Budget Issue #1 '!$J$6)</f>
        <v/>
      </c>
      <c r="F47" s="75" t="str">
        <f>IF('Budget Issue #1 '!$J$4="","",'Budget Issue #1 '!$G$4)</f>
        <v/>
      </c>
      <c r="G47" s="75" t="str">
        <f>IF('Budget Issue #1 '!$G$6="","",'Budget Issue #1 '!$G$6)</f>
        <v/>
      </c>
      <c r="H47" s="75" t="str">
        <f>IF('Budget Issue #1 '!$J$4="","",'Budget Issue #1 '!$B$13)</f>
        <v/>
      </c>
      <c r="I47" s="75" t="str">
        <f>IF('Budget Issue #1 '!$J$4="","",'Budget Issue #1 '!$H$10)</f>
        <v/>
      </c>
      <c r="J47" s="89" t="str">
        <f>IF('Budget Issue #1 '!$J$4="","",'Budget Issue #1 '!$H$13)</f>
        <v/>
      </c>
    </row>
    <row r="48" spans="1:10" x14ac:dyDescent="0.25">
      <c r="A48" s="75">
        <f t="shared" si="0"/>
        <v>0</v>
      </c>
      <c r="B48" s="75">
        <f t="shared" si="1"/>
        <v>25</v>
      </c>
      <c r="C48" s="75">
        <v>1</v>
      </c>
      <c r="D48" s="75" t="str">
        <f>IF('Budget Issue #1 '!$J$4="","",'Budget Issue #1 '!$J$4)</f>
        <v/>
      </c>
      <c r="E48" s="75" t="str">
        <f>IF('Budget Issue #1 '!$J$6="","",'Budget Issue #1 '!$J$6)</f>
        <v/>
      </c>
      <c r="F48" s="75" t="str">
        <f>IF('Budget Issue #1 '!$J$4="","",'Budget Issue #1 '!$G$4)</f>
        <v/>
      </c>
      <c r="G48" s="75" t="str">
        <f>IF('Budget Issue #1 '!$G$6="","",'Budget Issue #1 '!$G$6)</f>
        <v/>
      </c>
      <c r="H48" s="75" t="str">
        <f>IF('Budget Issue #1 '!$J$4="","",'Budget Issue #1 '!$B$14)</f>
        <v/>
      </c>
      <c r="I48" s="75" t="str">
        <f>IF('Budget Issue #1 '!$J$4="","",'Budget Issue #1 '!$H$10)</f>
        <v/>
      </c>
      <c r="J48" s="89" t="str">
        <f>IF('Budget Issue #1 '!$J$4="","",'Budget Issue #1 '!$H$14)</f>
        <v/>
      </c>
    </row>
    <row r="49" spans="1:10" x14ac:dyDescent="0.25">
      <c r="A49" s="75">
        <f t="shared" si="0"/>
        <v>0</v>
      </c>
      <c r="B49" s="75">
        <f t="shared" si="1"/>
        <v>25</v>
      </c>
      <c r="C49" s="75">
        <v>1</v>
      </c>
      <c r="D49" s="75" t="str">
        <f>IF('Budget Issue #1 '!$J$4="","",'Budget Issue #1 '!$J$4)</f>
        <v/>
      </c>
      <c r="E49" s="75" t="str">
        <f>IF('Budget Issue #1 '!$J$6="","",'Budget Issue #1 '!$J$6)</f>
        <v/>
      </c>
      <c r="F49" s="75" t="str">
        <f>IF('Budget Issue #1 '!$J$4="","",'Budget Issue #1 '!$G$4)</f>
        <v/>
      </c>
      <c r="G49" s="75" t="str">
        <f>IF('Budget Issue #1 '!$G$6="","",'Budget Issue #1 '!$G$6)</f>
        <v/>
      </c>
      <c r="H49" s="75" t="str">
        <f>IF('Budget Issue #1 '!$J$4="","",'Budget Issue #1 '!$B$15)</f>
        <v/>
      </c>
      <c r="I49" s="75" t="str">
        <f>IF('Budget Issue #1 '!$J$4="","",'Budget Issue #1 '!$H$10)</f>
        <v/>
      </c>
      <c r="J49" s="89" t="str">
        <f>IF('Budget Issue #1 '!$J$4="","",'Budget Issue #1 '!$H$15)</f>
        <v/>
      </c>
    </row>
    <row r="50" spans="1:10" x14ac:dyDescent="0.25">
      <c r="A50" s="75">
        <f t="shared" si="0"/>
        <v>0</v>
      </c>
      <c r="B50" s="75">
        <f t="shared" si="1"/>
        <v>25</v>
      </c>
      <c r="C50" s="75">
        <v>1</v>
      </c>
      <c r="D50" s="75" t="str">
        <f>IF('Budget Issue #1 '!$J$4="","",'Budget Issue #1 '!$J$4)</f>
        <v/>
      </c>
      <c r="E50" s="75" t="str">
        <f>IF('Budget Issue #1 '!$J$6="","",'Budget Issue #1 '!$J$6)</f>
        <v/>
      </c>
      <c r="F50" s="75" t="str">
        <f>IF('Budget Issue #1 '!$J$4="","",'Budget Issue #1 '!$G$4)</f>
        <v/>
      </c>
      <c r="G50" s="75" t="str">
        <f>IF('Budget Issue #1 '!$G$6="","",'Budget Issue #1 '!$G$6)</f>
        <v/>
      </c>
      <c r="H50" s="75" t="str">
        <f>IF('Budget Issue #1 '!$J$4="","",'Budget Issue #1 '!$B$16)</f>
        <v/>
      </c>
      <c r="I50" s="75" t="str">
        <f>IF('Budget Issue #1 '!$J$4="","",'Budget Issue #1 '!$H$10)</f>
        <v/>
      </c>
      <c r="J50" s="89" t="str">
        <f>IF('Budget Issue #1 '!$J$4="","",'Budget Issue #1 '!$H$16)</f>
        <v/>
      </c>
    </row>
    <row r="51" spans="1:10" x14ac:dyDescent="0.25">
      <c r="A51" s="75">
        <f t="shared" si="0"/>
        <v>0</v>
      </c>
      <c r="B51" s="75">
        <f t="shared" si="1"/>
        <v>25</v>
      </c>
      <c r="C51" s="75">
        <v>1</v>
      </c>
      <c r="D51" s="75" t="str">
        <f>IF('Budget Issue #1 '!$J$4="","",'Budget Issue #1 '!$J$4)</f>
        <v/>
      </c>
      <c r="E51" s="75" t="str">
        <f>IF('Budget Issue #1 '!$J$6="","",'Budget Issue #1 '!$J$6)</f>
        <v/>
      </c>
      <c r="F51" s="75" t="str">
        <f>IF('Budget Issue #1 '!$J$4="","",'Budget Issue #1 '!$G$4)</f>
        <v/>
      </c>
      <c r="G51" s="75" t="str">
        <f>IF('Budget Issue #1 '!$G$6="","",'Budget Issue #1 '!$G$6)</f>
        <v/>
      </c>
      <c r="H51" s="75" t="str">
        <f>IF('Budget Issue #1 '!$J$4="","",'Budget Issue #1 '!$B$11)</f>
        <v/>
      </c>
      <c r="I51" s="75" t="str">
        <f>IF('Budget Issue #1 '!$J$4="","",'Budget Issue #1 '!$I$10)</f>
        <v/>
      </c>
      <c r="J51" s="75" t="str">
        <f>IF('Budget Issue #1 '!$J$4="","",'Budget Issue #1 '!$I$11)</f>
        <v/>
      </c>
    </row>
    <row r="52" spans="1:10" x14ac:dyDescent="0.25">
      <c r="A52" s="75">
        <f t="shared" si="0"/>
        <v>0</v>
      </c>
      <c r="B52" s="75">
        <f t="shared" si="1"/>
        <v>25</v>
      </c>
      <c r="C52" s="75">
        <v>1</v>
      </c>
      <c r="D52" s="75" t="str">
        <f>IF('Budget Issue #1 '!$J$4="","",'Budget Issue #1 '!$J$4)</f>
        <v/>
      </c>
      <c r="E52" s="75" t="str">
        <f>IF('Budget Issue #1 '!$J$6="","",'Budget Issue #1 '!$J$6)</f>
        <v/>
      </c>
      <c r="F52" s="75" t="str">
        <f>IF('Budget Issue #1 '!$J$4="","",'Budget Issue #1 '!$G$4)</f>
        <v/>
      </c>
      <c r="G52" s="75" t="str">
        <f>IF('Budget Issue #1 '!$G$6="","",'Budget Issue #1 '!$G$6)</f>
        <v/>
      </c>
      <c r="H52" s="75" t="str">
        <f>IF('Budget Issue #1 '!$J$4="","",'Budget Issue #1 '!$B$13)</f>
        <v/>
      </c>
      <c r="I52" s="75" t="str">
        <f>IF('Budget Issue #1 '!$J$4="","",'Budget Issue #1 '!$I$10)</f>
        <v/>
      </c>
      <c r="J52" s="89" t="str">
        <f>IF('Budget Issue #1 '!$J$4="","",'Budget Issue #1 '!$I$13)</f>
        <v/>
      </c>
    </row>
    <row r="53" spans="1:10" x14ac:dyDescent="0.25">
      <c r="A53" s="75">
        <f t="shared" si="0"/>
        <v>0</v>
      </c>
      <c r="B53" s="75">
        <f t="shared" si="1"/>
        <v>25</v>
      </c>
      <c r="C53" s="75">
        <v>1</v>
      </c>
      <c r="D53" s="75" t="str">
        <f>IF('Budget Issue #1 '!$J$4="","",'Budget Issue #1 '!$J$4)</f>
        <v/>
      </c>
      <c r="E53" s="75" t="str">
        <f>IF('Budget Issue #1 '!$J$6="","",'Budget Issue #1 '!$J$6)</f>
        <v/>
      </c>
      <c r="F53" s="75" t="str">
        <f>IF('Budget Issue #1 '!$J$4="","",'Budget Issue #1 '!$G$4)</f>
        <v/>
      </c>
      <c r="G53" s="75" t="str">
        <f>IF('Budget Issue #1 '!$G$6="","",'Budget Issue #1 '!$G$6)</f>
        <v/>
      </c>
      <c r="H53" s="75" t="str">
        <f>IF('Budget Issue #1 '!$J$4="","",'Budget Issue #1 '!$B$14)</f>
        <v/>
      </c>
      <c r="I53" s="75" t="str">
        <f>IF('Budget Issue #1 '!$J$4="","",'Budget Issue #1 '!$I$10)</f>
        <v/>
      </c>
      <c r="J53" s="89" t="str">
        <f>IF('Budget Issue #1 '!$J$4="","",'Budget Issue #1 '!$I$14)</f>
        <v/>
      </c>
    </row>
    <row r="54" spans="1:10" x14ac:dyDescent="0.25">
      <c r="A54" s="75">
        <f t="shared" si="0"/>
        <v>0</v>
      </c>
      <c r="B54" s="75">
        <f t="shared" si="1"/>
        <v>25</v>
      </c>
      <c r="C54" s="75">
        <v>1</v>
      </c>
      <c r="D54" s="75" t="str">
        <f>IF('Budget Issue #1 '!$J$4="","",'Budget Issue #1 '!$J$4)</f>
        <v/>
      </c>
      <c r="E54" s="75" t="str">
        <f>IF('Budget Issue #1 '!$J$6="","",'Budget Issue #1 '!$J$6)</f>
        <v/>
      </c>
      <c r="F54" s="75" t="str">
        <f>IF('Budget Issue #1 '!$J$4="","",'Budget Issue #1 '!$G$4)</f>
        <v/>
      </c>
      <c r="G54" s="75" t="str">
        <f>IF('Budget Issue #1 '!$G$6="","",'Budget Issue #1 '!$G$6)</f>
        <v/>
      </c>
      <c r="H54" s="75" t="str">
        <f>IF('Budget Issue #1 '!$J$4="","",'Budget Issue #1 '!$B$15)</f>
        <v/>
      </c>
      <c r="I54" s="75" t="str">
        <f>IF('Budget Issue #1 '!$J$4="","",'Budget Issue #1 '!$I$10)</f>
        <v/>
      </c>
      <c r="J54" s="89" t="str">
        <f>IF('Budget Issue #1 '!$J$4="","",'Budget Issue #1 '!$I$15)</f>
        <v/>
      </c>
    </row>
    <row r="55" spans="1:10" x14ac:dyDescent="0.25">
      <c r="A55" s="75">
        <f t="shared" si="0"/>
        <v>0</v>
      </c>
      <c r="B55" s="75">
        <f t="shared" si="1"/>
        <v>25</v>
      </c>
      <c r="C55" s="75">
        <v>1</v>
      </c>
      <c r="D55" s="75" t="str">
        <f>IF('Budget Issue #1 '!$J$4="","",'Budget Issue #1 '!$J$4)</f>
        <v/>
      </c>
      <c r="E55" s="75" t="str">
        <f>IF('Budget Issue #1 '!$J$6="","",'Budget Issue #1 '!$J$6)</f>
        <v/>
      </c>
      <c r="F55" s="75" t="str">
        <f>IF('Budget Issue #1 '!$J$4="","",'Budget Issue #1 '!$G$4)</f>
        <v/>
      </c>
      <c r="G55" s="75" t="str">
        <f>IF('Budget Issue #1 '!$G$6="","",'Budget Issue #1 '!$G$6)</f>
        <v/>
      </c>
      <c r="H55" s="75" t="str">
        <f>IF('Budget Issue #1 '!$J$4="","",'Budget Issue #1 '!$B$16)</f>
        <v/>
      </c>
      <c r="I55" s="75" t="str">
        <f>IF('Budget Issue #1 '!$J$4="","",'Budget Issue #1 '!$I$10)</f>
        <v/>
      </c>
      <c r="J55" s="89" t="str">
        <f>IF('Budget Issue #1 '!$J$4="","",'Budget Issue #1 '!$I$16)</f>
        <v/>
      </c>
    </row>
    <row r="56" spans="1:10" x14ac:dyDescent="0.25">
      <c r="A56" s="75">
        <f t="shared" si="0"/>
        <v>0</v>
      </c>
      <c r="B56" s="75">
        <f t="shared" si="1"/>
        <v>25</v>
      </c>
      <c r="C56" s="75">
        <v>1</v>
      </c>
      <c r="D56" s="75" t="str">
        <f>IF('Budget Issue #1 '!$J$4="","",'Budget Issue #1 '!$J$4)</f>
        <v/>
      </c>
      <c r="E56" s="75" t="str">
        <f>IF('Budget Issue #1 '!$J$6="","",'Budget Issue #1 '!$J$6)</f>
        <v/>
      </c>
      <c r="F56" s="75" t="str">
        <f>IF('Budget Issue #1 '!$J$4="","",'Budget Issue #1 '!$G$4)</f>
        <v/>
      </c>
      <c r="G56" s="75" t="str">
        <f>IF('Budget Issue #1 '!$G$6="","",'Budget Issue #1 '!$G$6)</f>
        <v/>
      </c>
      <c r="H56" s="75" t="str">
        <f>IF('Budget Issue #1 '!$J$4="","",'Budget Issue #1 '!$B$11)</f>
        <v/>
      </c>
      <c r="I56" s="75" t="str">
        <f>IF('Budget Issue #1 '!$J$4="","",'Budget Issue #1 '!$J$10)</f>
        <v/>
      </c>
      <c r="J56" s="75" t="str">
        <f>IF('Budget Issue #1 '!$J$4="","",'Budget Issue #1 '!$J$11)</f>
        <v/>
      </c>
    </row>
    <row r="57" spans="1:10" x14ac:dyDescent="0.25">
      <c r="A57" s="75">
        <f t="shared" si="0"/>
        <v>0</v>
      </c>
      <c r="B57" s="75">
        <f t="shared" si="1"/>
        <v>25</v>
      </c>
      <c r="C57" s="75">
        <v>1</v>
      </c>
      <c r="D57" s="75" t="str">
        <f>IF('Budget Issue #1 '!$J$4="","",'Budget Issue #1 '!$J$4)</f>
        <v/>
      </c>
      <c r="E57" s="75" t="str">
        <f>IF('Budget Issue #1 '!$J$6="","",'Budget Issue #1 '!$J$6)</f>
        <v/>
      </c>
      <c r="F57" s="75" t="str">
        <f>IF('Budget Issue #1 '!$J$4="","",'Budget Issue #1 '!$G$4)</f>
        <v/>
      </c>
      <c r="G57" s="75" t="str">
        <f>IF('Budget Issue #1 '!$G$6="","",'Budget Issue #1 '!$G$6)</f>
        <v/>
      </c>
      <c r="H57" s="75" t="str">
        <f>IF('Budget Issue #1 '!$J$4="","",'Budget Issue #1 '!$B$13)</f>
        <v/>
      </c>
      <c r="I57" s="75" t="str">
        <f>IF('Budget Issue #1 '!$J$4="","",'Budget Issue #1 '!$J$10)</f>
        <v/>
      </c>
      <c r="J57" s="89" t="str">
        <f>IF('Budget Issue #1 '!$J$4="","",'Budget Issue #1 '!$J$13)</f>
        <v/>
      </c>
    </row>
    <row r="58" spans="1:10" x14ac:dyDescent="0.25">
      <c r="A58" s="75">
        <f t="shared" si="0"/>
        <v>0</v>
      </c>
      <c r="B58" s="75">
        <f t="shared" si="1"/>
        <v>25</v>
      </c>
      <c r="C58" s="75">
        <v>1</v>
      </c>
      <c r="D58" s="75" t="str">
        <f>IF('Budget Issue #1 '!$J$4="","",'Budget Issue #1 '!$J$4)</f>
        <v/>
      </c>
      <c r="E58" s="75" t="str">
        <f>IF('Budget Issue #1 '!$J$6="","",'Budget Issue #1 '!$J$6)</f>
        <v/>
      </c>
      <c r="F58" s="75" t="str">
        <f>IF('Budget Issue #1 '!$J$4="","",'Budget Issue #1 '!$G$4)</f>
        <v/>
      </c>
      <c r="G58" s="75" t="str">
        <f>IF('Budget Issue #1 '!$G$6="","",'Budget Issue #1 '!$G$6)</f>
        <v/>
      </c>
      <c r="H58" s="75" t="str">
        <f>IF('Budget Issue #1 '!$J$4="","",'Budget Issue #1 '!$B$14)</f>
        <v/>
      </c>
      <c r="I58" s="75" t="str">
        <f>IF('Budget Issue #1 '!$J$4="","",'Budget Issue #1 '!$J$10)</f>
        <v/>
      </c>
      <c r="J58" s="89" t="str">
        <f>IF('Budget Issue #1 '!$J$4="","",'Budget Issue #1 '!$J$14)</f>
        <v/>
      </c>
    </row>
    <row r="59" spans="1:10" x14ac:dyDescent="0.25">
      <c r="A59" s="75">
        <f t="shared" si="0"/>
        <v>0</v>
      </c>
      <c r="B59" s="75">
        <f t="shared" si="1"/>
        <v>25</v>
      </c>
      <c r="C59" s="75">
        <v>1</v>
      </c>
      <c r="D59" s="75" t="str">
        <f>IF('Budget Issue #1 '!$J$4="","",'Budget Issue #1 '!$J$4)</f>
        <v/>
      </c>
      <c r="E59" s="75" t="str">
        <f>IF('Budget Issue #1 '!$J$6="","",'Budget Issue #1 '!$J$6)</f>
        <v/>
      </c>
      <c r="F59" s="75" t="str">
        <f>IF('Budget Issue #1 '!$J$4="","",'Budget Issue #1 '!$G$4)</f>
        <v/>
      </c>
      <c r="G59" s="75" t="str">
        <f>IF('Budget Issue #1 '!$G$6="","",'Budget Issue #1 '!$G$6)</f>
        <v/>
      </c>
      <c r="H59" s="75" t="str">
        <f>IF('Budget Issue #1 '!$J$4="","",'Budget Issue #1 '!$B$15)</f>
        <v/>
      </c>
      <c r="I59" s="75" t="str">
        <f>IF('Budget Issue #1 '!$J$4="","",'Budget Issue #1 '!$J$10)</f>
        <v/>
      </c>
      <c r="J59" s="89" t="str">
        <f>IF('Budget Issue #1 '!$J$4="","",'Budget Issue #1 '!$J$15)</f>
        <v/>
      </c>
    </row>
    <row r="60" spans="1:10" x14ac:dyDescent="0.25">
      <c r="A60" s="75">
        <f t="shared" si="0"/>
        <v>0</v>
      </c>
      <c r="B60" s="75">
        <f t="shared" si="1"/>
        <v>25</v>
      </c>
      <c r="C60" s="75">
        <v>1</v>
      </c>
      <c r="D60" s="75" t="str">
        <f>IF('Budget Issue #1 '!$J$4="","",'Budget Issue #1 '!$J$4)</f>
        <v/>
      </c>
      <c r="E60" s="75" t="str">
        <f>IF('Budget Issue #1 '!$J$6="","",'Budget Issue #1 '!$J$6)</f>
        <v/>
      </c>
      <c r="F60" s="75" t="str">
        <f>IF('Budget Issue #1 '!$J$4="","",'Budget Issue #1 '!$G$4)</f>
        <v/>
      </c>
      <c r="G60" s="75" t="str">
        <f>IF('Budget Issue #1 '!$G$6="","",'Budget Issue #1 '!$G$6)</f>
        <v/>
      </c>
      <c r="H60" s="75" t="str">
        <f>IF('Budget Issue #1 '!$J$4="","",'Budget Issue #1 '!$B$16)</f>
        <v/>
      </c>
      <c r="I60" s="75" t="str">
        <f>IF('Budget Issue #1 '!$J$4="","",'Budget Issue #1 '!$J$10)</f>
        <v/>
      </c>
      <c r="J60" s="89" t="str">
        <f>IF('Budget Issue #1 '!$J$4="","",'Budget Issue #1 '!$J$16)</f>
        <v/>
      </c>
    </row>
    <row r="61" spans="1:10" x14ac:dyDescent="0.25">
      <c r="A61" s="75">
        <f t="shared" si="0"/>
        <v>0</v>
      </c>
      <c r="B61" s="75">
        <f t="shared" si="1"/>
        <v>25</v>
      </c>
      <c r="C61" s="75">
        <v>1</v>
      </c>
      <c r="D61" s="75" t="str">
        <f>IF('Budget Issue #1 '!$J$4="","",'Budget Issue #1 '!$J$4)</f>
        <v/>
      </c>
      <c r="E61" s="75" t="str">
        <f>IF('Budget Issue #1 '!$J$6="","",'Budget Issue #1 '!$J$6)</f>
        <v/>
      </c>
      <c r="F61" s="75" t="str">
        <f>IF('Budget Issue #1 '!$J$4="","",'Budget Issue #1 '!$G$4)</f>
        <v/>
      </c>
      <c r="G61" s="75" t="str">
        <f>IF('Budget Issue #1 '!$G$6="","",'Budget Issue #1 '!$G$6)</f>
        <v/>
      </c>
      <c r="H61" s="75" t="str">
        <f>IF('Budget Issue #1 '!$J$4="","",'Budget Issue #1 '!$B$11)</f>
        <v/>
      </c>
      <c r="I61" s="75" t="str">
        <f>IF('Budget Issue #1 '!$J$4="","",'Budget Issue #1 '!$K$10)</f>
        <v/>
      </c>
      <c r="J61" s="75" t="str">
        <f>IF('Budget Issue #1 '!$J$4="","",'Budget Issue #1 '!$K$11)</f>
        <v/>
      </c>
    </row>
    <row r="62" spans="1:10" x14ac:dyDescent="0.25">
      <c r="A62" s="75">
        <f t="shared" si="0"/>
        <v>0</v>
      </c>
      <c r="B62" s="75">
        <f t="shared" si="1"/>
        <v>25</v>
      </c>
      <c r="C62" s="75">
        <v>1</v>
      </c>
      <c r="D62" s="75" t="str">
        <f>IF('Budget Issue #1 '!$J$4="","",'Budget Issue #1 '!$J$4)</f>
        <v/>
      </c>
      <c r="E62" s="75" t="str">
        <f>IF('Budget Issue #1 '!$J$6="","",'Budget Issue #1 '!$J$6)</f>
        <v/>
      </c>
      <c r="F62" s="75" t="str">
        <f>IF('Budget Issue #1 '!$J$4="","",'Budget Issue #1 '!$G$4)</f>
        <v/>
      </c>
      <c r="G62" s="75" t="str">
        <f>IF('Budget Issue #1 '!$G$6="","",'Budget Issue #1 '!$G$6)</f>
        <v/>
      </c>
      <c r="H62" s="75" t="str">
        <f>IF('Budget Issue #1 '!$J$4="","",'Budget Issue #1 '!$B$13)</f>
        <v/>
      </c>
      <c r="I62" s="75" t="str">
        <f>IF('Budget Issue #1 '!$J$4="","",'Budget Issue #1 '!$K$10)</f>
        <v/>
      </c>
      <c r="J62" s="89" t="str">
        <f>IF('Budget Issue #1 '!$J$4="","",'Budget Issue #1 '!$K$13)</f>
        <v/>
      </c>
    </row>
    <row r="63" spans="1:10" x14ac:dyDescent="0.25">
      <c r="A63" s="75">
        <f t="shared" si="0"/>
        <v>0</v>
      </c>
      <c r="B63" s="75">
        <f t="shared" si="1"/>
        <v>25</v>
      </c>
      <c r="C63" s="75">
        <v>1</v>
      </c>
      <c r="D63" s="75" t="str">
        <f>IF('Budget Issue #1 '!$J$4="","",'Budget Issue #1 '!$J$4)</f>
        <v/>
      </c>
      <c r="E63" s="75" t="str">
        <f>IF('Budget Issue #1 '!$J$6="","",'Budget Issue #1 '!$J$6)</f>
        <v/>
      </c>
      <c r="F63" s="75" t="str">
        <f>IF('Budget Issue #1 '!$J$4="","",'Budget Issue #1 '!$G$4)</f>
        <v/>
      </c>
      <c r="G63" s="75" t="str">
        <f>IF('Budget Issue #1 '!$G$6="","",'Budget Issue #1 '!$G$6)</f>
        <v/>
      </c>
      <c r="H63" s="75" t="str">
        <f>IF('Budget Issue #1 '!$J$4="","",'Budget Issue #1 '!$B$14)</f>
        <v/>
      </c>
      <c r="I63" s="75" t="str">
        <f>IF('Budget Issue #1 '!$J$4="","",'Budget Issue #1 '!$K$10)</f>
        <v/>
      </c>
      <c r="J63" s="89" t="str">
        <f>IF('Budget Issue #1 '!$J$4="","",'Budget Issue #1 '!$K$14)</f>
        <v/>
      </c>
    </row>
    <row r="64" spans="1:10" x14ac:dyDescent="0.25">
      <c r="A64" s="75">
        <f t="shared" si="0"/>
        <v>0</v>
      </c>
      <c r="B64" s="75">
        <f t="shared" si="1"/>
        <v>25</v>
      </c>
      <c r="C64" s="75">
        <v>1</v>
      </c>
      <c r="D64" s="75" t="str">
        <f>IF('Budget Issue #1 '!$J$4="","",'Budget Issue #1 '!$J$4)</f>
        <v/>
      </c>
      <c r="E64" s="75" t="str">
        <f>IF('Budget Issue #1 '!$J$6="","",'Budget Issue #1 '!$J$6)</f>
        <v/>
      </c>
      <c r="F64" s="75" t="str">
        <f>IF('Budget Issue #1 '!$J$4="","",'Budget Issue #1 '!$G$4)</f>
        <v/>
      </c>
      <c r="G64" s="75" t="str">
        <f>IF('Budget Issue #1 '!$G$6="","",'Budget Issue #1 '!$G$6)</f>
        <v/>
      </c>
      <c r="H64" s="75" t="str">
        <f>IF('Budget Issue #1 '!$J$4="","",'Budget Issue #1 '!$B$15)</f>
        <v/>
      </c>
      <c r="I64" s="75" t="str">
        <f>IF('Budget Issue #1 '!$J$4="","",'Budget Issue #1 '!$K$10)</f>
        <v/>
      </c>
      <c r="J64" s="89" t="str">
        <f>IF('Budget Issue #1 '!$J$4="","",'Budget Issue #1 '!$K$15)</f>
        <v/>
      </c>
    </row>
    <row r="65" spans="1:10" x14ac:dyDescent="0.25">
      <c r="A65" s="75">
        <f t="shared" si="0"/>
        <v>0</v>
      </c>
      <c r="B65" s="75">
        <f t="shared" si="1"/>
        <v>25</v>
      </c>
      <c r="C65" s="75">
        <v>1</v>
      </c>
      <c r="D65" s="75" t="str">
        <f>IF('Budget Issue #1 '!$J$4="","",'Budget Issue #1 '!$J$4)</f>
        <v/>
      </c>
      <c r="E65" s="75" t="str">
        <f>IF('Budget Issue #1 '!$J$6="","",'Budget Issue #1 '!$J$6)</f>
        <v/>
      </c>
      <c r="F65" s="75" t="str">
        <f>IF('Budget Issue #1 '!$J$4="","",'Budget Issue #1 '!$G$4)</f>
        <v/>
      </c>
      <c r="G65" s="75" t="str">
        <f>IF('Budget Issue #1 '!$G$6="","",'Budget Issue #1 '!$G$6)</f>
        <v/>
      </c>
      <c r="H65" s="75" t="str">
        <f>IF('Budget Issue #1 '!$J$4="","",'Budget Issue #1 '!$B$16)</f>
        <v/>
      </c>
      <c r="I65" s="75" t="str">
        <f>IF('Budget Issue #1 '!$J$4="","",'Budget Issue #1 '!$K$10)</f>
        <v/>
      </c>
      <c r="J65" s="89" t="str">
        <f>IF('Budget Issue #1 '!$J$4="","",'Budget Issue #1 '!$K$16)</f>
        <v/>
      </c>
    </row>
    <row r="66" spans="1:10" x14ac:dyDescent="0.25">
      <c r="A66" s="75">
        <f t="shared" si="0"/>
        <v>0</v>
      </c>
      <c r="B66" s="75">
        <f t="shared" si="1"/>
        <v>25</v>
      </c>
      <c r="C66" s="75">
        <v>1</v>
      </c>
      <c r="D66" s="75" t="str">
        <f>IF('Budget Issue #1 '!$J$4="","",'Budget Issue #1 '!$J$4)</f>
        <v/>
      </c>
      <c r="E66" s="75" t="str">
        <f>IF('Budget Issue #1 '!$J$6="","",'Budget Issue #1 '!$J$6)</f>
        <v/>
      </c>
      <c r="F66" s="75" t="str">
        <f>IF('Budget Issue #1 '!$J$4="","",'Budget Issue #1 '!$G$4)</f>
        <v/>
      </c>
      <c r="G66" s="75" t="str">
        <f>IF('Budget Issue #1 '!$G$6="","",'Budget Issue #1 '!$G$6)</f>
        <v/>
      </c>
      <c r="H66" s="75" t="str">
        <f>IF('Budget Issue #1 '!$J$4="","",'Budget Issue #1 '!$B$11)</f>
        <v/>
      </c>
      <c r="I66" s="75" t="str">
        <f>IF('Budget Issue #1 '!$J$4="","",'Budget Issue #1 '!$L$10)</f>
        <v/>
      </c>
      <c r="J66" s="75" t="str">
        <f>IF('Budget Issue #1 '!$J$4="","",'Budget Issue #1 '!$L$11)</f>
        <v/>
      </c>
    </row>
    <row r="67" spans="1:10" x14ac:dyDescent="0.25">
      <c r="A67" s="75">
        <f t="shared" si="0"/>
        <v>0</v>
      </c>
      <c r="B67" s="75">
        <f t="shared" si="1"/>
        <v>25</v>
      </c>
      <c r="C67" s="75">
        <v>1</v>
      </c>
      <c r="D67" s="75" t="str">
        <f>IF('Budget Issue #1 '!$J$4="","",'Budget Issue #1 '!$J$4)</f>
        <v/>
      </c>
      <c r="E67" s="75" t="str">
        <f>IF('Budget Issue #1 '!$J$6="","",'Budget Issue #1 '!$J$6)</f>
        <v/>
      </c>
      <c r="F67" s="75" t="str">
        <f>IF('Budget Issue #1 '!$J$4="","",'Budget Issue #1 '!$G$4)</f>
        <v/>
      </c>
      <c r="G67" s="75" t="str">
        <f>IF('Budget Issue #1 '!$G$6="","",'Budget Issue #1 '!$G$6)</f>
        <v/>
      </c>
      <c r="H67" s="75" t="str">
        <f>IF('Budget Issue #1 '!$J$4="","",'Budget Issue #1 '!$B$13)</f>
        <v/>
      </c>
      <c r="I67" s="75" t="str">
        <f>IF('Budget Issue #1 '!$J$4="","",'Budget Issue #1 '!$L$10)</f>
        <v/>
      </c>
      <c r="J67" s="89" t="str">
        <f>IF('Budget Issue #1 '!$J$4="","",'Budget Issue #1 '!$L$13)</f>
        <v/>
      </c>
    </row>
    <row r="68" spans="1:10" x14ac:dyDescent="0.25">
      <c r="A68" s="75">
        <f t="shared" si="0"/>
        <v>0</v>
      </c>
      <c r="B68" s="75">
        <f t="shared" si="1"/>
        <v>25</v>
      </c>
      <c r="C68" s="75">
        <v>1</v>
      </c>
      <c r="D68" s="75" t="str">
        <f>IF('Budget Issue #1 '!$J$4="","",'Budget Issue #1 '!$J$4)</f>
        <v/>
      </c>
      <c r="E68" s="75" t="str">
        <f>IF('Budget Issue #1 '!$J$6="","",'Budget Issue #1 '!$J$6)</f>
        <v/>
      </c>
      <c r="F68" s="75" t="str">
        <f>IF('Budget Issue #1 '!$J$4="","",'Budget Issue #1 '!$G$4)</f>
        <v/>
      </c>
      <c r="G68" s="75" t="str">
        <f>IF('Budget Issue #1 '!$G$6="","",'Budget Issue #1 '!$G$6)</f>
        <v/>
      </c>
      <c r="H68" s="75" t="str">
        <f>IF('Budget Issue #1 '!$J$4="","",'Budget Issue #1 '!$B$14)</f>
        <v/>
      </c>
      <c r="I68" s="75" t="str">
        <f>IF('Budget Issue #1 '!$J$4="","",'Budget Issue #1 '!$L$10)</f>
        <v/>
      </c>
      <c r="J68" s="89" t="str">
        <f>IF('Budget Issue #1 '!$J$4="","",'Budget Issue #1 '!$L$14)</f>
        <v/>
      </c>
    </row>
    <row r="69" spans="1:10" x14ac:dyDescent="0.25">
      <c r="A69" s="75">
        <f t="shared" si="0"/>
        <v>0</v>
      </c>
      <c r="B69" s="75">
        <f t="shared" si="1"/>
        <v>25</v>
      </c>
      <c r="C69" s="75">
        <v>1</v>
      </c>
      <c r="D69" s="75" t="str">
        <f>IF('Budget Issue #1 '!$J$4="","",'Budget Issue #1 '!$J$4)</f>
        <v/>
      </c>
      <c r="E69" s="75" t="str">
        <f>IF('Budget Issue #1 '!$J$6="","",'Budget Issue #1 '!$J$6)</f>
        <v/>
      </c>
      <c r="F69" s="75" t="str">
        <f>IF('Budget Issue #1 '!$J$4="","",'Budget Issue #1 '!$G$4)</f>
        <v/>
      </c>
      <c r="G69" s="75" t="str">
        <f>IF('Budget Issue #1 '!$G$6="","",'Budget Issue #1 '!$G$6)</f>
        <v/>
      </c>
      <c r="H69" s="75" t="str">
        <f>IF('Budget Issue #1 '!$J$4="","",'Budget Issue #1 '!$B$15)</f>
        <v/>
      </c>
      <c r="I69" s="75" t="str">
        <f>IF('Budget Issue #1 '!$J$4="","",'Budget Issue #1 '!$L$10)</f>
        <v/>
      </c>
      <c r="J69" s="89" t="str">
        <f>IF('Budget Issue #1 '!$J$4="","",'Budget Issue #1 '!$L$15)</f>
        <v/>
      </c>
    </row>
    <row r="70" spans="1:10" x14ac:dyDescent="0.25">
      <c r="A70" s="75">
        <f t="shared" si="0"/>
        <v>0</v>
      </c>
      <c r="B70" s="75">
        <f t="shared" si="1"/>
        <v>25</v>
      </c>
      <c r="C70" s="75">
        <v>1</v>
      </c>
      <c r="D70" s="75" t="str">
        <f>IF('Budget Issue #1 '!$J$4="","",'Budget Issue #1 '!$J$4)</f>
        <v/>
      </c>
      <c r="E70" s="75" t="str">
        <f>IF('Budget Issue #1 '!$J$6="","",'Budget Issue #1 '!$J$6)</f>
        <v/>
      </c>
      <c r="F70" s="75" t="str">
        <f>IF('Budget Issue #1 '!$J$4="","",'Budget Issue #1 '!$G$4)</f>
        <v/>
      </c>
      <c r="G70" s="75" t="str">
        <f>IF('Budget Issue #1 '!$G$6="","",'Budget Issue #1 '!$G$6)</f>
        <v/>
      </c>
      <c r="H70" s="75" t="str">
        <f>IF('Budget Issue #1 '!$J$4="","",'Budget Issue #1 '!$B$16)</f>
        <v/>
      </c>
      <c r="I70" s="75" t="str">
        <f>IF('Budget Issue #1 '!$J$4="","",'Budget Issue #1 '!$L$10)</f>
        <v/>
      </c>
      <c r="J70" s="89" t="str">
        <f>IF('Budget Issue #1 '!$J$4="","",'Budget Issue #1 '!$L$16)</f>
        <v/>
      </c>
    </row>
    <row r="71" spans="1:10" x14ac:dyDescent="0.25">
      <c r="A71" s="75">
        <f t="shared" si="0"/>
        <v>0</v>
      </c>
      <c r="B71" s="75">
        <f t="shared" si="1"/>
        <v>25</v>
      </c>
      <c r="C71" s="75">
        <v>2</v>
      </c>
      <c r="D71" s="75" t="str">
        <f>IF('Budget Issue #2 '!$J$4="","",'Budget Issue #2 '!$J$4)</f>
        <v/>
      </c>
      <c r="E71" s="75" t="str">
        <f>IF('Budget Issue #2 '!$J$6="","",'Budget Issue #2 '!$J$6)</f>
        <v/>
      </c>
      <c r="F71" s="75" t="str">
        <f>IF('Budget Issue #2 '!$J$4="","",'Budget Issue #2 '!$G$4)</f>
        <v/>
      </c>
      <c r="G71" s="75" t="str">
        <f>IF('Budget Issue #2 '!$G$6="","",'Budget Issue #2 '!$G$6)</f>
        <v/>
      </c>
      <c r="H71" s="75" t="str">
        <f>IF('Budget Issue #2 '!$J$4="","",'Budget Issue #2 '!$B$11)</f>
        <v/>
      </c>
      <c r="I71" s="75" t="str">
        <f>IF('Budget Issue #2 '!$J$4="","",'Budget Issue #2 '!$C$10)</f>
        <v/>
      </c>
      <c r="J71" s="75" t="str">
        <f>IF('Budget Issue #2 '!$J$4="","",'Budget Issue #2 '!$C$11)</f>
        <v/>
      </c>
    </row>
    <row r="72" spans="1:10" x14ac:dyDescent="0.25">
      <c r="A72" s="75">
        <f t="shared" si="0"/>
        <v>0</v>
      </c>
      <c r="B72" s="75">
        <f t="shared" si="1"/>
        <v>25</v>
      </c>
      <c r="C72" s="75">
        <v>2</v>
      </c>
      <c r="D72" s="75" t="str">
        <f>IF('Budget Issue #2 '!$J$4="","",'Budget Issue #2 '!$J$4)</f>
        <v/>
      </c>
      <c r="E72" s="75" t="str">
        <f>IF('Budget Issue #2 '!$J$6="","",'Budget Issue #2 '!$J$6)</f>
        <v/>
      </c>
      <c r="F72" s="75" t="str">
        <f>IF('Budget Issue #2 '!$J$4="","",'Budget Issue #2 '!$G$4)</f>
        <v/>
      </c>
      <c r="G72" s="75" t="str">
        <f>IF('Budget Issue #2 '!$G$6="","",'Budget Issue #2 '!$G$6)</f>
        <v/>
      </c>
      <c r="H72" s="75" t="str">
        <f>IF('Budget Issue #2 '!$J$4="","",'Budget Issue #2 '!$B$13)</f>
        <v/>
      </c>
      <c r="I72" s="75" t="str">
        <f>IF('Budget Issue #2 '!$J$4="","",'Budget Issue #2 '!$C$10)</f>
        <v/>
      </c>
      <c r="J72" s="75" t="str">
        <f>IF('Budget Issue #2 '!$J$4="","",'Budget Issue #2 '!$C$13)</f>
        <v/>
      </c>
    </row>
    <row r="73" spans="1:10" x14ac:dyDescent="0.25">
      <c r="A73" s="75">
        <f t="shared" si="0"/>
        <v>0</v>
      </c>
      <c r="B73" s="75">
        <f t="shared" si="1"/>
        <v>25</v>
      </c>
      <c r="C73" s="75">
        <v>2</v>
      </c>
      <c r="D73" s="75" t="str">
        <f>IF('Budget Issue #2 '!$J$4="","",'Budget Issue #2 '!$J$4)</f>
        <v/>
      </c>
      <c r="E73" s="75" t="str">
        <f>IF('Budget Issue #2 '!$J$6="","",'Budget Issue #2 '!$J$6)</f>
        <v/>
      </c>
      <c r="F73" s="75" t="str">
        <f>IF('Budget Issue #2 '!$J$4="","",'Budget Issue #2 '!$G$4)</f>
        <v/>
      </c>
      <c r="G73" s="75" t="str">
        <f>IF('Budget Issue #2 '!$G$6="","",'Budget Issue #2 '!$G$6)</f>
        <v/>
      </c>
      <c r="H73" s="75" t="str">
        <f>IF('Budget Issue #2 '!$J$4="","",'Budget Issue #2 '!$B$14)</f>
        <v/>
      </c>
      <c r="I73" s="75" t="str">
        <f>IF('Budget Issue #2 '!$J$4="","",'Budget Issue #2 '!$C$10)</f>
        <v/>
      </c>
      <c r="J73" s="75" t="str">
        <f>IF('Budget Issue #2 '!$J$4="","",'Budget Issue #2 '!$C$14)</f>
        <v/>
      </c>
    </row>
    <row r="74" spans="1:10" x14ac:dyDescent="0.25">
      <c r="A74" s="75">
        <f t="shared" si="0"/>
        <v>0</v>
      </c>
      <c r="B74" s="75">
        <f t="shared" si="1"/>
        <v>25</v>
      </c>
      <c r="C74" s="75">
        <v>2</v>
      </c>
      <c r="D74" s="75" t="str">
        <f>IF('Budget Issue #2 '!$J$4="","",'Budget Issue #2 '!$J$4)</f>
        <v/>
      </c>
      <c r="E74" s="75" t="str">
        <f>IF('Budget Issue #2 '!$J$6="","",'Budget Issue #2 '!$J$6)</f>
        <v/>
      </c>
      <c r="F74" s="75" t="str">
        <f>IF('Budget Issue #2 '!$J$4="","",'Budget Issue #2 '!$G$4)</f>
        <v/>
      </c>
      <c r="G74" s="75" t="str">
        <f>IF('Budget Issue #2 '!$G$6="","",'Budget Issue #2 '!$G$6)</f>
        <v/>
      </c>
      <c r="H74" s="75" t="str">
        <f>IF('Budget Issue #2 '!$J$4="","",'Budget Issue #2 '!$B$15)</f>
        <v/>
      </c>
      <c r="I74" s="75" t="str">
        <f>IF('Budget Issue #2 '!$J$4="","",'Budget Issue #2 '!$C$10)</f>
        <v/>
      </c>
      <c r="J74" s="75" t="str">
        <f>IF('Budget Issue #2 '!$J$4="","",'Budget Issue #2 '!$C$15)</f>
        <v/>
      </c>
    </row>
    <row r="75" spans="1:10" x14ac:dyDescent="0.25">
      <c r="A75" s="75">
        <f t="shared" si="0"/>
        <v>0</v>
      </c>
      <c r="B75" s="75">
        <f t="shared" si="1"/>
        <v>25</v>
      </c>
      <c r="C75" s="75">
        <v>2</v>
      </c>
      <c r="D75" s="75" t="str">
        <f>IF('Budget Issue #2 '!$J$4="","",'Budget Issue #2 '!$J$4)</f>
        <v/>
      </c>
      <c r="E75" s="75" t="str">
        <f>IF('Budget Issue #2 '!$J$6="","",'Budget Issue #2 '!$J$6)</f>
        <v/>
      </c>
      <c r="F75" s="75" t="str">
        <f>IF('Budget Issue #2 '!$J$4="","",'Budget Issue #2 '!$G$4)</f>
        <v/>
      </c>
      <c r="G75" s="75" t="str">
        <f>IF('Budget Issue #2 '!$G$6="","",'Budget Issue #2 '!$G$6)</f>
        <v/>
      </c>
      <c r="H75" s="75" t="str">
        <f>IF('Budget Issue #2 '!$J$4="","",'Budget Issue #2 '!$B$16)</f>
        <v/>
      </c>
      <c r="I75" s="75" t="str">
        <f>IF('Budget Issue #2 '!$J$4="","",'Budget Issue #2 '!$C$10)</f>
        <v/>
      </c>
      <c r="J75" s="75" t="str">
        <f>IF('Budget Issue #2 '!$J$4="","",'Budget Issue #2 '!$C$16)</f>
        <v/>
      </c>
    </row>
    <row r="76" spans="1:10" x14ac:dyDescent="0.25">
      <c r="A76" s="75">
        <f t="shared" si="0"/>
        <v>0</v>
      </c>
      <c r="B76" s="75">
        <f t="shared" si="1"/>
        <v>25</v>
      </c>
      <c r="C76" s="75">
        <v>2</v>
      </c>
      <c r="D76" s="75" t="str">
        <f>IF('Budget Issue #2 '!$J$4="","",'Budget Issue #2 '!$J$4)</f>
        <v/>
      </c>
      <c r="E76" s="75" t="str">
        <f>IF('Budget Issue #2 '!$J$6="","",'Budget Issue #2 '!$J$6)</f>
        <v/>
      </c>
      <c r="F76" s="75" t="str">
        <f>IF('Budget Issue #2 '!$J$4="","",'Budget Issue #2 '!$G$4)</f>
        <v/>
      </c>
      <c r="G76" s="75" t="str">
        <f>IF('Budget Issue #2 '!$G$6="","",'Budget Issue #2 '!$G$6)</f>
        <v/>
      </c>
      <c r="H76" s="75" t="str">
        <f>IF('Budget Issue #2 '!$J$4="","",'Budget Issue #2 '!$B$11)</f>
        <v/>
      </c>
      <c r="I76" s="75" t="str">
        <f>IF('Budget Issue #2 '!$J$4="","",'Budget Issue #2 '!$D$10)</f>
        <v/>
      </c>
      <c r="J76" s="75" t="str">
        <f>IF('Budget Issue #2 '!$J$4="","",'Budget Issue #2 '!$D$11)</f>
        <v/>
      </c>
    </row>
    <row r="77" spans="1:10" x14ac:dyDescent="0.25">
      <c r="A77" s="75">
        <f t="shared" si="0"/>
        <v>0</v>
      </c>
      <c r="B77" s="75">
        <f t="shared" si="1"/>
        <v>25</v>
      </c>
      <c r="C77" s="75">
        <v>2</v>
      </c>
      <c r="D77" s="75" t="str">
        <f>IF('Budget Issue #2 '!$J$4="","",'Budget Issue #2 '!$J$4)</f>
        <v/>
      </c>
      <c r="E77" s="75" t="str">
        <f>IF('Budget Issue #2 '!$J$6="","",'Budget Issue #2 '!$J$6)</f>
        <v/>
      </c>
      <c r="F77" s="75" t="str">
        <f>IF('Budget Issue #2 '!$J$4="","",'Budget Issue #2 '!$G$4)</f>
        <v/>
      </c>
      <c r="G77" s="75" t="str">
        <f>IF('Budget Issue #2 '!$G$6="","",'Budget Issue #2 '!$G$6)</f>
        <v/>
      </c>
      <c r="H77" s="75" t="str">
        <f>IF('Budget Issue #2 '!$J$4="","",'Budget Issue #2 '!$B$13)</f>
        <v/>
      </c>
      <c r="I77" s="75" t="str">
        <f>IF('Budget Issue #2 '!$J$4="","",'Budget Issue #2 '!$D$10)</f>
        <v/>
      </c>
      <c r="J77" s="75" t="str">
        <f>IF('Budget Issue #2 '!$J$4="","",'Budget Issue #2 '!$D$13)</f>
        <v/>
      </c>
    </row>
    <row r="78" spans="1:10" x14ac:dyDescent="0.25">
      <c r="A78" s="75">
        <f t="shared" si="0"/>
        <v>0</v>
      </c>
      <c r="B78" s="75">
        <f t="shared" si="1"/>
        <v>25</v>
      </c>
      <c r="C78" s="75">
        <v>2</v>
      </c>
      <c r="D78" s="75" t="str">
        <f>IF('Budget Issue #2 '!$J$4="","",'Budget Issue #2 '!$J$4)</f>
        <v/>
      </c>
      <c r="E78" s="75" t="str">
        <f>IF('Budget Issue #2 '!$J$6="","",'Budget Issue #2 '!$J$6)</f>
        <v/>
      </c>
      <c r="F78" s="75" t="str">
        <f>IF('Budget Issue #2 '!$J$4="","",'Budget Issue #2 '!$G$4)</f>
        <v/>
      </c>
      <c r="G78" s="75" t="str">
        <f>IF('Budget Issue #2 '!$G$6="","",'Budget Issue #2 '!$G$6)</f>
        <v/>
      </c>
      <c r="H78" s="75" t="str">
        <f>IF('Budget Issue #2 '!$J$4="","",'Budget Issue #2 '!$B$14)</f>
        <v/>
      </c>
      <c r="I78" s="75" t="str">
        <f>IF('Budget Issue #2 '!$J$4="","",'Budget Issue #2 '!$D$10)</f>
        <v/>
      </c>
      <c r="J78" s="75" t="str">
        <f>IF('Budget Issue #2 '!$J$4="","",'Budget Issue #2 '!$D$14)</f>
        <v/>
      </c>
    </row>
    <row r="79" spans="1:10" x14ac:dyDescent="0.25">
      <c r="A79" s="75">
        <f t="shared" si="0"/>
        <v>0</v>
      </c>
      <c r="B79" s="75">
        <f t="shared" si="1"/>
        <v>25</v>
      </c>
      <c r="C79" s="75">
        <v>2</v>
      </c>
      <c r="D79" s="75" t="str">
        <f>IF('Budget Issue #2 '!$J$4="","",'Budget Issue #2 '!$J$4)</f>
        <v/>
      </c>
      <c r="E79" s="75" t="str">
        <f>IF('Budget Issue #2 '!$J$6="","",'Budget Issue #2 '!$J$6)</f>
        <v/>
      </c>
      <c r="F79" s="75" t="str">
        <f>IF('Budget Issue #2 '!$J$4="","",'Budget Issue #2 '!$G$4)</f>
        <v/>
      </c>
      <c r="G79" s="75" t="str">
        <f>IF('Budget Issue #2 '!$G$6="","",'Budget Issue #2 '!$G$6)</f>
        <v/>
      </c>
      <c r="H79" s="75" t="str">
        <f>IF('Budget Issue #2 '!$J$4="","",'Budget Issue #2 '!$B$15)</f>
        <v/>
      </c>
      <c r="I79" s="75" t="str">
        <f>IF('Budget Issue #2 '!$J$4="","",'Budget Issue #2 '!$D$10)</f>
        <v/>
      </c>
      <c r="J79" s="75" t="str">
        <f>IF('Budget Issue #2 '!$J$4="","",'Budget Issue #2 '!$D$15)</f>
        <v/>
      </c>
    </row>
    <row r="80" spans="1:10" x14ac:dyDescent="0.25">
      <c r="A80" s="75">
        <f t="shared" si="0"/>
        <v>0</v>
      </c>
      <c r="B80" s="75">
        <f t="shared" si="1"/>
        <v>25</v>
      </c>
      <c r="C80" s="75">
        <v>2</v>
      </c>
      <c r="D80" s="75" t="str">
        <f>IF('Budget Issue #2 '!$J$4="","",'Budget Issue #2 '!$J$4)</f>
        <v/>
      </c>
      <c r="E80" s="75" t="str">
        <f>IF('Budget Issue #2 '!$J$6="","",'Budget Issue #2 '!$J$6)</f>
        <v/>
      </c>
      <c r="F80" s="75" t="str">
        <f>IF('Budget Issue #2 '!$J$4="","",'Budget Issue #2 '!$G$4)</f>
        <v/>
      </c>
      <c r="G80" s="75" t="str">
        <f>IF('Budget Issue #2 '!$G$6="","",'Budget Issue #2 '!$G$6)</f>
        <v/>
      </c>
      <c r="H80" s="75" t="str">
        <f>IF('Budget Issue #2 '!$J$4="","",'Budget Issue #2 '!$B$16)</f>
        <v/>
      </c>
      <c r="I80" s="75" t="str">
        <f>IF('Budget Issue #2 '!$J$4="","",'Budget Issue #2 '!$D$10)</f>
        <v/>
      </c>
      <c r="J80" s="75" t="str">
        <f>IF('Budget Issue #2 '!$J$4="","",'Budget Issue #2 '!$D$16)</f>
        <v/>
      </c>
    </row>
    <row r="81" spans="1:10" x14ac:dyDescent="0.25">
      <c r="A81" s="75">
        <f t="shared" si="0"/>
        <v>0</v>
      </c>
      <c r="B81" s="75">
        <f t="shared" si="1"/>
        <v>25</v>
      </c>
      <c r="C81" s="75">
        <v>2</v>
      </c>
      <c r="D81" s="75" t="str">
        <f>IF('Budget Issue #2 '!$J$4="","",'Budget Issue #2 '!$J$4)</f>
        <v/>
      </c>
      <c r="E81" s="75" t="str">
        <f>IF('Budget Issue #2 '!$J$6="","",'Budget Issue #2 '!$J$6)</f>
        <v/>
      </c>
      <c r="F81" s="75" t="str">
        <f>IF('Budget Issue #2 '!$J$4="","",'Budget Issue #2 '!$G$4)</f>
        <v/>
      </c>
      <c r="G81" s="75" t="str">
        <f>IF('Budget Issue #2 '!$G$6="","",'Budget Issue #2 '!$G$6)</f>
        <v/>
      </c>
      <c r="H81" s="75" t="str">
        <f>IF('Budget Issue #2 '!$J$4="","",'Budget Issue #2 '!$B$11)</f>
        <v/>
      </c>
      <c r="I81" s="75" t="str">
        <f>IF('Budget Issue #2 '!$J$4="","",'Budget Issue #2 '!$E$10)</f>
        <v/>
      </c>
      <c r="J81" s="75" t="str">
        <f>IF('Budget Issue #2 '!$J$4="","",'Budget Issue #2 '!$E$11)</f>
        <v/>
      </c>
    </row>
    <row r="82" spans="1:10" x14ac:dyDescent="0.25">
      <c r="A82" s="75">
        <f t="shared" si="0"/>
        <v>0</v>
      </c>
      <c r="B82" s="75">
        <f t="shared" si="1"/>
        <v>25</v>
      </c>
      <c r="C82" s="75">
        <v>2</v>
      </c>
      <c r="D82" s="75" t="str">
        <f>IF('Budget Issue #2 '!$J$4="","",'Budget Issue #2 '!$J$4)</f>
        <v/>
      </c>
      <c r="E82" s="75" t="str">
        <f>IF('Budget Issue #2 '!$J$6="","",'Budget Issue #2 '!$J$6)</f>
        <v/>
      </c>
      <c r="F82" s="75" t="str">
        <f>IF('Budget Issue #2 '!$J$4="","",'Budget Issue #2 '!$G$4)</f>
        <v/>
      </c>
      <c r="G82" s="75" t="str">
        <f>IF('Budget Issue #2 '!$G$6="","",'Budget Issue #2 '!$G$6)</f>
        <v/>
      </c>
      <c r="H82" s="75" t="str">
        <f>IF('Budget Issue #2 '!$J$4="","",'Budget Issue #2 '!$B$13)</f>
        <v/>
      </c>
      <c r="I82" s="75" t="str">
        <f>IF('Budget Issue #2 '!$J$4="","",'Budget Issue #2 '!$E$10)</f>
        <v/>
      </c>
      <c r="J82" s="75" t="str">
        <f>IF('Budget Issue #2 '!$J$4="","",'Budget Issue #2 '!$E$13)</f>
        <v/>
      </c>
    </row>
    <row r="83" spans="1:10" x14ac:dyDescent="0.25">
      <c r="A83" s="75">
        <f t="shared" si="0"/>
        <v>0</v>
      </c>
      <c r="B83" s="75">
        <f t="shared" si="1"/>
        <v>25</v>
      </c>
      <c r="C83" s="75">
        <v>2</v>
      </c>
      <c r="D83" s="75" t="str">
        <f>IF('Budget Issue #2 '!$J$4="","",'Budget Issue #2 '!$J$4)</f>
        <v/>
      </c>
      <c r="E83" s="75" t="str">
        <f>IF('Budget Issue #2 '!$J$6="","",'Budget Issue #2 '!$J$6)</f>
        <v/>
      </c>
      <c r="F83" s="75" t="str">
        <f>IF('Budget Issue #2 '!$J$4="","",'Budget Issue #2 '!$G$4)</f>
        <v/>
      </c>
      <c r="G83" s="75" t="str">
        <f>IF('Budget Issue #2 '!$G$6="","",'Budget Issue #2 '!$G$6)</f>
        <v/>
      </c>
      <c r="H83" s="75" t="str">
        <f>IF('Budget Issue #2 '!$J$4="","",'Budget Issue #2 '!$B$14)</f>
        <v/>
      </c>
      <c r="I83" s="75" t="str">
        <f>IF('Budget Issue #2 '!$J$4="","",'Budget Issue #2 '!$E$10)</f>
        <v/>
      </c>
      <c r="J83" s="75" t="str">
        <f>IF('Budget Issue #2 '!$J$4="","",'Budget Issue #2 '!$E$14)</f>
        <v/>
      </c>
    </row>
    <row r="84" spans="1:10" x14ac:dyDescent="0.25">
      <c r="A84" s="75">
        <f t="shared" si="0"/>
        <v>0</v>
      </c>
      <c r="B84" s="75">
        <f t="shared" si="1"/>
        <v>25</v>
      </c>
      <c r="C84" s="75">
        <v>2</v>
      </c>
      <c r="D84" s="75" t="str">
        <f>IF('Budget Issue #2 '!$J$4="","",'Budget Issue #2 '!$J$4)</f>
        <v/>
      </c>
      <c r="E84" s="75" t="str">
        <f>IF('Budget Issue #2 '!$J$6="","",'Budget Issue #2 '!$J$6)</f>
        <v/>
      </c>
      <c r="F84" s="75" t="str">
        <f>IF('Budget Issue #2 '!$J$4="","",'Budget Issue #2 '!$G$4)</f>
        <v/>
      </c>
      <c r="G84" s="75" t="str">
        <f>IF('Budget Issue #2 '!$G$6="","",'Budget Issue #2 '!$G$6)</f>
        <v/>
      </c>
      <c r="H84" s="75" t="str">
        <f>IF('Budget Issue #2 '!$J$4="","",'Budget Issue #2 '!$B$15)</f>
        <v/>
      </c>
      <c r="I84" s="75" t="str">
        <f>IF('Budget Issue #2 '!$J$4="","",'Budget Issue #2 '!$E$10)</f>
        <v/>
      </c>
      <c r="J84" s="75" t="str">
        <f>IF('Budget Issue #2 '!$J$4="","",'Budget Issue #2 '!$E$15)</f>
        <v/>
      </c>
    </row>
    <row r="85" spans="1:10" x14ac:dyDescent="0.25">
      <c r="A85" s="75">
        <f t="shared" si="0"/>
        <v>0</v>
      </c>
      <c r="B85" s="75">
        <f t="shared" si="1"/>
        <v>25</v>
      </c>
      <c r="C85" s="75">
        <v>2</v>
      </c>
      <c r="D85" s="75" t="str">
        <f>IF('Budget Issue #2 '!$J$4="","",'Budget Issue #2 '!$J$4)</f>
        <v/>
      </c>
      <c r="E85" s="75" t="str">
        <f>IF('Budget Issue #2 '!$J$6="","",'Budget Issue #2 '!$J$6)</f>
        <v/>
      </c>
      <c r="F85" s="75" t="str">
        <f>IF('Budget Issue #2 '!$J$4="","",'Budget Issue #2 '!$G$4)</f>
        <v/>
      </c>
      <c r="G85" s="75" t="str">
        <f>IF('Budget Issue #2 '!$G$6="","",'Budget Issue #2 '!$G$6)</f>
        <v/>
      </c>
      <c r="H85" s="75" t="str">
        <f>IF('Budget Issue #2 '!$J$4="","",'Budget Issue #2 '!$B$16)</f>
        <v/>
      </c>
      <c r="I85" s="75" t="str">
        <f>IF('Budget Issue #2 '!$J$4="","",'Budget Issue #2 '!$E$10)</f>
        <v/>
      </c>
      <c r="J85" s="75" t="str">
        <f>IF('Budget Issue #2 '!$J$4="","",'Budget Issue #2 '!$E$16)</f>
        <v/>
      </c>
    </row>
    <row r="86" spans="1:10" x14ac:dyDescent="0.25">
      <c r="A86" s="75">
        <f t="shared" si="0"/>
        <v>0</v>
      </c>
      <c r="B86" s="75">
        <f t="shared" si="1"/>
        <v>25</v>
      </c>
      <c r="C86" s="75">
        <v>2</v>
      </c>
      <c r="D86" s="75" t="str">
        <f>IF('Budget Issue #2 '!$J$4="","",'Budget Issue #2 '!$J$4)</f>
        <v/>
      </c>
      <c r="E86" s="75" t="str">
        <f>IF('Budget Issue #2 '!$J$6="","",'Budget Issue #2 '!$J$6)</f>
        <v/>
      </c>
      <c r="F86" s="75" t="str">
        <f>IF('Budget Issue #2 '!$J$4="","",'Budget Issue #2 '!$G$4)</f>
        <v/>
      </c>
      <c r="G86" s="75" t="str">
        <f>IF('Budget Issue #2 '!$G$6="","",'Budget Issue #2 '!$G$6)</f>
        <v/>
      </c>
      <c r="H86" s="75" t="str">
        <f>IF('Budget Issue #2 '!$J$4="","",'Budget Issue #2 '!$B$11)</f>
        <v/>
      </c>
      <c r="I86" s="75" t="str">
        <f>IF('Budget Issue #2 '!$J$4="","",'Budget Issue #2 '!$F$10)</f>
        <v/>
      </c>
      <c r="J86" s="75" t="str">
        <f>IF('Budget Issue #2 '!$J$4="","",'Budget Issue #2 '!$F$11)</f>
        <v/>
      </c>
    </row>
    <row r="87" spans="1:10" x14ac:dyDescent="0.25">
      <c r="A87" s="75">
        <f t="shared" ref="A87:A150" si="2">IFERROR($A$21,"")</f>
        <v>0</v>
      </c>
      <c r="B87" s="75">
        <f t="shared" ref="B87:B150" si="3">IFERROR($B$21,"")</f>
        <v>25</v>
      </c>
      <c r="C87" s="75">
        <v>2</v>
      </c>
      <c r="D87" s="75" t="str">
        <f>IF('Budget Issue #2 '!$J$4="","",'Budget Issue #2 '!$J$4)</f>
        <v/>
      </c>
      <c r="E87" s="75" t="str">
        <f>IF('Budget Issue #2 '!$J$6="","",'Budget Issue #2 '!$J$6)</f>
        <v/>
      </c>
      <c r="F87" s="75" t="str">
        <f>IF('Budget Issue #2 '!$J$4="","",'Budget Issue #2 '!$G$4)</f>
        <v/>
      </c>
      <c r="G87" s="75" t="str">
        <f>IF('Budget Issue #2 '!$G$6="","",'Budget Issue #2 '!$G$6)</f>
        <v/>
      </c>
      <c r="H87" s="75" t="str">
        <f>IF('Budget Issue #2 '!$J$4="","",'Budget Issue #2 '!$B$13)</f>
        <v/>
      </c>
      <c r="I87" s="75" t="str">
        <f>IF('Budget Issue #2 '!$J$4="","",'Budget Issue #2 '!$F$10)</f>
        <v/>
      </c>
      <c r="J87" s="75" t="str">
        <f>IF('Budget Issue #2 '!$J$4="","",'Budget Issue #2 '!$F$13)</f>
        <v/>
      </c>
    </row>
    <row r="88" spans="1:10" x14ac:dyDescent="0.25">
      <c r="A88" s="75">
        <f t="shared" si="2"/>
        <v>0</v>
      </c>
      <c r="B88" s="75">
        <f t="shared" si="3"/>
        <v>25</v>
      </c>
      <c r="C88" s="75">
        <v>2</v>
      </c>
      <c r="D88" s="75" t="str">
        <f>IF('Budget Issue #2 '!$J$4="","",'Budget Issue #2 '!$J$4)</f>
        <v/>
      </c>
      <c r="E88" s="75" t="str">
        <f>IF('Budget Issue #2 '!$J$6="","",'Budget Issue #2 '!$J$6)</f>
        <v/>
      </c>
      <c r="F88" s="75" t="str">
        <f>IF('Budget Issue #2 '!$J$4="","",'Budget Issue #2 '!$G$4)</f>
        <v/>
      </c>
      <c r="G88" s="75" t="str">
        <f>IF('Budget Issue #2 '!$G$6="","",'Budget Issue #2 '!$G$6)</f>
        <v/>
      </c>
      <c r="H88" s="75" t="str">
        <f>IF('Budget Issue #2 '!$J$4="","",'Budget Issue #2 '!$B$14)</f>
        <v/>
      </c>
      <c r="I88" s="75" t="str">
        <f>IF('Budget Issue #2 '!$J$4="","",'Budget Issue #2 '!$F$10)</f>
        <v/>
      </c>
      <c r="J88" s="75" t="str">
        <f>IF('Budget Issue #2 '!$J$4="","",'Budget Issue #2 '!$F$14)</f>
        <v/>
      </c>
    </row>
    <row r="89" spans="1:10" x14ac:dyDescent="0.25">
      <c r="A89" s="75">
        <f t="shared" si="2"/>
        <v>0</v>
      </c>
      <c r="B89" s="75">
        <f t="shared" si="3"/>
        <v>25</v>
      </c>
      <c r="C89" s="75">
        <v>2</v>
      </c>
      <c r="D89" s="75" t="str">
        <f>IF('Budget Issue #2 '!$J$4="","",'Budget Issue #2 '!$J$4)</f>
        <v/>
      </c>
      <c r="E89" s="75" t="str">
        <f>IF('Budget Issue #2 '!$J$6="","",'Budget Issue #2 '!$J$6)</f>
        <v/>
      </c>
      <c r="F89" s="75" t="str">
        <f>IF('Budget Issue #2 '!$J$4="","",'Budget Issue #2 '!$G$4)</f>
        <v/>
      </c>
      <c r="G89" s="75" t="str">
        <f>IF('Budget Issue #2 '!$G$6="","",'Budget Issue #2 '!$G$6)</f>
        <v/>
      </c>
      <c r="H89" s="75" t="str">
        <f>IF('Budget Issue #2 '!$J$4="","",'Budget Issue #2 '!$B$15)</f>
        <v/>
      </c>
      <c r="I89" s="75" t="str">
        <f>IF('Budget Issue #2 '!$J$4="","",'Budget Issue #2 '!$F$10)</f>
        <v/>
      </c>
      <c r="J89" s="75" t="str">
        <f>IF('Budget Issue #2 '!$J$4="","",'Budget Issue #2 '!$F$15)</f>
        <v/>
      </c>
    </row>
    <row r="90" spans="1:10" x14ac:dyDescent="0.25">
      <c r="A90" s="75">
        <f t="shared" si="2"/>
        <v>0</v>
      </c>
      <c r="B90" s="75">
        <f t="shared" si="3"/>
        <v>25</v>
      </c>
      <c r="C90" s="75">
        <v>2</v>
      </c>
      <c r="D90" s="75" t="str">
        <f>IF('Budget Issue #2 '!$J$4="","",'Budget Issue #2 '!$J$4)</f>
        <v/>
      </c>
      <c r="E90" s="75" t="str">
        <f>IF('Budget Issue #2 '!$J$6="","",'Budget Issue #2 '!$J$6)</f>
        <v/>
      </c>
      <c r="F90" s="75" t="str">
        <f>IF('Budget Issue #2 '!$J$4="","",'Budget Issue #2 '!$G$4)</f>
        <v/>
      </c>
      <c r="G90" s="75" t="str">
        <f>IF('Budget Issue #2 '!$G$6="","",'Budget Issue #2 '!$G$6)</f>
        <v/>
      </c>
      <c r="H90" s="75" t="str">
        <f>IF('Budget Issue #2 '!$J$4="","",'Budget Issue #2 '!$B$16)</f>
        <v/>
      </c>
      <c r="I90" s="75" t="str">
        <f>IF('Budget Issue #2 '!$J$4="","",'Budget Issue #2 '!$F$10)</f>
        <v/>
      </c>
      <c r="J90" s="75" t="str">
        <f>IF('Budget Issue #2 '!$J$4="","",'Budget Issue #2 '!$F$16)</f>
        <v/>
      </c>
    </row>
    <row r="91" spans="1:10" x14ac:dyDescent="0.25">
      <c r="A91" s="75">
        <f t="shared" si="2"/>
        <v>0</v>
      </c>
      <c r="B91" s="75">
        <f t="shared" si="3"/>
        <v>25</v>
      </c>
      <c r="C91" s="75">
        <v>2</v>
      </c>
      <c r="D91" s="75" t="str">
        <f>IF('Budget Issue #2 '!$J$4="","",'Budget Issue #2 '!$J$4)</f>
        <v/>
      </c>
      <c r="E91" s="75" t="str">
        <f>IF('Budget Issue #2 '!$J$6="","",'Budget Issue #2 '!$J$6)</f>
        <v/>
      </c>
      <c r="F91" s="75" t="str">
        <f>IF('Budget Issue #2 '!$J$4="","",'Budget Issue #2 '!$G$4)</f>
        <v/>
      </c>
      <c r="G91" s="75" t="str">
        <f>IF('Budget Issue #2 '!$G$6="","",'Budget Issue #2 '!$G$6)</f>
        <v/>
      </c>
      <c r="H91" s="75" t="str">
        <f>IF('Budget Issue #2 '!$J$4="","",'Budget Issue #2 '!$B$11)</f>
        <v/>
      </c>
      <c r="I91" s="75" t="str">
        <f>IF('Budget Issue #2 '!$J$4="","",'Budget Issue #2 '!$G$10)</f>
        <v/>
      </c>
      <c r="J91" s="75" t="str">
        <f>IF('Budget Issue #2 '!$J$4="","",'Budget Issue #2 '!$G$11)</f>
        <v/>
      </c>
    </row>
    <row r="92" spans="1:10" x14ac:dyDescent="0.25">
      <c r="A92" s="75">
        <f t="shared" si="2"/>
        <v>0</v>
      </c>
      <c r="B92" s="75">
        <f t="shared" si="3"/>
        <v>25</v>
      </c>
      <c r="C92" s="75">
        <v>2</v>
      </c>
      <c r="D92" s="75" t="str">
        <f>IF('Budget Issue #2 '!$J$4="","",'Budget Issue #2 '!$J$4)</f>
        <v/>
      </c>
      <c r="E92" s="75" t="str">
        <f>IF('Budget Issue #2 '!$J$6="","",'Budget Issue #2 '!$J$6)</f>
        <v/>
      </c>
      <c r="F92" s="75" t="str">
        <f>IF('Budget Issue #2 '!$J$4="","",'Budget Issue #2 '!$G$4)</f>
        <v/>
      </c>
      <c r="G92" s="75" t="str">
        <f>IF('Budget Issue #2 '!$G$6="","",'Budget Issue #2 '!$G$6)</f>
        <v/>
      </c>
      <c r="H92" s="75" t="str">
        <f>IF('Budget Issue #2 '!$J$4="","",'Budget Issue #2 '!$B$13)</f>
        <v/>
      </c>
      <c r="I92" s="75" t="str">
        <f>IF('Budget Issue #2 '!$J$4="","",'Budget Issue #2 '!$G$10)</f>
        <v/>
      </c>
      <c r="J92" s="75" t="str">
        <f>IF('Budget Issue #2 '!$J$4="","",'Budget Issue #2 '!$G$13)</f>
        <v/>
      </c>
    </row>
    <row r="93" spans="1:10" x14ac:dyDescent="0.25">
      <c r="A93" s="75">
        <f t="shared" si="2"/>
        <v>0</v>
      </c>
      <c r="B93" s="75">
        <f t="shared" si="3"/>
        <v>25</v>
      </c>
      <c r="C93" s="75">
        <v>2</v>
      </c>
      <c r="D93" s="75" t="str">
        <f>IF('Budget Issue #2 '!$J$4="","",'Budget Issue #2 '!$J$4)</f>
        <v/>
      </c>
      <c r="E93" s="75" t="str">
        <f>IF('Budget Issue #2 '!$J$6="","",'Budget Issue #2 '!$J$6)</f>
        <v/>
      </c>
      <c r="F93" s="75" t="str">
        <f>IF('Budget Issue #2 '!$J$4="","",'Budget Issue #2 '!$G$4)</f>
        <v/>
      </c>
      <c r="G93" s="75" t="str">
        <f>IF('Budget Issue #2 '!$G$6="","",'Budget Issue #2 '!$G$6)</f>
        <v/>
      </c>
      <c r="H93" s="75" t="str">
        <f>IF('Budget Issue #2 '!$J$4="","",'Budget Issue #2 '!$B$14)</f>
        <v/>
      </c>
      <c r="I93" s="75" t="str">
        <f>IF('Budget Issue #2 '!$J$4="","",'Budget Issue #2 '!$G$10)</f>
        <v/>
      </c>
      <c r="J93" s="75" t="str">
        <f>IF('Budget Issue #2 '!$J$4="","",'Budget Issue #2 '!$G$14)</f>
        <v/>
      </c>
    </row>
    <row r="94" spans="1:10" x14ac:dyDescent="0.25">
      <c r="A94" s="75">
        <f t="shared" si="2"/>
        <v>0</v>
      </c>
      <c r="B94" s="75">
        <f t="shared" si="3"/>
        <v>25</v>
      </c>
      <c r="C94" s="75">
        <v>2</v>
      </c>
      <c r="D94" s="75" t="str">
        <f>IF('Budget Issue #2 '!$J$4="","",'Budget Issue #2 '!$J$4)</f>
        <v/>
      </c>
      <c r="E94" s="75" t="str">
        <f>IF('Budget Issue #2 '!$J$6="","",'Budget Issue #2 '!$J$6)</f>
        <v/>
      </c>
      <c r="F94" s="75" t="str">
        <f>IF('Budget Issue #2 '!$J$4="","",'Budget Issue #2 '!$G$4)</f>
        <v/>
      </c>
      <c r="G94" s="75" t="str">
        <f>IF('Budget Issue #2 '!$G$6="","",'Budget Issue #2 '!$G$6)</f>
        <v/>
      </c>
      <c r="H94" s="75" t="str">
        <f>IF('Budget Issue #2 '!$J$4="","",'Budget Issue #2 '!$B$15)</f>
        <v/>
      </c>
      <c r="I94" s="75" t="str">
        <f>IF('Budget Issue #2 '!$J$4="","",'Budget Issue #2 '!$G$10)</f>
        <v/>
      </c>
      <c r="J94" s="75" t="str">
        <f>IF('Budget Issue #2 '!$J$4="","",'Budget Issue #2 '!$G$15)</f>
        <v/>
      </c>
    </row>
    <row r="95" spans="1:10" x14ac:dyDescent="0.25">
      <c r="A95" s="75">
        <f t="shared" si="2"/>
        <v>0</v>
      </c>
      <c r="B95" s="75">
        <f t="shared" si="3"/>
        <v>25</v>
      </c>
      <c r="C95" s="75">
        <v>2</v>
      </c>
      <c r="D95" s="75" t="str">
        <f>IF('Budget Issue #2 '!$J$4="","",'Budget Issue #2 '!$J$4)</f>
        <v/>
      </c>
      <c r="E95" s="75" t="str">
        <f>IF('Budget Issue #2 '!$J$6="","",'Budget Issue #2 '!$J$6)</f>
        <v/>
      </c>
      <c r="F95" s="75" t="str">
        <f>IF('Budget Issue #2 '!$J$4="","",'Budget Issue #2 '!$G$4)</f>
        <v/>
      </c>
      <c r="G95" s="75" t="str">
        <f>IF('Budget Issue #2 '!$G$6="","",'Budget Issue #2 '!$G$6)</f>
        <v/>
      </c>
      <c r="H95" s="75" t="str">
        <f>IF('Budget Issue #2 '!$J$4="","",'Budget Issue #2 '!$B$16)</f>
        <v/>
      </c>
      <c r="I95" s="75" t="str">
        <f>IF('Budget Issue #2 '!$J$4="","",'Budget Issue #2 '!$G$10)</f>
        <v/>
      </c>
      <c r="J95" s="75" t="str">
        <f>IF('Budget Issue #2 '!$J$4="","",'Budget Issue #2 '!$G$16)</f>
        <v/>
      </c>
    </row>
    <row r="96" spans="1:10" x14ac:dyDescent="0.25">
      <c r="A96" s="75">
        <f t="shared" si="2"/>
        <v>0</v>
      </c>
      <c r="B96" s="75">
        <f t="shared" si="3"/>
        <v>25</v>
      </c>
      <c r="C96" s="75">
        <v>2</v>
      </c>
      <c r="D96" s="75" t="str">
        <f>IF('Budget Issue #2 '!$J$4="","",'Budget Issue #2 '!$J$4)</f>
        <v/>
      </c>
      <c r="E96" s="75" t="str">
        <f>IF('Budget Issue #2 '!$J$6="","",'Budget Issue #2 '!$J$6)</f>
        <v/>
      </c>
      <c r="F96" s="75" t="str">
        <f>IF('Budget Issue #2 '!$J$4="","",'Budget Issue #2 '!$G$4)</f>
        <v/>
      </c>
      <c r="G96" s="75" t="str">
        <f>IF('Budget Issue #2 '!$G$6="","",'Budget Issue #2 '!$G$6)</f>
        <v/>
      </c>
      <c r="H96" s="75" t="str">
        <f>IF('Budget Issue #2 '!$J$4="","",'Budget Issue #2 '!$B$11)</f>
        <v/>
      </c>
      <c r="I96" s="75" t="str">
        <f>IF('Budget Issue #2 '!$J$4="","",'Budget Issue #2 '!$H$10)</f>
        <v/>
      </c>
      <c r="J96" s="75" t="str">
        <f>IF('Budget Issue #2 '!$J$4="","",'Budget Issue #2 '!$H$11)</f>
        <v/>
      </c>
    </row>
    <row r="97" spans="1:10" x14ac:dyDescent="0.25">
      <c r="A97" s="75">
        <f t="shared" si="2"/>
        <v>0</v>
      </c>
      <c r="B97" s="75">
        <f t="shared" si="3"/>
        <v>25</v>
      </c>
      <c r="C97" s="75">
        <v>2</v>
      </c>
      <c r="D97" s="75" t="str">
        <f>IF('Budget Issue #2 '!$J$4="","",'Budget Issue #2 '!$J$4)</f>
        <v/>
      </c>
      <c r="E97" s="75" t="str">
        <f>IF('Budget Issue #2 '!$J$6="","",'Budget Issue #2 '!$J$6)</f>
        <v/>
      </c>
      <c r="F97" s="75" t="str">
        <f>IF('Budget Issue #2 '!$J$4="","",'Budget Issue #2 '!$G$4)</f>
        <v/>
      </c>
      <c r="G97" s="75" t="str">
        <f>IF('Budget Issue #2 '!$G$6="","",'Budget Issue #2 '!$G$6)</f>
        <v/>
      </c>
      <c r="H97" s="75" t="str">
        <f>IF('Budget Issue #2 '!$J$4="","",'Budget Issue #2 '!$B$13)</f>
        <v/>
      </c>
      <c r="I97" s="75" t="str">
        <f>IF('Budget Issue #2 '!$J$4="","",'Budget Issue #2 '!$H$10)</f>
        <v/>
      </c>
      <c r="J97" s="75" t="str">
        <f>IF('Budget Issue #2 '!$J$4="","",'Budget Issue #2 '!$H$13)</f>
        <v/>
      </c>
    </row>
    <row r="98" spans="1:10" x14ac:dyDescent="0.25">
      <c r="A98" s="75">
        <f t="shared" si="2"/>
        <v>0</v>
      </c>
      <c r="B98" s="75">
        <f t="shared" si="3"/>
        <v>25</v>
      </c>
      <c r="C98" s="75">
        <v>2</v>
      </c>
      <c r="D98" s="75" t="str">
        <f>IF('Budget Issue #2 '!$J$4="","",'Budget Issue #2 '!$J$4)</f>
        <v/>
      </c>
      <c r="E98" s="75" t="str">
        <f>IF('Budget Issue #2 '!$J$6="","",'Budget Issue #2 '!$J$6)</f>
        <v/>
      </c>
      <c r="F98" s="75" t="str">
        <f>IF('Budget Issue #2 '!$J$4="","",'Budget Issue #2 '!$G$4)</f>
        <v/>
      </c>
      <c r="G98" s="75" t="str">
        <f>IF('Budget Issue #2 '!$G$6="","",'Budget Issue #2 '!$G$6)</f>
        <v/>
      </c>
      <c r="H98" s="75" t="str">
        <f>IF('Budget Issue #2 '!$J$4="","",'Budget Issue #2 '!$B$14)</f>
        <v/>
      </c>
      <c r="I98" s="75" t="str">
        <f>IF('Budget Issue #2 '!$J$4="","",'Budget Issue #2 '!$H$10)</f>
        <v/>
      </c>
      <c r="J98" s="75" t="str">
        <f>IF('Budget Issue #2 '!$J$4="","",'Budget Issue #2 '!$H$14)</f>
        <v/>
      </c>
    </row>
    <row r="99" spans="1:10" x14ac:dyDescent="0.25">
      <c r="A99" s="75">
        <f t="shared" si="2"/>
        <v>0</v>
      </c>
      <c r="B99" s="75">
        <f t="shared" si="3"/>
        <v>25</v>
      </c>
      <c r="C99" s="75">
        <v>2</v>
      </c>
      <c r="D99" s="75" t="str">
        <f>IF('Budget Issue #2 '!$J$4="","",'Budget Issue #2 '!$J$4)</f>
        <v/>
      </c>
      <c r="E99" s="75" t="str">
        <f>IF('Budget Issue #2 '!$J$6="","",'Budget Issue #2 '!$J$6)</f>
        <v/>
      </c>
      <c r="F99" s="75" t="str">
        <f>IF('Budget Issue #2 '!$J$4="","",'Budget Issue #2 '!$G$4)</f>
        <v/>
      </c>
      <c r="G99" s="75" t="str">
        <f>IF('Budget Issue #2 '!$G$6="","",'Budget Issue #2 '!$G$6)</f>
        <v/>
      </c>
      <c r="H99" s="75" t="str">
        <f>IF('Budget Issue #2 '!$J$4="","",'Budget Issue #2 '!$B$15)</f>
        <v/>
      </c>
      <c r="I99" s="75" t="str">
        <f>IF('Budget Issue #2 '!$J$4="","",'Budget Issue #2 '!$H$10)</f>
        <v/>
      </c>
      <c r="J99" s="75" t="str">
        <f>IF('Budget Issue #2 '!$J$4="","",'Budget Issue #2 '!$H$15)</f>
        <v/>
      </c>
    </row>
    <row r="100" spans="1:10" x14ac:dyDescent="0.25">
      <c r="A100" s="75">
        <f t="shared" si="2"/>
        <v>0</v>
      </c>
      <c r="B100" s="75">
        <f t="shared" si="3"/>
        <v>25</v>
      </c>
      <c r="C100" s="75">
        <v>2</v>
      </c>
      <c r="D100" s="75" t="str">
        <f>IF('Budget Issue #2 '!$J$4="","",'Budget Issue #2 '!$J$4)</f>
        <v/>
      </c>
      <c r="E100" s="75" t="str">
        <f>IF('Budget Issue #2 '!$J$6="","",'Budget Issue #2 '!$J$6)</f>
        <v/>
      </c>
      <c r="F100" s="75" t="str">
        <f>IF('Budget Issue #2 '!$J$4="","",'Budget Issue #2 '!$G$4)</f>
        <v/>
      </c>
      <c r="G100" s="75" t="str">
        <f>IF('Budget Issue #2 '!$G$6="","",'Budget Issue #2 '!$G$6)</f>
        <v/>
      </c>
      <c r="H100" s="75" t="str">
        <f>IF('Budget Issue #2 '!$J$4="","",'Budget Issue #2 '!$B$16)</f>
        <v/>
      </c>
      <c r="I100" s="75" t="str">
        <f>IF('Budget Issue #2 '!$J$4="","",'Budget Issue #2 '!$H$10)</f>
        <v/>
      </c>
      <c r="J100" s="75" t="str">
        <f>IF('Budget Issue #2 '!$J$4="","",'Budget Issue #2 '!$H$16)</f>
        <v/>
      </c>
    </row>
    <row r="101" spans="1:10" x14ac:dyDescent="0.25">
      <c r="A101" s="75">
        <f t="shared" si="2"/>
        <v>0</v>
      </c>
      <c r="B101" s="75">
        <f t="shared" si="3"/>
        <v>25</v>
      </c>
      <c r="C101" s="75">
        <v>2</v>
      </c>
      <c r="D101" s="75" t="str">
        <f>IF('Budget Issue #2 '!$J$4="","",'Budget Issue #2 '!$J$4)</f>
        <v/>
      </c>
      <c r="E101" s="75" t="str">
        <f>IF('Budget Issue #2 '!$J$6="","",'Budget Issue #2 '!$J$6)</f>
        <v/>
      </c>
      <c r="F101" s="75" t="str">
        <f>IF('Budget Issue #2 '!$J$4="","",'Budget Issue #2 '!$G$4)</f>
        <v/>
      </c>
      <c r="G101" s="75" t="str">
        <f>IF('Budget Issue #2 '!$G$6="","",'Budget Issue #2 '!$G$6)</f>
        <v/>
      </c>
      <c r="H101" s="75" t="str">
        <f>IF('Budget Issue #2 '!$J$4="","",'Budget Issue #2 '!$B$11)</f>
        <v/>
      </c>
      <c r="I101" s="75" t="str">
        <f>IF('Budget Issue #2 '!$J$4="","",'Budget Issue #2 '!$I$10)</f>
        <v/>
      </c>
      <c r="J101" s="75" t="str">
        <f>IF('Budget Issue #2 '!$J$4="","",'Budget Issue #2 '!$I$11)</f>
        <v/>
      </c>
    </row>
    <row r="102" spans="1:10" x14ac:dyDescent="0.25">
      <c r="A102" s="75">
        <f t="shared" si="2"/>
        <v>0</v>
      </c>
      <c r="B102" s="75">
        <f t="shared" si="3"/>
        <v>25</v>
      </c>
      <c r="C102" s="75">
        <v>2</v>
      </c>
      <c r="D102" s="75" t="str">
        <f>IF('Budget Issue #2 '!$J$4="","",'Budget Issue #2 '!$J$4)</f>
        <v/>
      </c>
      <c r="E102" s="75" t="str">
        <f>IF('Budget Issue #2 '!$J$6="","",'Budget Issue #2 '!$J$6)</f>
        <v/>
      </c>
      <c r="F102" s="75" t="str">
        <f>IF('Budget Issue #2 '!$J$4="","",'Budget Issue #2 '!$G$4)</f>
        <v/>
      </c>
      <c r="G102" s="75" t="str">
        <f>IF('Budget Issue #2 '!$G$6="","",'Budget Issue #2 '!$G$6)</f>
        <v/>
      </c>
      <c r="H102" s="75" t="str">
        <f>IF('Budget Issue #2 '!$J$4="","",'Budget Issue #2 '!$B$13)</f>
        <v/>
      </c>
      <c r="I102" s="75" t="str">
        <f>IF('Budget Issue #2 '!$J$4="","",'Budget Issue #2 '!$I$10)</f>
        <v/>
      </c>
      <c r="J102" s="75" t="str">
        <f>IF('Budget Issue #2 '!$J$4="","",'Budget Issue #2 '!$I$13)</f>
        <v/>
      </c>
    </row>
    <row r="103" spans="1:10" x14ac:dyDescent="0.25">
      <c r="A103" s="75">
        <f t="shared" si="2"/>
        <v>0</v>
      </c>
      <c r="B103" s="75">
        <f t="shared" si="3"/>
        <v>25</v>
      </c>
      <c r="C103" s="75">
        <v>2</v>
      </c>
      <c r="D103" s="75" t="str">
        <f>IF('Budget Issue #2 '!$J$4="","",'Budget Issue #2 '!$J$4)</f>
        <v/>
      </c>
      <c r="E103" s="75" t="str">
        <f>IF('Budget Issue #2 '!$J$6="","",'Budget Issue #2 '!$J$6)</f>
        <v/>
      </c>
      <c r="F103" s="75" t="str">
        <f>IF('Budget Issue #2 '!$J$4="","",'Budget Issue #2 '!$G$4)</f>
        <v/>
      </c>
      <c r="G103" s="75" t="str">
        <f>IF('Budget Issue #2 '!$G$6="","",'Budget Issue #2 '!$G$6)</f>
        <v/>
      </c>
      <c r="H103" s="75" t="str">
        <f>IF('Budget Issue #2 '!$J$4="","",'Budget Issue #2 '!$B$14)</f>
        <v/>
      </c>
      <c r="I103" s="75" t="str">
        <f>IF('Budget Issue #2 '!$J$4="","",'Budget Issue #2 '!$I$10)</f>
        <v/>
      </c>
      <c r="J103" s="75" t="str">
        <f>IF('Budget Issue #2 '!$J$4="","",'Budget Issue #2 '!$I$14)</f>
        <v/>
      </c>
    </row>
    <row r="104" spans="1:10" x14ac:dyDescent="0.25">
      <c r="A104" s="75">
        <f t="shared" si="2"/>
        <v>0</v>
      </c>
      <c r="B104" s="75">
        <f t="shared" si="3"/>
        <v>25</v>
      </c>
      <c r="C104" s="75">
        <v>2</v>
      </c>
      <c r="D104" s="75" t="str">
        <f>IF('Budget Issue #2 '!$J$4="","",'Budget Issue #2 '!$J$4)</f>
        <v/>
      </c>
      <c r="E104" s="75" t="str">
        <f>IF('Budget Issue #2 '!$J$6="","",'Budget Issue #2 '!$J$6)</f>
        <v/>
      </c>
      <c r="F104" s="75" t="str">
        <f>IF('Budget Issue #2 '!$J$4="","",'Budget Issue #2 '!$G$4)</f>
        <v/>
      </c>
      <c r="G104" s="75" t="str">
        <f>IF('Budget Issue #2 '!$G$6="","",'Budget Issue #2 '!$G$6)</f>
        <v/>
      </c>
      <c r="H104" s="75" t="str">
        <f>IF('Budget Issue #2 '!$J$4="","",'Budget Issue #2 '!$B$15)</f>
        <v/>
      </c>
      <c r="I104" s="75" t="str">
        <f>IF('Budget Issue #2 '!$J$4="","",'Budget Issue #2 '!$I$10)</f>
        <v/>
      </c>
      <c r="J104" s="75" t="str">
        <f>IF('Budget Issue #2 '!$J$4="","",'Budget Issue #2 '!$I$15)</f>
        <v/>
      </c>
    </row>
    <row r="105" spans="1:10" x14ac:dyDescent="0.25">
      <c r="A105" s="75">
        <f t="shared" si="2"/>
        <v>0</v>
      </c>
      <c r="B105" s="75">
        <f t="shared" si="3"/>
        <v>25</v>
      </c>
      <c r="C105" s="75">
        <v>2</v>
      </c>
      <c r="D105" s="75" t="str">
        <f>IF('Budget Issue #2 '!$J$4="","",'Budget Issue #2 '!$J$4)</f>
        <v/>
      </c>
      <c r="E105" s="75" t="str">
        <f>IF('Budget Issue #2 '!$J$6="","",'Budget Issue #2 '!$J$6)</f>
        <v/>
      </c>
      <c r="F105" s="75" t="str">
        <f>IF('Budget Issue #2 '!$J$4="","",'Budget Issue #2 '!$G$4)</f>
        <v/>
      </c>
      <c r="G105" s="75" t="str">
        <f>IF('Budget Issue #2 '!$G$6="","",'Budget Issue #2 '!$G$6)</f>
        <v/>
      </c>
      <c r="H105" s="75" t="str">
        <f>IF('Budget Issue #2 '!$J$4="","",'Budget Issue #2 '!$B$16)</f>
        <v/>
      </c>
      <c r="I105" s="75" t="str">
        <f>IF('Budget Issue #2 '!$J$4="","",'Budget Issue #2 '!$I$10)</f>
        <v/>
      </c>
      <c r="J105" s="75" t="str">
        <f>IF('Budget Issue #2 '!$J$4="","",'Budget Issue #2 '!$I$16)</f>
        <v/>
      </c>
    </row>
    <row r="106" spans="1:10" x14ac:dyDescent="0.25">
      <c r="A106" s="75">
        <f t="shared" si="2"/>
        <v>0</v>
      </c>
      <c r="B106" s="75">
        <f t="shared" si="3"/>
        <v>25</v>
      </c>
      <c r="C106" s="75">
        <v>2</v>
      </c>
      <c r="D106" s="75" t="str">
        <f>IF('Budget Issue #2 '!$J$4="","",'Budget Issue #2 '!$J$4)</f>
        <v/>
      </c>
      <c r="E106" s="75" t="str">
        <f>IF('Budget Issue #2 '!$J$6="","",'Budget Issue #2 '!$J$6)</f>
        <v/>
      </c>
      <c r="F106" s="75" t="str">
        <f>IF('Budget Issue #2 '!$J$4="","",'Budget Issue #2 '!$G$4)</f>
        <v/>
      </c>
      <c r="G106" s="75" t="str">
        <f>IF('Budget Issue #2 '!$G$6="","",'Budget Issue #2 '!$G$6)</f>
        <v/>
      </c>
      <c r="H106" s="75" t="str">
        <f>IF('Budget Issue #2 '!$J$4="","",'Budget Issue #2 '!$B$11)</f>
        <v/>
      </c>
      <c r="I106" s="75" t="str">
        <f>IF('Budget Issue #2 '!$J$4="","",'Budget Issue #2 '!$J$10)</f>
        <v/>
      </c>
      <c r="J106" s="75" t="str">
        <f>IF('Budget Issue #2 '!$J$4="","",'Budget Issue #2 '!$J$11)</f>
        <v/>
      </c>
    </row>
    <row r="107" spans="1:10" x14ac:dyDescent="0.25">
      <c r="A107" s="75">
        <f t="shared" si="2"/>
        <v>0</v>
      </c>
      <c r="B107" s="75">
        <f t="shared" si="3"/>
        <v>25</v>
      </c>
      <c r="C107" s="75">
        <v>2</v>
      </c>
      <c r="D107" s="75" t="str">
        <f>IF('Budget Issue #2 '!$J$4="","",'Budget Issue #2 '!$J$4)</f>
        <v/>
      </c>
      <c r="E107" s="75" t="str">
        <f>IF('Budget Issue #2 '!$J$6="","",'Budget Issue #2 '!$J$6)</f>
        <v/>
      </c>
      <c r="F107" s="75" t="str">
        <f>IF('Budget Issue #2 '!$J$4="","",'Budget Issue #2 '!$G$4)</f>
        <v/>
      </c>
      <c r="G107" s="75" t="str">
        <f>IF('Budget Issue #2 '!$G$6="","",'Budget Issue #2 '!$G$6)</f>
        <v/>
      </c>
      <c r="H107" s="75" t="str">
        <f>IF('Budget Issue #2 '!$J$4="","",'Budget Issue #2 '!$B$13)</f>
        <v/>
      </c>
      <c r="I107" s="75" t="str">
        <f>IF('Budget Issue #2 '!$J$4="","",'Budget Issue #2 '!$J$10)</f>
        <v/>
      </c>
      <c r="J107" s="75" t="str">
        <f>IF('Budget Issue #2 '!$J$4="","",'Budget Issue #2 '!$J$13)</f>
        <v/>
      </c>
    </row>
    <row r="108" spans="1:10" x14ac:dyDescent="0.25">
      <c r="A108" s="75">
        <f t="shared" si="2"/>
        <v>0</v>
      </c>
      <c r="B108" s="75">
        <f t="shared" si="3"/>
        <v>25</v>
      </c>
      <c r="C108" s="75">
        <v>2</v>
      </c>
      <c r="D108" s="75" t="str">
        <f>IF('Budget Issue #2 '!$J$4="","",'Budget Issue #2 '!$J$4)</f>
        <v/>
      </c>
      <c r="E108" s="75" t="str">
        <f>IF('Budget Issue #2 '!$J$6="","",'Budget Issue #2 '!$J$6)</f>
        <v/>
      </c>
      <c r="F108" s="75" t="str">
        <f>IF('Budget Issue #2 '!$J$4="","",'Budget Issue #2 '!$G$4)</f>
        <v/>
      </c>
      <c r="G108" s="75" t="str">
        <f>IF('Budget Issue #2 '!$G$6="","",'Budget Issue #2 '!$G$6)</f>
        <v/>
      </c>
      <c r="H108" s="75" t="str">
        <f>IF('Budget Issue #2 '!$J$4="","",'Budget Issue #2 '!$B$14)</f>
        <v/>
      </c>
      <c r="I108" s="75" t="str">
        <f>IF('Budget Issue #2 '!$J$4="","",'Budget Issue #2 '!$J$10)</f>
        <v/>
      </c>
      <c r="J108" s="75" t="str">
        <f>IF('Budget Issue #2 '!$J$4="","",'Budget Issue #2 '!$J$14)</f>
        <v/>
      </c>
    </row>
    <row r="109" spans="1:10" x14ac:dyDescent="0.25">
      <c r="A109" s="75">
        <f t="shared" si="2"/>
        <v>0</v>
      </c>
      <c r="B109" s="75">
        <f t="shared" si="3"/>
        <v>25</v>
      </c>
      <c r="C109" s="75">
        <v>2</v>
      </c>
      <c r="D109" s="75" t="str">
        <f>IF('Budget Issue #2 '!$J$4="","",'Budget Issue #2 '!$J$4)</f>
        <v/>
      </c>
      <c r="E109" s="75" t="str">
        <f>IF('Budget Issue #2 '!$J$6="","",'Budget Issue #2 '!$J$6)</f>
        <v/>
      </c>
      <c r="F109" s="75" t="str">
        <f>IF('Budget Issue #2 '!$J$4="","",'Budget Issue #2 '!$G$4)</f>
        <v/>
      </c>
      <c r="G109" s="75" t="str">
        <f>IF('Budget Issue #2 '!$G$6="","",'Budget Issue #2 '!$G$6)</f>
        <v/>
      </c>
      <c r="H109" s="75" t="str">
        <f>IF('Budget Issue #2 '!$J$4="","",'Budget Issue #2 '!$B$15)</f>
        <v/>
      </c>
      <c r="I109" s="75" t="str">
        <f>IF('Budget Issue #2 '!$J$4="","",'Budget Issue #2 '!$J$10)</f>
        <v/>
      </c>
      <c r="J109" s="75" t="str">
        <f>IF('Budget Issue #2 '!$J$4="","",'Budget Issue #2 '!$J$15)</f>
        <v/>
      </c>
    </row>
    <row r="110" spans="1:10" x14ac:dyDescent="0.25">
      <c r="A110" s="75">
        <f t="shared" si="2"/>
        <v>0</v>
      </c>
      <c r="B110" s="75">
        <f t="shared" si="3"/>
        <v>25</v>
      </c>
      <c r="C110" s="75">
        <v>2</v>
      </c>
      <c r="D110" s="75" t="str">
        <f>IF('Budget Issue #2 '!$J$4="","",'Budget Issue #2 '!$J$4)</f>
        <v/>
      </c>
      <c r="E110" s="75" t="str">
        <f>IF('Budget Issue #2 '!$J$6="","",'Budget Issue #2 '!$J$6)</f>
        <v/>
      </c>
      <c r="F110" s="75" t="str">
        <f>IF('Budget Issue #2 '!$J$4="","",'Budget Issue #2 '!$G$4)</f>
        <v/>
      </c>
      <c r="G110" s="75" t="str">
        <f>IF('Budget Issue #2 '!$G$6="","",'Budget Issue #2 '!$G$6)</f>
        <v/>
      </c>
      <c r="H110" s="75" t="str">
        <f>IF('Budget Issue #2 '!$J$4="","",'Budget Issue #2 '!$B$16)</f>
        <v/>
      </c>
      <c r="I110" s="75" t="str">
        <f>IF('Budget Issue #2 '!$J$4="","",'Budget Issue #2 '!$J$10)</f>
        <v/>
      </c>
      <c r="J110" s="75" t="str">
        <f>IF('Budget Issue #2 '!$J$4="","",'Budget Issue #2 '!$J$16)</f>
        <v/>
      </c>
    </row>
    <row r="111" spans="1:10" x14ac:dyDescent="0.25">
      <c r="A111" s="75">
        <f t="shared" si="2"/>
        <v>0</v>
      </c>
      <c r="B111" s="75">
        <f t="shared" si="3"/>
        <v>25</v>
      </c>
      <c r="C111" s="75">
        <v>2</v>
      </c>
      <c r="D111" s="75" t="str">
        <f>IF('Budget Issue #2 '!$J$4="","",'Budget Issue #2 '!$J$4)</f>
        <v/>
      </c>
      <c r="E111" s="75" t="str">
        <f>IF('Budget Issue #2 '!$J$6="","",'Budget Issue #2 '!$J$6)</f>
        <v/>
      </c>
      <c r="F111" s="75" t="str">
        <f>IF('Budget Issue #2 '!$J$4="","",'Budget Issue #2 '!$G$4)</f>
        <v/>
      </c>
      <c r="G111" s="75" t="str">
        <f>IF('Budget Issue #2 '!$G$6="","",'Budget Issue #2 '!$G$6)</f>
        <v/>
      </c>
      <c r="H111" s="75" t="str">
        <f>IF('Budget Issue #2 '!$J$4="","",'Budget Issue #2 '!$B$11)</f>
        <v/>
      </c>
      <c r="I111" s="75" t="str">
        <f>IF('Budget Issue #2 '!$J$4="","",'Budget Issue #2 '!$K$10)</f>
        <v/>
      </c>
      <c r="J111" s="75" t="str">
        <f>IF('Budget Issue #2 '!$J$4="","",'Budget Issue #2 '!$K$11)</f>
        <v/>
      </c>
    </row>
    <row r="112" spans="1:10" x14ac:dyDescent="0.25">
      <c r="A112" s="75">
        <f t="shared" si="2"/>
        <v>0</v>
      </c>
      <c r="B112" s="75">
        <f t="shared" si="3"/>
        <v>25</v>
      </c>
      <c r="C112" s="75">
        <v>2</v>
      </c>
      <c r="D112" s="75" t="str">
        <f>IF('Budget Issue #2 '!$J$4="","",'Budget Issue #2 '!$J$4)</f>
        <v/>
      </c>
      <c r="E112" s="75" t="str">
        <f>IF('Budget Issue #2 '!$J$6="","",'Budget Issue #2 '!$J$6)</f>
        <v/>
      </c>
      <c r="F112" s="75" t="str">
        <f>IF('Budget Issue #2 '!$J$4="","",'Budget Issue #2 '!$G$4)</f>
        <v/>
      </c>
      <c r="G112" s="75" t="str">
        <f>IF('Budget Issue #2 '!$G$6="","",'Budget Issue #2 '!$G$6)</f>
        <v/>
      </c>
      <c r="H112" s="75" t="str">
        <f>IF('Budget Issue #2 '!$J$4="","",'Budget Issue #2 '!$B$13)</f>
        <v/>
      </c>
      <c r="I112" s="75" t="str">
        <f>IF('Budget Issue #2 '!$J$4="","",'Budget Issue #2 '!$K$10)</f>
        <v/>
      </c>
      <c r="J112" s="75" t="str">
        <f>IF('Budget Issue #2 '!$J$4="","",'Budget Issue #2 '!$K$13)</f>
        <v/>
      </c>
    </row>
    <row r="113" spans="1:10" x14ac:dyDescent="0.25">
      <c r="A113" s="75">
        <f t="shared" si="2"/>
        <v>0</v>
      </c>
      <c r="B113" s="75">
        <f t="shared" si="3"/>
        <v>25</v>
      </c>
      <c r="C113" s="75">
        <v>2</v>
      </c>
      <c r="D113" s="75" t="str">
        <f>IF('Budget Issue #2 '!$J$4="","",'Budget Issue #2 '!$J$4)</f>
        <v/>
      </c>
      <c r="E113" s="75" t="str">
        <f>IF('Budget Issue #2 '!$J$6="","",'Budget Issue #2 '!$J$6)</f>
        <v/>
      </c>
      <c r="F113" s="75" t="str">
        <f>IF('Budget Issue #2 '!$J$4="","",'Budget Issue #2 '!$G$4)</f>
        <v/>
      </c>
      <c r="G113" s="75" t="str">
        <f>IF('Budget Issue #2 '!$G$6="","",'Budget Issue #2 '!$G$6)</f>
        <v/>
      </c>
      <c r="H113" s="75" t="str">
        <f>IF('Budget Issue #2 '!$J$4="","",'Budget Issue #2 '!$B$14)</f>
        <v/>
      </c>
      <c r="I113" s="75" t="str">
        <f>IF('Budget Issue #2 '!$J$4="","",'Budget Issue #2 '!$K$10)</f>
        <v/>
      </c>
      <c r="J113" s="75" t="str">
        <f>IF('Budget Issue #2 '!$J$4="","",'Budget Issue #2 '!$K$14)</f>
        <v/>
      </c>
    </row>
    <row r="114" spans="1:10" x14ac:dyDescent="0.25">
      <c r="A114" s="75">
        <f t="shared" si="2"/>
        <v>0</v>
      </c>
      <c r="B114" s="75">
        <f t="shared" si="3"/>
        <v>25</v>
      </c>
      <c r="C114" s="75">
        <v>2</v>
      </c>
      <c r="D114" s="75" t="str">
        <f>IF('Budget Issue #2 '!$J$4="","",'Budget Issue #2 '!$J$4)</f>
        <v/>
      </c>
      <c r="E114" s="75" t="str">
        <f>IF('Budget Issue #2 '!$J$6="","",'Budget Issue #2 '!$J$6)</f>
        <v/>
      </c>
      <c r="F114" s="75" t="str">
        <f>IF('Budget Issue #2 '!$J$4="","",'Budget Issue #2 '!$G$4)</f>
        <v/>
      </c>
      <c r="G114" s="75" t="str">
        <f>IF('Budget Issue #2 '!$G$6="","",'Budget Issue #2 '!$G$6)</f>
        <v/>
      </c>
      <c r="H114" s="75" t="str">
        <f>IF('Budget Issue #2 '!$J$4="","",'Budget Issue #2 '!$B$15)</f>
        <v/>
      </c>
      <c r="I114" s="75" t="str">
        <f>IF('Budget Issue #2 '!$J$4="","",'Budget Issue #2 '!$K$10)</f>
        <v/>
      </c>
      <c r="J114" s="75" t="str">
        <f>IF('Budget Issue #2 '!$J$4="","",'Budget Issue #2 '!$K$15)</f>
        <v/>
      </c>
    </row>
    <row r="115" spans="1:10" x14ac:dyDescent="0.25">
      <c r="A115" s="75">
        <f t="shared" si="2"/>
        <v>0</v>
      </c>
      <c r="B115" s="75">
        <f t="shared" si="3"/>
        <v>25</v>
      </c>
      <c r="C115" s="75">
        <v>2</v>
      </c>
      <c r="D115" s="75" t="str">
        <f>IF('Budget Issue #2 '!$J$4="","",'Budget Issue #2 '!$J$4)</f>
        <v/>
      </c>
      <c r="E115" s="75" t="str">
        <f>IF('Budget Issue #2 '!$J$6="","",'Budget Issue #2 '!$J$6)</f>
        <v/>
      </c>
      <c r="F115" s="75" t="str">
        <f>IF('Budget Issue #2 '!$J$4="","",'Budget Issue #2 '!$G$4)</f>
        <v/>
      </c>
      <c r="G115" s="75" t="str">
        <f>IF('Budget Issue #2 '!$G$6="","",'Budget Issue #2 '!$G$6)</f>
        <v/>
      </c>
      <c r="H115" s="75" t="str">
        <f>IF('Budget Issue #2 '!$J$4="","",'Budget Issue #2 '!$B$16)</f>
        <v/>
      </c>
      <c r="I115" s="75" t="str">
        <f>IF('Budget Issue #2 '!$J$4="","",'Budget Issue #2 '!$K$10)</f>
        <v/>
      </c>
      <c r="J115" s="75" t="str">
        <f>IF('Budget Issue #2 '!$J$4="","",'Budget Issue #2 '!$K$16)</f>
        <v/>
      </c>
    </row>
    <row r="116" spans="1:10" x14ac:dyDescent="0.25">
      <c r="A116" s="75">
        <f t="shared" si="2"/>
        <v>0</v>
      </c>
      <c r="B116" s="75">
        <f t="shared" si="3"/>
        <v>25</v>
      </c>
      <c r="C116" s="75">
        <v>2</v>
      </c>
      <c r="D116" s="75" t="str">
        <f>IF('Budget Issue #2 '!$J$4="","",'Budget Issue #2 '!$J$4)</f>
        <v/>
      </c>
      <c r="E116" s="75" t="str">
        <f>IF('Budget Issue #2 '!$J$6="","",'Budget Issue #2 '!$J$6)</f>
        <v/>
      </c>
      <c r="F116" s="75" t="str">
        <f>IF('Budget Issue #2 '!$J$4="","",'Budget Issue #2 '!$G$4)</f>
        <v/>
      </c>
      <c r="G116" s="75" t="str">
        <f>IF('Budget Issue #2 '!$G$6="","",'Budget Issue #2 '!$G$6)</f>
        <v/>
      </c>
      <c r="H116" s="75" t="str">
        <f>IF('Budget Issue #2 '!$J$4="","",'Budget Issue #2 '!$B$11)</f>
        <v/>
      </c>
      <c r="I116" s="75" t="str">
        <f>IF('Budget Issue #2 '!$J$4="","",'Budget Issue #2 '!$L$10)</f>
        <v/>
      </c>
      <c r="J116" s="75" t="str">
        <f>IF('Budget Issue #2 '!$J$4="","",'Budget Issue #2 '!$L$11)</f>
        <v/>
      </c>
    </row>
    <row r="117" spans="1:10" x14ac:dyDescent="0.25">
      <c r="A117" s="75">
        <f t="shared" si="2"/>
        <v>0</v>
      </c>
      <c r="B117" s="75">
        <f t="shared" si="3"/>
        <v>25</v>
      </c>
      <c r="C117" s="75">
        <v>2</v>
      </c>
      <c r="D117" s="75" t="str">
        <f>IF('Budget Issue #2 '!$J$4="","",'Budget Issue #2 '!$J$4)</f>
        <v/>
      </c>
      <c r="E117" s="75" t="str">
        <f>IF('Budget Issue #2 '!$J$6="","",'Budget Issue #2 '!$J$6)</f>
        <v/>
      </c>
      <c r="F117" s="75" t="str">
        <f>IF('Budget Issue #2 '!$J$4="","",'Budget Issue #2 '!$G$4)</f>
        <v/>
      </c>
      <c r="G117" s="75" t="str">
        <f>IF('Budget Issue #2 '!$G$6="","",'Budget Issue #2 '!$G$6)</f>
        <v/>
      </c>
      <c r="H117" s="75" t="str">
        <f>IF('Budget Issue #2 '!$J$4="","",'Budget Issue #2 '!$B$13)</f>
        <v/>
      </c>
      <c r="I117" s="75" t="str">
        <f>IF('Budget Issue #2 '!$J$4="","",'Budget Issue #2 '!$L$10)</f>
        <v/>
      </c>
      <c r="J117" s="75" t="str">
        <f>IF('Budget Issue #2 '!$J$4="","",'Budget Issue #2 '!$L$13)</f>
        <v/>
      </c>
    </row>
    <row r="118" spans="1:10" x14ac:dyDescent="0.25">
      <c r="A118" s="75">
        <f t="shared" si="2"/>
        <v>0</v>
      </c>
      <c r="B118" s="75">
        <f t="shared" si="3"/>
        <v>25</v>
      </c>
      <c r="C118" s="75">
        <v>2</v>
      </c>
      <c r="D118" s="75" t="str">
        <f>IF('Budget Issue #2 '!$J$4="","",'Budget Issue #2 '!$J$4)</f>
        <v/>
      </c>
      <c r="E118" s="75" t="str">
        <f>IF('Budget Issue #2 '!$J$6="","",'Budget Issue #2 '!$J$6)</f>
        <v/>
      </c>
      <c r="F118" s="75" t="str">
        <f>IF('Budget Issue #2 '!$J$4="","",'Budget Issue #2 '!$G$4)</f>
        <v/>
      </c>
      <c r="G118" s="75" t="str">
        <f>IF('Budget Issue #2 '!$G$6="","",'Budget Issue #2 '!$G$6)</f>
        <v/>
      </c>
      <c r="H118" s="75" t="str">
        <f>IF('Budget Issue #2 '!$J$4="","",'Budget Issue #2 '!$B$14)</f>
        <v/>
      </c>
      <c r="I118" s="75" t="str">
        <f>IF('Budget Issue #2 '!$J$4="","",'Budget Issue #2 '!$L$10)</f>
        <v/>
      </c>
      <c r="J118" s="75" t="str">
        <f>IF('Budget Issue #2 '!$J$4="","",'Budget Issue #2 '!$L$14)</f>
        <v/>
      </c>
    </row>
    <row r="119" spans="1:10" x14ac:dyDescent="0.25">
      <c r="A119" s="75">
        <f t="shared" si="2"/>
        <v>0</v>
      </c>
      <c r="B119" s="75">
        <f t="shared" si="3"/>
        <v>25</v>
      </c>
      <c r="C119" s="75">
        <v>2</v>
      </c>
      <c r="D119" s="75" t="str">
        <f>IF('Budget Issue #2 '!$J$4="","",'Budget Issue #2 '!$J$4)</f>
        <v/>
      </c>
      <c r="E119" s="75" t="str">
        <f>IF('Budget Issue #2 '!$J$6="","",'Budget Issue #2 '!$J$6)</f>
        <v/>
      </c>
      <c r="F119" s="75" t="str">
        <f>IF('Budget Issue #2 '!$J$4="","",'Budget Issue #2 '!$G$4)</f>
        <v/>
      </c>
      <c r="G119" s="75" t="str">
        <f>IF('Budget Issue #2 '!$G$6="","",'Budget Issue #2 '!$G$6)</f>
        <v/>
      </c>
      <c r="H119" s="75" t="str">
        <f>IF('Budget Issue #2 '!$J$4="","",'Budget Issue #2 '!$B$15)</f>
        <v/>
      </c>
      <c r="I119" s="75" t="str">
        <f>IF('Budget Issue #2 '!$J$4="","",'Budget Issue #2 '!$L$10)</f>
        <v/>
      </c>
      <c r="J119" s="75" t="str">
        <f>IF('Budget Issue #2 '!$J$4="","",'Budget Issue #2 '!$L$15)</f>
        <v/>
      </c>
    </row>
    <row r="120" spans="1:10" x14ac:dyDescent="0.25">
      <c r="A120" s="75">
        <f t="shared" si="2"/>
        <v>0</v>
      </c>
      <c r="B120" s="75">
        <f t="shared" si="3"/>
        <v>25</v>
      </c>
      <c r="C120" s="75">
        <v>2</v>
      </c>
      <c r="D120" s="75" t="str">
        <f>IF('Budget Issue #2 '!$J$4="","",'Budget Issue #2 '!$J$4)</f>
        <v/>
      </c>
      <c r="E120" s="75" t="str">
        <f>IF('Budget Issue #2 '!$J$6="","",'Budget Issue #2 '!$J$6)</f>
        <v/>
      </c>
      <c r="F120" s="75" t="str">
        <f>IF('Budget Issue #2 '!$J$4="","",'Budget Issue #2 '!$G$4)</f>
        <v/>
      </c>
      <c r="G120" s="75" t="str">
        <f>IF('Budget Issue #2 '!$G$6="","",'Budget Issue #2 '!$G$6)</f>
        <v/>
      </c>
      <c r="H120" s="75" t="str">
        <f>IF('Budget Issue #2 '!$J$4="","",'Budget Issue #2 '!$B$16)</f>
        <v/>
      </c>
      <c r="I120" s="75" t="str">
        <f>IF('Budget Issue #2 '!$J$4="","",'Budget Issue #2 '!$L$10)</f>
        <v/>
      </c>
      <c r="J120" s="75" t="str">
        <f>IF('Budget Issue #2 '!$J$4="","",'Budget Issue #2 '!$L$16)</f>
        <v/>
      </c>
    </row>
    <row r="121" spans="1:10" x14ac:dyDescent="0.25">
      <c r="A121" s="75">
        <f t="shared" si="2"/>
        <v>0</v>
      </c>
      <c r="B121" s="75">
        <f t="shared" si="3"/>
        <v>25</v>
      </c>
      <c r="C121" s="75">
        <v>3</v>
      </c>
      <c r="D121" s="75" t="str">
        <f>IF('Budget Issue #3 '!$J$4="","",'Budget Issue #3 '!$J$4)</f>
        <v/>
      </c>
      <c r="E121" s="75" t="str">
        <f>IF('Budget Issue #3 '!$J$6="","",'Budget Issue #3 '!$J$6)</f>
        <v/>
      </c>
      <c r="F121" s="75" t="str">
        <f>IF('Budget Issue #3 '!$J$4="","",'Budget Issue #3 '!$G$4)</f>
        <v/>
      </c>
      <c r="G121" s="75" t="str">
        <f>IF('Budget Issue #3 '!$G$6="","",'Budget Issue #3 '!$G$6)</f>
        <v/>
      </c>
      <c r="H121" s="75" t="str">
        <f>IF('Budget Issue #3 '!$J$4="","",'Budget Issue #3 '!$B$11)</f>
        <v/>
      </c>
      <c r="I121" s="75" t="str">
        <f>IF('Budget Issue #3 '!$J$4="","",'Budget Issue #3 '!$C$10)</f>
        <v/>
      </c>
      <c r="J121" s="75" t="str">
        <f>IF('Budget Issue #3 '!$J$4="","",'Budget Issue #3 '!$C$11)</f>
        <v/>
      </c>
    </row>
    <row r="122" spans="1:10" x14ac:dyDescent="0.25">
      <c r="A122" s="75">
        <f t="shared" si="2"/>
        <v>0</v>
      </c>
      <c r="B122" s="75">
        <f t="shared" si="3"/>
        <v>25</v>
      </c>
      <c r="C122" s="75">
        <v>3</v>
      </c>
      <c r="D122" s="75" t="str">
        <f>IF('Budget Issue #3 '!$J$4="","",'Budget Issue #3 '!$J$4)</f>
        <v/>
      </c>
      <c r="E122" s="75" t="str">
        <f>IF('Budget Issue #3 '!$J$6="","",'Budget Issue #3 '!$J$6)</f>
        <v/>
      </c>
      <c r="F122" s="75" t="str">
        <f>IF('Budget Issue #3 '!$J$4="","",'Budget Issue #3 '!$G$4)</f>
        <v/>
      </c>
      <c r="G122" s="75" t="str">
        <f>IF('Budget Issue #3 '!$G$6="","",'Budget Issue #3 '!$G$6)</f>
        <v/>
      </c>
      <c r="H122" s="75" t="str">
        <f>IF('Budget Issue #3 '!$J$4="","",'Budget Issue #3 '!$B$13)</f>
        <v/>
      </c>
      <c r="I122" s="75" t="str">
        <f>IF('Budget Issue #3 '!$J$4="","",'Budget Issue #3 '!$C$10)</f>
        <v/>
      </c>
      <c r="J122" s="75" t="str">
        <f>IF('Budget Issue #3 '!$J$4="","",'Budget Issue #3 '!$C$13)</f>
        <v/>
      </c>
    </row>
    <row r="123" spans="1:10" x14ac:dyDescent="0.25">
      <c r="A123" s="75">
        <f t="shared" si="2"/>
        <v>0</v>
      </c>
      <c r="B123" s="75">
        <f t="shared" si="3"/>
        <v>25</v>
      </c>
      <c r="C123" s="75">
        <v>3</v>
      </c>
      <c r="D123" s="75" t="str">
        <f>IF('Budget Issue #3 '!$J$4="","",'Budget Issue #3 '!$J$4)</f>
        <v/>
      </c>
      <c r="E123" s="75" t="str">
        <f>IF('Budget Issue #3 '!$J$6="","",'Budget Issue #3 '!$J$6)</f>
        <v/>
      </c>
      <c r="F123" s="75" t="str">
        <f>IF('Budget Issue #3 '!$J$4="","",'Budget Issue #3 '!$G$4)</f>
        <v/>
      </c>
      <c r="G123" s="75" t="str">
        <f>IF('Budget Issue #3 '!$G$6="","",'Budget Issue #3 '!$G$6)</f>
        <v/>
      </c>
      <c r="H123" s="75" t="str">
        <f>IF('Budget Issue #3 '!$J$4="","",'Budget Issue #3 '!$B$14)</f>
        <v/>
      </c>
      <c r="I123" s="75" t="str">
        <f>IF('Budget Issue #3 '!$J$4="","",'Budget Issue #3 '!$C$10)</f>
        <v/>
      </c>
      <c r="J123" s="75" t="str">
        <f>IF('Budget Issue #3 '!$J$4="","",'Budget Issue #3 '!$C$14)</f>
        <v/>
      </c>
    </row>
    <row r="124" spans="1:10" x14ac:dyDescent="0.25">
      <c r="A124" s="75">
        <f t="shared" si="2"/>
        <v>0</v>
      </c>
      <c r="B124" s="75">
        <f t="shared" si="3"/>
        <v>25</v>
      </c>
      <c r="C124" s="75">
        <v>3</v>
      </c>
      <c r="D124" s="75" t="str">
        <f>IF('Budget Issue #3 '!$J$4="","",'Budget Issue #3 '!$J$4)</f>
        <v/>
      </c>
      <c r="E124" s="75" t="str">
        <f>IF('Budget Issue #3 '!$J$6="","",'Budget Issue #3 '!$J$6)</f>
        <v/>
      </c>
      <c r="F124" s="75" t="str">
        <f>IF('Budget Issue #3 '!$J$4="","",'Budget Issue #3 '!$G$4)</f>
        <v/>
      </c>
      <c r="G124" s="75" t="str">
        <f>IF('Budget Issue #3 '!$G$6="","",'Budget Issue #3 '!$G$6)</f>
        <v/>
      </c>
      <c r="H124" s="75" t="str">
        <f>IF('Budget Issue #3 '!$J$4="","",'Budget Issue #3 '!$B$15)</f>
        <v/>
      </c>
      <c r="I124" s="75" t="str">
        <f>IF('Budget Issue #3 '!$J$4="","",'Budget Issue #3 '!$C$10)</f>
        <v/>
      </c>
      <c r="J124" s="75" t="str">
        <f>IF('Budget Issue #3 '!$J$4="","",'Budget Issue #3 '!$C$15)</f>
        <v/>
      </c>
    </row>
    <row r="125" spans="1:10" x14ac:dyDescent="0.25">
      <c r="A125" s="75">
        <f t="shared" si="2"/>
        <v>0</v>
      </c>
      <c r="B125" s="75">
        <f t="shared" si="3"/>
        <v>25</v>
      </c>
      <c r="C125" s="75">
        <v>3</v>
      </c>
      <c r="D125" s="75" t="str">
        <f>IF('Budget Issue #3 '!$J$4="","",'Budget Issue #3 '!$J$4)</f>
        <v/>
      </c>
      <c r="E125" s="75" t="str">
        <f>IF('Budget Issue #3 '!$J$6="","",'Budget Issue #3 '!$J$6)</f>
        <v/>
      </c>
      <c r="F125" s="75" t="str">
        <f>IF('Budget Issue #3 '!$J$4="","",'Budget Issue #3 '!$G$4)</f>
        <v/>
      </c>
      <c r="G125" s="75" t="str">
        <f>IF('Budget Issue #3 '!$G$6="","",'Budget Issue #3 '!$G$6)</f>
        <v/>
      </c>
      <c r="H125" s="75" t="str">
        <f>IF('Budget Issue #3 '!$J$4="","",'Budget Issue #3 '!$B$16)</f>
        <v/>
      </c>
      <c r="I125" s="75" t="str">
        <f>IF('Budget Issue #3 '!$J$4="","",'Budget Issue #3 '!$C$10)</f>
        <v/>
      </c>
      <c r="J125" s="75" t="str">
        <f>IF('Budget Issue #3 '!$J$4="","",'Budget Issue #3 '!$C$16)</f>
        <v/>
      </c>
    </row>
    <row r="126" spans="1:10" x14ac:dyDescent="0.25">
      <c r="A126" s="75">
        <f t="shared" si="2"/>
        <v>0</v>
      </c>
      <c r="B126" s="75">
        <f t="shared" si="3"/>
        <v>25</v>
      </c>
      <c r="C126" s="75">
        <v>3</v>
      </c>
      <c r="D126" s="75" t="str">
        <f>IF('Budget Issue #3 '!$J$4="","",'Budget Issue #3 '!$J$4)</f>
        <v/>
      </c>
      <c r="E126" s="75" t="str">
        <f>IF('Budget Issue #3 '!$J$6="","",'Budget Issue #3 '!$J$6)</f>
        <v/>
      </c>
      <c r="F126" s="75" t="str">
        <f>IF('Budget Issue #3 '!$J$4="","",'Budget Issue #3 '!$G$4)</f>
        <v/>
      </c>
      <c r="G126" s="75" t="str">
        <f>IF('Budget Issue #3 '!$G$6="","",'Budget Issue #3 '!$G$6)</f>
        <v/>
      </c>
      <c r="H126" s="75" t="str">
        <f>IF('Budget Issue #3 '!$J$4="","",'Budget Issue #3 '!$B$11)</f>
        <v/>
      </c>
      <c r="I126" s="75" t="str">
        <f>IF('Budget Issue #3 '!$J$4="","",'Budget Issue #3 '!$D$10)</f>
        <v/>
      </c>
      <c r="J126" s="75" t="str">
        <f>IF('Budget Issue #3 '!$J$4="","",'Budget Issue #3 '!$D$11)</f>
        <v/>
      </c>
    </row>
    <row r="127" spans="1:10" x14ac:dyDescent="0.25">
      <c r="A127" s="75">
        <f t="shared" si="2"/>
        <v>0</v>
      </c>
      <c r="B127" s="75">
        <f t="shared" si="3"/>
        <v>25</v>
      </c>
      <c r="C127" s="75">
        <v>3</v>
      </c>
      <c r="D127" s="75" t="str">
        <f>IF('Budget Issue #3 '!$J$4="","",'Budget Issue #3 '!$J$4)</f>
        <v/>
      </c>
      <c r="E127" s="75" t="str">
        <f>IF('Budget Issue #3 '!$J$6="","",'Budget Issue #3 '!$J$6)</f>
        <v/>
      </c>
      <c r="F127" s="75" t="str">
        <f>IF('Budget Issue #3 '!$J$4="","",'Budget Issue #3 '!$G$4)</f>
        <v/>
      </c>
      <c r="G127" s="75" t="str">
        <f>IF('Budget Issue #3 '!$G$6="","",'Budget Issue #3 '!$G$6)</f>
        <v/>
      </c>
      <c r="H127" s="75" t="str">
        <f>IF('Budget Issue #3 '!$J$4="","",'Budget Issue #3 '!$B$13)</f>
        <v/>
      </c>
      <c r="I127" s="75" t="str">
        <f>IF('Budget Issue #3 '!$J$4="","",'Budget Issue #3 '!$D$10)</f>
        <v/>
      </c>
      <c r="J127" s="75" t="str">
        <f>IF('Budget Issue #3 '!$J$4="","",'Budget Issue #3 '!$D$13)</f>
        <v/>
      </c>
    </row>
    <row r="128" spans="1:10" x14ac:dyDescent="0.25">
      <c r="A128" s="75">
        <f t="shared" si="2"/>
        <v>0</v>
      </c>
      <c r="B128" s="75">
        <f t="shared" si="3"/>
        <v>25</v>
      </c>
      <c r="C128" s="75">
        <v>3</v>
      </c>
      <c r="D128" s="75" t="str">
        <f>IF('Budget Issue #3 '!$J$4="","",'Budget Issue #3 '!$J$4)</f>
        <v/>
      </c>
      <c r="E128" s="75" t="str">
        <f>IF('Budget Issue #3 '!$J$6="","",'Budget Issue #3 '!$J$6)</f>
        <v/>
      </c>
      <c r="F128" s="75" t="str">
        <f>IF('Budget Issue #3 '!$J$4="","",'Budget Issue #3 '!$G$4)</f>
        <v/>
      </c>
      <c r="G128" s="75" t="str">
        <f>IF('Budget Issue #3 '!$G$6="","",'Budget Issue #3 '!$G$6)</f>
        <v/>
      </c>
      <c r="H128" s="75" t="str">
        <f>IF('Budget Issue #3 '!$J$4="","",'Budget Issue #3 '!$B$14)</f>
        <v/>
      </c>
      <c r="I128" s="75" t="str">
        <f>IF('Budget Issue #3 '!$J$4="","",'Budget Issue #3 '!$D$10)</f>
        <v/>
      </c>
      <c r="J128" s="75" t="str">
        <f>IF('Budget Issue #3 '!$J$4="","",'Budget Issue #3 '!$D$14)</f>
        <v/>
      </c>
    </row>
    <row r="129" spans="1:10" x14ac:dyDescent="0.25">
      <c r="A129" s="75">
        <f t="shared" si="2"/>
        <v>0</v>
      </c>
      <c r="B129" s="75">
        <f t="shared" si="3"/>
        <v>25</v>
      </c>
      <c r="C129" s="75">
        <v>3</v>
      </c>
      <c r="D129" s="75" t="str">
        <f>IF('Budget Issue #3 '!$J$4="","",'Budget Issue #3 '!$J$4)</f>
        <v/>
      </c>
      <c r="E129" s="75" t="str">
        <f>IF('Budget Issue #3 '!$J$6="","",'Budget Issue #3 '!$J$6)</f>
        <v/>
      </c>
      <c r="F129" s="75" t="str">
        <f>IF('Budget Issue #3 '!$J$4="","",'Budget Issue #3 '!$G$4)</f>
        <v/>
      </c>
      <c r="G129" s="75" t="str">
        <f>IF('Budget Issue #3 '!$G$6="","",'Budget Issue #3 '!$G$6)</f>
        <v/>
      </c>
      <c r="H129" s="75" t="str">
        <f>IF('Budget Issue #3 '!$J$4="","",'Budget Issue #3 '!$B$15)</f>
        <v/>
      </c>
      <c r="I129" s="75" t="str">
        <f>IF('Budget Issue #3 '!$J$4="","",'Budget Issue #3 '!$D$10)</f>
        <v/>
      </c>
      <c r="J129" s="75" t="str">
        <f>IF('Budget Issue #3 '!$J$4="","",'Budget Issue #3 '!$D$15)</f>
        <v/>
      </c>
    </row>
    <row r="130" spans="1:10" x14ac:dyDescent="0.25">
      <c r="A130" s="75">
        <f t="shared" si="2"/>
        <v>0</v>
      </c>
      <c r="B130" s="75">
        <f t="shared" si="3"/>
        <v>25</v>
      </c>
      <c r="C130" s="75">
        <v>3</v>
      </c>
      <c r="D130" s="75" t="str">
        <f>IF('Budget Issue #3 '!$J$4="","",'Budget Issue #3 '!$J$4)</f>
        <v/>
      </c>
      <c r="E130" s="75" t="str">
        <f>IF('Budget Issue #3 '!$J$6="","",'Budget Issue #3 '!$J$6)</f>
        <v/>
      </c>
      <c r="F130" s="75" t="str">
        <f>IF('Budget Issue #3 '!$J$4="","",'Budget Issue #3 '!$G$4)</f>
        <v/>
      </c>
      <c r="G130" s="75" t="str">
        <f>IF('Budget Issue #3 '!$G$6="","",'Budget Issue #3 '!$G$6)</f>
        <v/>
      </c>
      <c r="H130" s="75" t="str">
        <f>IF('Budget Issue #3 '!$J$4="","",'Budget Issue #3 '!$B$16)</f>
        <v/>
      </c>
      <c r="I130" s="75" t="str">
        <f>IF('Budget Issue #3 '!$J$4="","",'Budget Issue #3 '!$D$10)</f>
        <v/>
      </c>
      <c r="J130" s="75" t="str">
        <f>IF('Budget Issue #3 '!$J$4="","",'Budget Issue #3 '!$D$16)</f>
        <v/>
      </c>
    </row>
    <row r="131" spans="1:10" x14ac:dyDescent="0.25">
      <c r="A131" s="75">
        <f t="shared" si="2"/>
        <v>0</v>
      </c>
      <c r="B131" s="75">
        <f t="shared" si="3"/>
        <v>25</v>
      </c>
      <c r="C131" s="75">
        <v>3</v>
      </c>
      <c r="D131" s="75" t="str">
        <f>IF('Budget Issue #3 '!$J$4="","",'Budget Issue #3 '!$J$4)</f>
        <v/>
      </c>
      <c r="E131" s="75" t="str">
        <f>IF('Budget Issue #3 '!$J$6="","",'Budget Issue #3 '!$J$6)</f>
        <v/>
      </c>
      <c r="F131" s="75" t="str">
        <f>IF('Budget Issue #3 '!$J$4="","",'Budget Issue #3 '!$G$4)</f>
        <v/>
      </c>
      <c r="G131" s="75" t="str">
        <f>IF('Budget Issue #3 '!$G$6="","",'Budget Issue #3 '!$G$6)</f>
        <v/>
      </c>
      <c r="H131" s="75" t="str">
        <f>IF('Budget Issue #3 '!$J$4="","",'Budget Issue #3 '!$B$11)</f>
        <v/>
      </c>
      <c r="I131" s="75" t="str">
        <f>IF('Budget Issue #3 '!$J$4="","",'Budget Issue #3 '!$E$10)</f>
        <v/>
      </c>
      <c r="J131" s="75" t="str">
        <f>IF('Budget Issue #3 '!$J$4="","",'Budget Issue #3 '!$E$11)</f>
        <v/>
      </c>
    </row>
    <row r="132" spans="1:10" x14ac:dyDescent="0.25">
      <c r="A132" s="75">
        <f t="shared" si="2"/>
        <v>0</v>
      </c>
      <c r="B132" s="75">
        <f t="shared" si="3"/>
        <v>25</v>
      </c>
      <c r="C132" s="75">
        <v>3</v>
      </c>
      <c r="D132" s="75" t="str">
        <f>IF('Budget Issue #3 '!$J$4="","",'Budget Issue #3 '!$J$4)</f>
        <v/>
      </c>
      <c r="E132" s="75" t="str">
        <f>IF('Budget Issue #3 '!$J$6="","",'Budget Issue #3 '!$J$6)</f>
        <v/>
      </c>
      <c r="F132" s="75" t="str">
        <f>IF('Budget Issue #3 '!$J$4="","",'Budget Issue #3 '!$G$4)</f>
        <v/>
      </c>
      <c r="G132" s="75" t="str">
        <f>IF('Budget Issue #3 '!$G$6="","",'Budget Issue #3 '!$G$6)</f>
        <v/>
      </c>
      <c r="H132" s="75" t="str">
        <f>IF('Budget Issue #3 '!$J$4="","",'Budget Issue #3 '!$B$13)</f>
        <v/>
      </c>
      <c r="I132" s="75" t="str">
        <f>IF('Budget Issue #3 '!$J$4="","",'Budget Issue #3 '!$E$10)</f>
        <v/>
      </c>
      <c r="J132" s="75" t="str">
        <f>IF('Budget Issue #3 '!$J$4="","",'Budget Issue #3 '!$E$13)</f>
        <v/>
      </c>
    </row>
    <row r="133" spans="1:10" x14ac:dyDescent="0.25">
      <c r="A133" s="75">
        <f t="shared" si="2"/>
        <v>0</v>
      </c>
      <c r="B133" s="75">
        <f t="shared" si="3"/>
        <v>25</v>
      </c>
      <c r="C133" s="75">
        <v>3</v>
      </c>
      <c r="D133" s="75" t="str">
        <f>IF('Budget Issue #3 '!$J$4="","",'Budget Issue #3 '!$J$4)</f>
        <v/>
      </c>
      <c r="E133" s="75" t="str">
        <f>IF('Budget Issue #3 '!$J$6="","",'Budget Issue #3 '!$J$6)</f>
        <v/>
      </c>
      <c r="F133" s="75" t="str">
        <f>IF('Budget Issue #3 '!$J$4="","",'Budget Issue #3 '!$G$4)</f>
        <v/>
      </c>
      <c r="G133" s="75" t="str">
        <f>IF('Budget Issue #3 '!$G$6="","",'Budget Issue #3 '!$G$6)</f>
        <v/>
      </c>
      <c r="H133" s="75" t="str">
        <f>IF('Budget Issue #3 '!$J$4="","",'Budget Issue #3 '!$B$14)</f>
        <v/>
      </c>
      <c r="I133" s="75" t="str">
        <f>IF('Budget Issue #3 '!$J$4="","",'Budget Issue #3 '!$E$10)</f>
        <v/>
      </c>
      <c r="J133" s="75" t="str">
        <f>IF('Budget Issue #3 '!$J$4="","",'Budget Issue #3 '!$E$14)</f>
        <v/>
      </c>
    </row>
    <row r="134" spans="1:10" x14ac:dyDescent="0.25">
      <c r="A134" s="75">
        <f t="shared" si="2"/>
        <v>0</v>
      </c>
      <c r="B134" s="75">
        <f t="shared" si="3"/>
        <v>25</v>
      </c>
      <c r="C134" s="75">
        <v>3</v>
      </c>
      <c r="D134" s="75" t="str">
        <f>IF('Budget Issue #3 '!$J$4="","",'Budget Issue #3 '!$J$4)</f>
        <v/>
      </c>
      <c r="E134" s="75" t="str">
        <f>IF('Budget Issue #3 '!$J$6="","",'Budget Issue #3 '!$J$6)</f>
        <v/>
      </c>
      <c r="F134" s="75" t="str">
        <f>IF('Budget Issue #3 '!$J$4="","",'Budget Issue #3 '!$G$4)</f>
        <v/>
      </c>
      <c r="G134" s="75" t="str">
        <f>IF('Budget Issue #3 '!$G$6="","",'Budget Issue #3 '!$G$6)</f>
        <v/>
      </c>
      <c r="H134" s="75" t="str">
        <f>IF('Budget Issue #3 '!$J$4="","",'Budget Issue #3 '!$B$15)</f>
        <v/>
      </c>
      <c r="I134" s="75" t="str">
        <f>IF('Budget Issue #3 '!$J$4="","",'Budget Issue #3 '!$E$10)</f>
        <v/>
      </c>
      <c r="J134" s="75" t="str">
        <f>IF('Budget Issue #3 '!$J$4="","",'Budget Issue #3 '!$E$15)</f>
        <v/>
      </c>
    </row>
    <row r="135" spans="1:10" x14ac:dyDescent="0.25">
      <c r="A135" s="75">
        <f t="shared" si="2"/>
        <v>0</v>
      </c>
      <c r="B135" s="75">
        <f t="shared" si="3"/>
        <v>25</v>
      </c>
      <c r="C135" s="75">
        <v>3</v>
      </c>
      <c r="D135" s="75" t="str">
        <f>IF('Budget Issue #3 '!$J$4="","",'Budget Issue #3 '!$J$4)</f>
        <v/>
      </c>
      <c r="E135" s="75" t="str">
        <f>IF('Budget Issue #3 '!$J$6="","",'Budget Issue #3 '!$J$6)</f>
        <v/>
      </c>
      <c r="F135" s="75" t="str">
        <f>IF('Budget Issue #3 '!$J$4="","",'Budget Issue #3 '!$G$4)</f>
        <v/>
      </c>
      <c r="G135" s="75" t="str">
        <f>IF('Budget Issue #3 '!$G$6="","",'Budget Issue #3 '!$G$6)</f>
        <v/>
      </c>
      <c r="H135" s="75" t="str">
        <f>IF('Budget Issue #3 '!$J$4="","",'Budget Issue #3 '!$B$16)</f>
        <v/>
      </c>
      <c r="I135" s="75" t="str">
        <f>IF('Budget Issue #3 '!$J$4="","",'Budget Issue #3 '!$E$10)</f>
        <v/>
      </c>
      <c r="J135" s="75" t="str">
        <f>IF('Budget Issue #3 '!$J$4="","",'Budget Issue #3 '!$E$16)</f>
        <v/>
      </c>
    </row>
    <row r="136" spans="1:10" x14ac:dyDescent="0.25">
      <c r="A136" s="75">
        <f t="shared" si="2"/>
        <v>0</v>
      </c>
      <c r="B136" s="75">
        <f t="shared" si="3"/>
        <v>25</v>
      </c>
      <c r="C136" s="75">
        <v>3</v>
      </c>
      <c r="D136" s="75" t="str">
        <f>IF('Budget Issue #3 '!$J$4="","",'Budget Issue #3 '!$J$4)</f>
        <v/>
      </c>
      <c r="E136" s="75" t="str">
        <f>IF('Budget Issue #3 '!$J$6="","",'Budget Issue #3 '!$J$6)</f>
        <v/>
      </c>
      <c r="F136" s="75" t="str">
        <f>IF('Budget Issue #3 '!$J$4="","",'Budget Issue #3 '!$G$4)</f>
        <v/>
      </c>
      <c r="G136" s="75" t="str">
        <f>IF('Budget Issue #3 '!$G$6="","",'Budget Issue #3 '!$G$6)</f>
        <v/>
      </c>
      <c r="H136" s="75" t="str">
        <f>IF('Budget Issue #3 '!$J$4="","",'Budget Issue #3 '!$B$11)</f>
        <v/>
      </c>
      <c r="I136" s="75" t="str">
        <f>IF('Budget Issue #3 '!$J$4="","",'Budget Issue #3 '!$F$10)</f>
        <v/>
      </c>
      <c r="J136" s="75" t="str">
        <f>IF('Budget Issue #3 '!$J$4="","",'Budget Issue #3 '!$F$11)</f>
        <v/>
      </c>
    </row>
    <row r="137" spans="1:10" x14ac:dyDescent="0.25">
      <c r="A137" s="75">
        <f t="shared" si="2"/>
        <v>0</v>
      </c>
      <c r="B137" s="75">
        <f t="shared" si="3"/>
        <v>25</v>
      </c>
      <c r="C137" s="75">
        <v>3</v>
      </c>
      <c r="D137" s="75" t="str">
        <f>IF('Budget Issue #3 '!$J$4="","",'Budget Issue #3 '!$J$4)</f>
        <v/>
      </c>
      <c r="E137" s="75" t="str">
        <f>IF('Budget Issue #3 '!$J$6="","",'Budget Issue #3 '!$J$6)</f>
        <v/>
      </c>
      <c r="F137" s="75" t="str">
        <f>IF('Budget Issue #3 '!$J$4="","",'Budget Issue #3 '!$G$4)</f>
        <v/>
      </c>
      <c r="G137" s="75" t="str">
        <f>IF('Budget Issue #3 '!$G$6="","",'Budget Issue #3 '!$G$6)</f>
        <v/>
      </c>
      <c r="H137" s="75" t="str">
        <f>IF('Budget Issue #3 '!$J$4="","",'Budget Issue #3 '!$B$13)</f>
        <v/>
      </c>
      <c r="I137" s="75" t="str">
        <f>IF('Budget Issue #3 '!$J$4="","",'Budget Issue #3 '!$F$10)</f>
        <v/>
      </c>
      <c r="J137" s="75" t="str">
        <f>IF('Budget Issue #3 '!$J$4="","",'Budget Issue #3 '!$F$13)</f>
        <v/>
      </c>
    </row>
    <row r="138" spans="1:10" x14ac:dyDescent="0.25">
      <c r="A138" s="75">
        <f t="shared" si="2"/>
        <v>0</v>
      </c>
      <c r="B138" s="75">
        <f t="shared" si="3"/>
        <v>25</v>
      </c>
      <c r="C138" s="75">
        <v>3</v>
      </c>
      <c r="D138" s="75" t="str">
        <f>IF('Budget Issue #3 '!$J$4="","",'Budget Issue #3 '!$J$4)</f>
        <v/>
      </c>
      <c r="E138" s="75" t="str">
        <f>IF('Budget Issue #3 '!$J$6="","",'Budget Issue #3 '!$J$6)</f>
        <v/>
      </c>
      <c r="F138" s="75" t="str">
        <f>IF('Budget Issue #3 '!$J$4="","",'Budget Issue #3 '!$G$4)</f>
        <v/>
      </c>
      <c r="G138" s="75" t="str">
        <f>IF('Budget Issue #3 '!$G$6="","",'Budget Issue #3 '!$G$6)</f>
        <v/>
      </c>
      <c r="H138" s="75" t="str">
        <f>IF('Budget Issue #3 '!$J$4="","",'Budget Issue #3 '!$B$14)</f>
        <v/>
      </c>
      <c r="I138" s="75" t="str">
        <f>IF('Budget Issue #3 '!$J$4="","",'Budget Issue #3 '!$F$10)</f>
        <v/>
      </c>
      <c r="J138" s="75" t="str">
        <f>IF('Budget Issue #3 '!$J$4="","",'Budget Issue #3 '!$F$14)</f>
        <v/>
      </c>
    </row>
    <row r="139" spans="1:10" x14ac:dyDescent="0.25">
      <c r="A139" s="75">
        <f t="shared" si="2"/>
        <v>0</v>
      </c>
      <c r="B139" s="75">
        <f t="shared" si="3"/>
        <v>25</v>
      </c>
      <c r="C139" s="75">
        <v>3</v>
      </c>
      <c r="D139" s="75" t="str">
        <f>IF('Budget Issue #3 '!$J$4="","",'Budget Issue #3 '!$J$4)</f>
        <v/>
      </c>
      <c r="E139" s="75" t="str">
        <f>IF('Budget Issue #3 '!$J$6="","",'Budget Issue #3 '!$J$6)</f>
        <v/>
      </c>
      <c r="F139" s="75" t="str">
        <f>IF('Budget Issue #3 '!$J$4="","",'Budget Issue #3 '!$G$4)</f>
        <v/>
      </c>
      <c r="G139" s="75" t="str">
        <f>IF('Budget Issue #3 '!$G$6="","",'Budget Issue #3 '!$G$6)</f>
        <v/>
      </c>
      <c r="H139" s="75" t="str">
        <f>IF('Budget Issue #3 '!$J$4="","",'Budget Issue #3 '!$B$15)</f>
        <v/>
      </c>
      <c r="I139" s="75" t="str">
        <f>IF('Budget Issue #3 '!$J$4="","",'Budget Issue #3 '!$F$10)</f>
        <v/>
      </c>
      <c r="J139" s="75" t="str">
        <f>IF('Budget Issue #3 '!$J$4="","",'Budget Issue #3 '!$F$15)</f>
        <v/>
      </c>
    </row>
    <row r="140" spans="1:10" x14ac:dyDescent="0.25">
      <c r="A140" s="75">
        <f t="shared" si="2"/>
        <v>0</v>
      </c>
      <c r="B140" s="75">
        <f t="shared" si="3"/>
        <v>25</v>
      </c>
      <c r="C140" s="75">
        <v>3</v>
      </c>
      <c r="D140" s="75" t="str">
        <f>IF('Budget Issue #3 '!$J$4="","",'Budget Issue #3 '!$J$4)</f>
        <v/>
      </c>
      <c r="E140" s="75" t="str">
        <f>IF('Budget Issue #3 '!$J$6="","",'Budget Issue #3 '!$J$6)</f>
        <v/>
      </c>
      <c r="F140" s="75" t="str">
        <f>IF('Budget Issue #3 '!$J$4="","",'Budget Issue #3 '!$G$4)</f>
        <v/>
      </c>
      <c r="G140" s="75" t="str">
        <f>IF('Budget Issue #3 '!$G$6="","",'Budget Issue #3 '!$G$6)</f>
        <v/>
      </c>
      <c r="H140" s="75" t="str">
        <f>IF('Budget Issue #3 '!$J$4="","",'Budget Issue #3 '!$B$16)</f>
        <v/>
      </c>
      <c r="I140" s="75" t="str">
        <f>IF('Budget Issue #3 '!$J$4="","",'Budget Issue #3 '!$F$10)</f>
        <v/>
      </c>
      <c r="J140" s="75" t="str">
        <f>IF('Budget Issue #3 '!$J$4="","",'Budget Issue #3 '!$F$16)</f>
        <v/>
      </c>
    </row>
    <row r="141" spans="1:10" x14ac:dyDescent="0.25">
      <c r="A141" s="75">
        <f t="shared" si="2"/>
        <v>0</v>
      </c>
      <c r="B141" s="75">
        <f t="shared" si="3"/>
        <v>25</v>
      </c>
      <c r="C141" s="75">
        <v>3</v>
      </c>
      <c r="D141" s="75" t="str">
        <f>IF('Budget Issue #3 '!$J$4="","",'Budget Issue #3 '!$J$4)</f>
        <v/>
      </c>
      <c r="E141" s="75" t="str">
        <f>IF('Budget Issue #3 '!$J$6="","",'Budget Issue #3 '!$J$6)</f>
        <v/>
      </c>
      <c r="F141" s="75" t="str">
        <f>IF('Budget Issue #3 '!$J$4="","",'Budget Issue #3 '!$G$4)</f>
        <v/>
      </c>
      <c r="G141" s="75" t="str">
        <f>IF('Budget Issue #3 '!$G$6="","",'Budget Issue #3 '!$G$6)</f>
        <v/>
      </c>
      <c r="H141" s="75" t="str">
        <f>IF('Budget Issue #3 '!$J$4="","",'Budget Issue #3 '!$B$11)</f>
        <v/>
      </c>
      <c r="I141" s="75" t="str">
        <f>IF('Budget Issue #3 '!$J$4="","",'Budget Issue #3 '!$G$10)</f>
        <v/>
      </c>
      <c r="J141" s="75" t="str">
        <f>IF('Budget Issue #3 '!$J$4="","",'Budget Issue #3 '!$G$11)</f>
        <v/>
      </c>
    </row>
    <row r="142" spans="1:10" x14ac:dyDescent="0.25">
      <c r="A142" s="75">
        <f t="shared" si="2"/>
        <v>0</v>
      </c>
      <c r="B142" s="75">
        <f t="shared" si="3"/>
        <v>25</v>
      </c>
      <c r="C142" s="75">
        <v>3</v>
      </c>
      <c r="D142" s="75" t="str">
        <f>IF('Budget Issue #3 '!$J$4="","",'Budget Issue #3 '!$J$4)</f>
        <v/>
      </c>
      <c r="E142" s="75" t="str">
        <f>IF('Budget Issue #3 '!$J$6="","",'Budget Issue #3 '!$J$6)</f>
        <v/>
      </c>
      <c r="F142" s="75" t="str">
        <f>IF('Budget Issue #3 '!$J$4="","",'Budget Issue #3 '!$G$4)</f>
        <v/>
      </c>
      <c r="G142" s="75" t="str">
        <f>IF('Budget Issue #3 '!$G$6="","",'Budget Issue #3 '!$G$6)</f>
        <v/>
      </c>
      <c r="H142" s="75" t="str">
        <f>IF('Budget Issue #3 '!$J$4="","",'Budget Issue #3 '!$B$13)</f>
        <v/>
      </c>
      <c r="I142" s="75" t="str">
        <f>IF('Budget Issue #3 '!$J$4="","",'Budget Issue #3 '!$G$10)</f>
        <v/>
      </c>
      <c r="J142" s="75" t="str">
        <f>IF('Budget Issue #3 '!$J$4="","",'Budget Issue #3 '!$G$13)</f>
        <v/>
      </c>
    </row>
    <row r="143" spans="1:10" x14ac:dyDescent="0.25">
      <c r="A143" s="75">
        <f t="shared" si="2"/>
        <v>0</v>
      </c>
      <c r="B143" s="75">
        <f t="shared" si="3"/>
        <v>25</v>
      </c>
      <c r="C143" s="75">
        <v>3</v>
      </c>
      <c r="D143" s="75" t="str">
        <f>IF('Budget Issue #3 '!$J$4="","",'Budget Issue #3 '!$J$4)</f>
        <v/>
      </c>
      <c r="E143" s="75" t="str">
        <f>IF('Budget Issue #3 '!$J$6="","",'Budget Issue #3 '!$J$6)</f>
        <v/>
      </c>
      <c r="F143" s="75" t="str">
        <f>IF('Budget Issue #3 '!$J$4="","",'Budget Issue #3 '!$G$4)</f>
        <v/>
      </c>
      <c r="G143" s="75" t="str">
        <f>IF('Budget Issue #3 '!$G$6="","",'Budget Issue #3 '!$G$6)</f>
        <v/>
      </c>
      <c r="H143" s="75" t="str">
        <f>IF('Budget Issue #3 '!$J$4="","",'Budget Issue #3 '!$B$14)</f>
        <v/>
      </c>
      <c r="I143" s="75" t="str">
        <f>IF('Budget Issue #3 '!$J$4="","",'Budget Issue #3 '!$G$10)</f>
        <v/>
      </c>
      <c r="J143" s="75" t="str">
        <f>IF('Budget Issue #3 '!$J$4="","",'Budget Issue #3 '!$G$14)</f>
        <v/>
      </c>
    </row>
    <row r="144" spans="1:10" x14ac:dyDescent="0.25">
      <c r="A144" s="75">
        <f t="shared" si="2"/>
        <v>0</v>
      </c>
      <c r="B144" s="75">
        <f t="shared" si="3"/>
        <v>25</v>
      </c>
      <c r="C144" s="75">
        <v>3</v>
      </c>
      <c r="D144" s="75" t="str">
        <f>IF('Budget Issue #3 '!$J$4="","",'Budget Issue #3 '!$J$4)</f>
        <v/>
      </c>
      <c r="E144" s="75" t="str">
        <f>IF('Budget Issue #3 '!$J$6="","",'Budget Issue #3 '!$J$6)</f>
        <v/>
      </c>
      <c r="F144" s="75" t="str">
        <f>IF('Budget Issue #3 '!$J$4="","",'Budget Issue #3 '!$G$4)</f>
        <v/>
      </c>
      <c r="G144" s="75" t="str">
        <f>IF('Budget Issue #3 '!$G$6="","",'Budget Issue #3 '!$G$6)</f>
        <v/>
      </c>
      <c r="H144" s="75" t="str">
        <f>IF('Budget Issue #3 '!$J$4="","",'Budget Issue #3 '!$B$15)</f>
        <v/>
      </c>
      <c r="I144" s="75" t="str">
        <f>IF('Budget Issue #3 '!$J$4="","",'Budget Issue #3 '!$G$10)</f>
        <v/>
      </c>
      <c r="J144" s="75" t="str">
        <f>IF('Budget Issue #3 '!$J$4="","",'Budget Issue #3 '!$G$15)</f>
        <v/>
      </c>
    </row>
    <row r="145" spans="1:10" x14ac:dyDescent="0.25">
      <c r="A145" s="75">
        <f t="shared" si="2"/>
        <v>0</v>
      </c>
      <c r="B145" s="75">
        <f t="shared" si="3"/>
        <v>25</v>
      </c>
      <c r="C145" s="75">
        <v>3</v>
      </c>
      <c r="D145" s="75" t="str">
        <f>IF('Budget Issue #3 '!$J$4="","",'Budget Issue #3 '!$J$4)</f>
        <v/>
      </c>
      <c r="E145" s="75" t="str">
        <f>IF('Budget Issue #3 '!$J$6="","",'Budget Issue #3 '!$J$6)</f>
        <v/>
      </c>
      <c r="F145" s="75" t="str">
        <f>IF('Budget Issue #3 '!$J$4="","",'Budget Issue #3 '!$G$4)</f>
        <v/>
      </c>
      <c r="G145" s="75" t="str">
        <f>IF('Budget Issue #3 '!$G$6="","",'Budget Issue #3 '!$G$6)</f>
        <v/>
      </c>
      <c r="H145" s="75" t="str">
        <f>IF('Budget Issue #3 '!$J$4="","",'Budget Issue #3 '!$B$16)</f>
        <v/>
      </c>
      <c r="I145" s="75" t="str">
        <f>IF('Budget Issue #3 '!$J$4="","",'Budget Issue #3 '!$G$10)</f>
        <v/>
      </c>
      <c r="J145" s="75" t="str">
        <f>IF('Budget Issue #3 '!$J$4="","",'Budget Issue #3 '!$G$16)</f>
        <v/>
      </c>
    </row>
    <row r="146" spans="1:10" x14ac:dyDescent="0.25">
      <c r="A146" s="75">
        <f t="shared" si="2"/>
        <v>0</v>
      </c>
      <c r="B146" s="75">
        <f t="shared" si="3"/>
        <v>25</v>
      </c>
      <c r="C146" s="75">
        <v>3</v>
      </c>
      <c r="D146" s="75" t="str">
        <f>IF('Budget Issue #3 '!$J$4="","",'Budget Issue #3 '!$J$4)</f>
        <v/>
      </c>
      <c r="E146" s="75" t="str">
        <f>IF('Budget Issue #3 '!$J$6="","",'Budget Issue #3 '!$J$6)</f>
        <v/>
      </c>
      <c r="F146" s="75" t="str">
        <f>IF('Budget Issue #3 '!$J$4="","",'Budget Issue #3 '!$G$4)</f>
        <v/>
      </c>
      <c r="G146" s="75" t="str">
        <f>IF('Budget Issue #3 '!$G$6="","",'Budget Issue #3 '!$G$6)</f>
        <v/>
      </c>
      <c r="H146" s="75" t="str">
        <f>IF('Budget Issue #3 '!$J$4="","",'Budget Issue #3 '!$B$11)</f>
        <v/>
      </c>
      <c r="I146" s="75" t="str">
        <f>IF('Budget Issue #3 '!$J$4="","",'Budget Issue #3 '!$H$10)</f>
        <v/>
      </c>
      <c r="J146" s="75" t="str">
        <f>IF('Budget Issue #3 '!$J$4="","",'Budget Issue #3 '!$H$11)</f>
        <v/>
      </c>
    </row>
    <row r="147" spans="1:10" x14ac:dyDescent="0.25">
      <c r="A147" s="75">
        <f t="shared" si="2"/>
        <v>0</v>
      </c>
      <c r="B147" s="75">
        <f t="shared" si="3"/>
        <v>25</v>
      </c>
      <c r="C147" s="75">
        <v>3</v>
      </c>
      <c r="D147" s="75" t="str">
        <f>IF('Budget Issue #3 '!$J$4="","",'Budget Issue #3 '!$J$4)</f>
        <v/>
      </c>
      <c r="E147" s="75" t="str">
        <f>IF('Budget Issue #3 '!$J$6="","",'Budget Issue #3 '!$J$6)</f>
        <v/>
      </c>
      <c r="F147" s="75" t="str">
        <f>IF('Budget Issue #3 '!$J$4="","",'Budget Issue #3 '!$G$4)</f>
        <v/>
      </c>
      <c r="G147" s="75" t="str">
        <f>IF('Budget Issue #3 '!$G$6="","",'Budget Issue #3 '!$G$6)</f>
        <v/>
      </c>
      <c r="H147" s="75" t="str">
        <f>IF('Budget Issue #3 '!$J$4="","",'Budget Issue #3 '!$B$13)</f>
        <v/>
      </c>
      <c r="I147" s="75" t="str">
        <f>IF('Budget Issue #3 '!$J$4="","",'Budget Issue #3 '!$H$10)</f>
        <v/>
      </c>
      <c r="J147" s="75" t="str">
        <f>IF('Budget Issue #3 '!$J$4="","",'Budget Issue #3 '!$H$13)</f>
        <v/>
      </c>
    </row>
    <row r="148" spans="1:10" x14ac:dyDescent="0.25">
      <c r="A148" s="75">
        <f t="shared" si="2"/>
        <v>0</v>
      </c>
      <c r="B148" s="75">
        <f t="shared" si="3"/>
        <v>25</v>
      </c>
      <c r="C148" s="75">
        <v>3</v>
      </c>
      <c r="D148" s="75" t="str">
        <f>IF('Budget Issue #3 '!$J$4="","",'Budget Issue #3 '!$J$4)</f>
        <v/>
      </c>
      <c r="E148" s="75" t="str">
        <f>IF('Budget Issue #3 '!$J$6="","",'Budget Issue #3 '!$J$6)</f>
        <v/>
      </c>
      <c r="F148" s="75" t="str">
        <f>IF('Budget Issue #3 '!$J$4="","",'Budget Issue #3 '!$G$4)</f>
        <v/>
      </c>
      <c r="G148" s="75" t="str">
        <f>IF('Budget Issue #3 '!$G$6="","",'Budget Issue #3 '!$G$6)</f>
        <v/>
      </c>
      <c r="H148" s="75" t="str">
        <f>IF('Budget Issue #3 '!$J$4="","",'Budget Issue #3 '!$B$14)</f>
        <v/>
      </c>
      <c r="I148" s="75" t="str">
        <f>IF('Budget Issue #3 '!$J$4="","",'Budget Issue #3 '!$H$10)</f>
        <v/>
      </c>
      <c r="J148" s="75" t="str">
        <f>IF('Budget Issue #3 '!$J$4="","",'Budget Issue #3 '!$H$14)</f>
        <v/>
      </c>
    </row>
    <row r="149" spans="1:10" x14ac:dyDescent="0.25">
      <c r="A149" s="75">
        <f t="shared" si="2"/>
        <v>0</v>
      </c>
      <c r="B149" s="75">
        <f t="shared" si="3"/>
        <v>25</v>
      </c>
      <c r="C149" s="75">
        <v>3</v>
      </c>
      <c r="D149" s="75" t="str">
        <f>IF('Budget Issue #3 '!$J$4="","",'Budget Issue #3 '!$J$4)</f>
        <v/>
      </c>
      <c r="E149" s="75" t="str">
        <f>IF('Budget Issue #3 '!$J$6="","",'Budget Issue #3 '!$J$6)</f>
        <v/>
      </c>
      <c r="F149" s="75" t="str">
        <f>IF('Budget Issue #3 '!$J$4="","",'Budget Issue #3 '!$G$4)</f>
        <v/>
      </c>
      <c r="G149" s="75" t="str">
        <f>IF('Budget Issue #3 '!$G$6="","",'Budget Issue #3 '!$G$6)</f>
        <v/>
      </c>
      <c r="H149" s="75" t="str">
        <f>IF('Budget Issue #3 '!$J$4="","",'Budget Issue #3 '!$B$15)</f>
        <v/>
      </c>
      <c r="I149" s="75" t="str">
        <f>IF('Budget Issue #3 '!$J$4="","",'Budget Issue #3 '!$H$10)</f>
        <v/>
      </c>
      <c r="J149" s="75" t="str">
        <f>IF('Budget Issue #3 '!$J$4="","",'Budget Issue #3 '!$H$15)</f>
        <v/>
      </c>
    </row>
    <row r="150" spans="1:10" x14ac:dyDescent="0.25">
      <c r="A150" s="75">
        <f t="shared" si="2"/>
        <v>0</v>
      </c>
      <c r="B150" s="75">
        <f t="shared" si="3"/>
        <v>25</v>
      </c>
      <c r="C150" s="75">
        <v>3</v>
      </c>
      <c r="D150" s="75" t="str">
        <f>IF('Budget Issue #3 '!$J$4="","",'Budget Issue #3 '!$J$4)</f>
        <v/>
      </c>
      <c r="E150" s="75" t="str">
        <f>IF('Budget Issue #3 '!$J$6="","",'Budget Issue #3 '!$J$6)</f>
        <v/>
      </c>
      <c r="F150" s="75" t="str">
        <f>IF('Budget Issue #3 '!$J$4="","",'Budget Issue #3 '!$G$4)</f>
        <v/>
      </c>
      <c r="G150" s="75" t="str">
        <f>IF('Budget Issue #3 '!$G$6="","",'Budget Issue #3 '!$G$6)</f>
        <v/>
      </c>
      <c r="H150" s="75" t="str">
        <f>IF('Budget Issue #3 '!$J$4="","",'Budget Issue #3 '!$B$16)</f>
        <v/>
      </c>
      <c r="I150" s="75" t="str">
        <f>IF('Budget Issue #3 '!$J$4="","",'Budget Issue #3 '!$H$10)</f>
        <v/>
      </c>
      <c r="J150" s="75" t="str">
        <f>IF('Budget Issue #3 '!$J$4="","",'Budget Issue #3 '!$H$16)</f>
        <v/>
      </c>
    </row>
    <row r="151" spans="1:10" x14ac:dyDescent="0.25">
      <c r="A151" s="75">
        <f t="shared" ref="A151:A214" si="4">IFERROR($A$21,"")</f>
        <v>0</v>
      </c>
      <c r="B151" s="75">
        <f t="shared" ref="B151:B214" si="5">IFERROR($B$21,"")</f>
        <v>25</v>
      </c>
      <c r="C151" s="75">
        <v>3</v>
      </c>
      <c r="D151" s="75" t="str">
        <f>IF('Budget Issue #3 '!$J$4="","",'Budget Issue #3 '!$J$4)</f>
        <v/>
      </c>
      <c r="E151" s="75" t="str">
        <f>IF('Budget Issue #3 '!$J$6="","",'Budget Issue #3 '!$J$6)</f>
        <v/>
      </c>
      <c r="F151" s="75" t="str">
        <f>IF('Budget Issue #3 '!$J$4="","",'Budget Issue #3 '!$G$4)</f>
        <v/>
      </c>
      <c r="G151" s="75" t="str">
        <f>IF('Budget Issue #3 '!$G$6="","",'Budget Issue #3 '!$G$6)</f>
        <v/>
      </c>
      <c r="H151" s="75" t="str">
        <f>IF('Budget Issue #3 '!$J$4="","",'Budget Issue #3 '!$B$11)</f>
        <v/>
      </c>
      <c r="I151" s="75" t="str">
        <f>IF('Budget Issue #3 '!$J$4="","",'Budget Issue #3 '!$I$10)</f>
        <v/>
      </c>
      <c r="J151" s="75" t="str">
        <f>IF('Budget Issue #3 '!$J$4="","",'Budget Issue #3 '!$I$11)</f>
        <v/>
      </c>
    </row>
    <row r="152" spans="1:10" x14ac:dyDescent="0.25">
      <c r="A152" s="75">
        <f t="shared" si="4"/>
        <v>0</v>
      </c>
      <c r="B152" s="75">
        <f t="shared" si="5"/>
        <v>25</v>
      </c>
      <c r="C152" s="75">
        <v>3</v>
      </c>
      <c r="D152" s="75" t="str">
        <f>IF('Budget Issue #3 '!$J$4="","",'Budget Issue #3 '!$J$4)</f>
        <v/>
      </c>
      <c r="E152" s="75" t="str">
        <f>IF('Budget Issue #3 '!$J$6="","",'Budget Issue #3 '!$J$6)</f>
        <v/>
      </c>
      <c r="F152" s="75" t="str">
        <f>IF('Budget Issue #3 '!$J$4="","",'Budget Issue #3 '!$G$4)</f>
        <v/>
      </c>
      <c r="G152" s="75" t="str">
        <f>IF('Budget Issue #3 '!$G$6="","",'Budget Issue #3 '!$G$6)</f>
        <v/>
      </c>
      <c r="H152" s="75" t="str">
        <f>IF('Budget Issue #3 '!$J$4="","",'Budget Issue #3 '!$B$13)</f>
        <v/>
      </c>
      <c r="I152" s="75" t="str">
        <f>IF('Budget Issue #3 '!$J$4="","",'Budget Issue #3 '!$I$10)</f>
        <v/>
      </c>
      <c r="J152" s="75" t="str">
        <f>IF('Budget Issue #3 '!$J$4="","",'Budget Issue #3 '!$I$13)</f>
        <v/>
      </c>
    </row>
    <row r="153" spans="1:10" x14ac:dyDescent="0.25">
      <c r="A153" s="75">
        <f t="shared" si="4"/>
        <v>0</v>
      </c>
      <c r="B153" s="75">
        <f t="shared" si="5"/>
        <v>25</v>
      </c>
      <c r="C153" s="75">
        <v>3</v>
      </c>
      <c r="D153" s="75" t="str">
        <f>IF('Budget Issue #3 '!$J$4="","",'Budget Issue #3 '!$J$4)</f>
        <v/>
      </c>
      <c r="E153" s="75" t="str">
        <f>IF('Budget Issue #3 '!$J$6="","",'Budget Issue #3 '!$J$6)</f>
        <v/>
      </c>
      <c r="F153" s="75" t="str">
        <f>IF('Budget Issue #3 '!$J$4="","",'Budget Issue #3 '!$G$4)</f>
        <v/>
      </c>
      <c r="G153" s="75" t="str">
        <f>IF('Budget Issue #3 '!$G$6="","",'Budget Issue #3 '!$G$6)</f>
        <v/>
      </c>
      <c r="H153" s="75" t="str">
        <f>IF('Budget Issue #3 '!$J$4="","",'Budget Issue #3 '!$B$14)</f>
        <v/>
      </c>
      <c r="I153" s="75" t="str">
        <f>IF('Budget Issue #3 '!$J$4="","",'Budget Issue #3 '!$I$10)</f>
        <v/>
      </c>
      <c r="J153" s="75" t="str">
        <f>IF('Budget Issue #3 '!$J$4="","",'Budget Issue #3 '!$I$14)</f>
        <v/>
      </c>
    </row>
    <row r="154" spans="1:10" x14ac:dyDescent="0.25">
      <c r="A154" s="75">
        <f t="shared" si="4"/>
        <v>0</v>
      </c>
      <c r="B154" s="75">
        <f t="shared" si="5"/>
        <v>25</v>
      </c>
      <c r="C154" s="75">
        <v>3</v>
      </c>
      <c r="D154" s="75" t="str">
        <f>IF('Budget Issue #3 '!$J$4="","",'Budget Issue #3 '!$J$4)</f>
        <v/>
      </c>
      <c r="E154" s="75" t="str">
        <f>IF('Budget Issue #3 '!$J$6="","",'Budget Issue #3 '!$J$6)</f>
        <v/>
      </c>
      <c r="F154" s="75" t="str">
        <f>IF('Budget Issue #3 '!$J$4="","",'Budget Issue #3 '!$G$4)</f>
        <v/>
      </c>
      <c r="G154" s="75" t="str">
        <f>IF('Budget Issue #3 '!$G$6="","",'Budget Issue #3 '!$G$6)</f>
        <v/>
      </c>
      <c r="H154" s="75" t="str">
        <f>IF('Budget Issue #3 '!$J$4="","",'Budget Issue #3 '!$B$15)</f>
        <v/>
      </c>
      <c r="I154" s="75" t="str">
        <f>IF('Budget Issue #3 '!$J$4="","",'Budget Issue #3 '!$I$10)</f>
        <v/>
      </c>
      <c r="J154" s="75" t="str">
        <f>IF('Budget Issue #3 '!$J$4="","",'Budget Issue #3 '!$I$15)</f>
        <v/>
      </c>
    </row>
    <row r="155" spans="1:10" x14ac:dyDescent="0.25">
      <c r="A155" s="75">
        <f t="shared" si="4"/>
        <v>0</v>
      </c>
      <c r="B155" s="75">
        <f t="shared" si="5"/>
        <v>25</v>
      </c>
      <c r="C155" s="75">
        <v>3</v>
      </c>
      <c r="D155" s="75" t="str">
        <f>IF('Budget Issue #3 '!$J$4="","",'Budget Issue #3 '!$J$4)</f>
        <v/>
      </c>
      <c r="E155" s="75" t="str">
        <f>IF('Budget Issue #3 '!$J$6="","",'Budget Issue #3 '!$J$6)</f>
        <v/>
      </c>
      <c r="F155" s="75" t="str">
        <f>IF('Budget Issue #3 '!$J$4="","",'Budget Issue #3 '!$G$4)</f>
        <v/>
      </c>
      <c r="G155" s="75" t="str">
        <f>IF('Budget Issue #3 '!$G$6="","",'Budget Issue #3 '!$G$6)</f>
        <v/>
      </c>
      <c r="H155" s="75" t="str">
        <f>IF('Budget Issue #3 '!$J$4="","",'Budget Issue #3 '!$B$16)</f>
        <v/>
      </c>
      <c r="I155" s="75" t="str">
        <f>IF('Budget Issue #3 '!$J$4="","",'Budget Issue #3 '!$I$10)</f>
        <v/>
      </c>
      <c r="J155" s="75" t="str">
        <f>IF('Budget Issue #3 '!$J$4="","",'Budget Issue #3 '!$I$16)</f>
        <v/>
      </c>
    </row>
    <row r="156" spans="1:10" x14ac:dyDescent="0.25">
      <c r="A156" s="75">
        <f t="shared" si="4"/>
        <v>0</v>
      </c>
      <c r="B156" s="75">
        <f t="shared" si="5"/>
        <v>25</v>
      </c>
      <c r="C156" s="75">
        <v>3</v>
      </c>
      <c r="D156" s="75" t="str">
        <f>IF('Budget Issue #3 '!$J$4="","",'Budget Issue #3 '!$J$4)</f>
        <v/>
      </c>
      <c r="E156" s="75" t="str">
        <f>IF('Budget Issue #3 '!$J$6="","",'Budget Issue #3 '!$J$6)</f>
        <v/>
      </c>
      <c r="F156" s="75" t="str">
        <f>IF('Budget Issue #3 '!$J$4="","",'Budget Issue #3 '!$G$4)</f>
        <v/>
      </c>
      <c r="G156" s="75" t="str">
        <f>IF('Budget Issue #3 '!$G$6="","",'Budget Issue #3 '!$G$6)</f>
        <v/>
      </c>
      <c r="H156" s="75" t="str">
        <f>IF('Budget Issue #3 '!$J$4="","",'Budget Issue #3 '!$B$11)</f>
        <v/>
      </c>
      <c r="I156" s="75" t="str">
        <f>IF('Budget Issue #3 '!$J$4="","",'Budget Issue #3 '!$J$10)</f>
        <v/>
      </c>
      <c r="J156" s="75" t="str">
        <f>IF('Budget Issue #3 '!$J$4="","",'Budget Issue #3 '!$J$11)</f>
        <v/>
      </c>
    </row>
    <row r="157" spans="1:10" x14ac:dyDescent="0.25">
      <c r="A157" s="75">
        <f t="shared" si="4"/>
        <v>0</v>
      </c>
      <c r="B157" s="75">
        <f t="shared" si="5"/>
        <v>25</v>
      </c>
      <c r="C157" s="75">
        <v>3</v>
      </c>
      <c r="D157" s="75" t="str">
        <f>IF('Budget Issue #3 '!$J$4="","",'Budget Issue #3 '!$J$4)</f>
        <v/>
      </c>
      <c r="E157" s="75" t="str">
        <f>IF('Budget Issue #3 '!$J$6="","",'Budget Issue #3 '!$J$6)</f>
        <v/>
      </c>
      <c r="F157" s="75" t="str">
        <f>IF('Budget Issue #3 '!$J$4="","",'Budget Issue #3 '!$G$4)</f>
        <v/>
      </c>
      <c r="G157" s="75" t="str">
        <f>IF('Budget Issue #3 '!$G$6="","",'Budget Issue #3 '!$G$6)</f>
        <v/>
      </c>
      <c r="H157" s="75" t="str">
        <f>IF('Budget Issue #3 '!$J$4="","",'Budget Issue #3 '!$B$13)</f>
        <v/>
      </c>
      <c r="I157" s="75" t="str">
        <f>IF('Budget Issue #3 '!$J$4="","",'Budget Issue #3 '!$J$10)</f>
        <v/>
      </c>
      <c r="J157" s="75" t="str">
        <f>IF('Budget Issue #3 '!$J$4="","",'Budget Issue #3 '!$J$13)</f>
        <v/>
      </c>
    </row>
    <row r="158" spans="1:10" x14ac:dyDescent="0.25">
      <c r="A158" s="75">
        <f t="shared" si="4"/>
        <v>0</v>
      </c>
      <c r="B158" s="75">
        <f t="shared" si="5"/>
        <v>25</v>
      </c>
      <c r="C158" s="75">
        <v>3</v>
      </c>
      <c r="D158" s="75" t="str">
        <f>IF('Budget Issue #3 '!$J$4="","",'Budget Issue #3 '!$J$4)</f>
        <v/>
      </c>
      <c r="E158" s="75" t="str">
        <f>IF('Budget Issue #3 '!$J$6="","",'Budget Issue #3 '!$J$6)</f>
        <v/>
      </c>
      <c r="F158" s="75" t="str">
        <f>IF('Budget Issue #3 '!$J$4="","",'Budget Issue #3 '!$G$4)</f>
        <v/>
      </c>
      <c r="G158" s="75" t="str">
        <f>IF('Budget Issue #3 '!$G$6="","",'Budget Issue #3 '!$G$6)</f>
        <v/>
      </c>
      <c r="H158" s="75" t="str">
        <f>IF('Budget Issue #3 '!$J$4="","",'Budget Issue #3 '!$B$14)</f>
        <v/>
      </c>
      <c r="I158" s="75" t="str">
        <f>IF('Budget Issue #3 '!$J$4="","",'Budget Issue #3 '!$J$10)</f>
        <v/>
      </c>
      <c r="J158" s="75" t="str">
        <f>IF('Budget Issue #3 '!$J$4="","",'Budget Issue #3 '!$J$14)</f>
        <v/>
      </c>
    </row>
    <row r="159" spans="1:10" x14ac:dyDescent="0.25">
      <c r="A159" s="75">
        <f t="shared" si="4"/>
        <v>0</v>
      </c>
      <c r="B159" s="75">
        <f t="shared" si="5"/>
        <v>25</v>
      </c>
      <c r="C159" s="75">
        <v>3</v>
      </c>
      <c r="D159" s="75" t="str">
        <f>IF('Budget Issue #3 '!$J$4="","",'Budget Issue #3 '!$J$4)</f>
        <v/>
      </c>
      <c r="E159" s="75" t="str">
        <f>IF('Budget Issue #3 '!$J$6="","",'Budget Issue #3 '!$J$6)</f>
        <v/>
      </c>
      <c r="F159" s="75" t="str">
        <f>IF('Budget Issue #3 '!$J$4="","",'Budget Issue #3 '!$G$4)</f>
        <v/>
      </c>
      <c r="G159" s="75" t="str">
        <f>IF('Budget Issue #3 '!$G$6="","",'Budget Issue #3 '!$G$6)</f>
        <v/>
      </c>
      <c r="H159" s="75" t="str">
        <f>IF('Budget Issue #3 '!$J$4="","",'Budget Issue #3 '!$B$15)</f>
        <v/>
      </c>
      <c r="I159" s="75" t="str">
        <f>IF('Budget Issue #3 '!$J$4="","",'Budget Issue #3 '!$J$10)</f>
        <v/>
      </c>
      <c r="J159" s="75" t="str">
        <f>IF('Budget Issue #3 '!$J$4="","",'Budget Issue #3 '!$J$15)</f>
        <v/>
      </c>
    </row>
    <row r="160" spans="1:10" x14ac:dyDescent="0.25">
      <c r="A160" s="75">
        <f t="shared" si="4"/>
        <v>0</v>
      </c>
      <c r="B160" s="75">
        <f t="shared" si="5"/>
        <v>25</v>
      </c>
      <c r="C160" s="75">
        <v>3</v>
      </c>
      <c r="D160" s="75" t="str">
        <f>IF('Budget Issue #3 '!$J$4="","",'Budget Issue #3 '!$J$4)</f>
        <v/>
      </c>
      <c r="E160" s="75" t="str">
        <f>IF('Budget Issue #3 '!$J$6="","",'Budget Issue #3 '!$J$6)</f>
        <v/>
      </c>
      <c r="F160" s="75" t="str">
        <f>IF('Budget Issue #3 '!$J$4="","",'Budget Issue #3 '!$G$4)</f>
        <v/>
      </c>
      <c r="G160" s="75" t="str">
        <f>IF('Budget Issue #3 '!$G$6="","",'Budget Issue #3 '!$G$6)</f>
        <v/>
      </c>
      <c r="H160" s="75" t="str">
        <f>IF('Budget Issue #3 '!$J$4="","",'Budget Issue #3 '!$B$16)</f>
        <v/>
      </c>
      <c r="I160" s="75" t="str">
        <f>IF('Budget Issue #3 '!$J$4="","",'Budget Issue #3 '!$J$10)</f>
        <v/>
      </c>
      <c r="J160" s="75" t="str">
        <f>IF('Budget Issue #3 '!$J$4="","",'Budget Issue #3 '!$J$16)</f>
        <v/>
      </c>
    </row>
    <row r="161" spans="1:10" x14ac:dyDescent="0.25">
      <c r="A161" s="75">
        <f t="shared" si="4"/>
        <v>0</v>
      </c>
      <c r="B161" s="75">
        <f t="shared" si="5"/>
        <v>25</v>
      </c>
      <c r="C161" s="75">
        <v>3</v>
      </c>
      <c r="D161" s="75" t="str">
        <f>IF('Budget Issue #3 '!$J$4="","",'Budget Issue #3 '!$J$4)</f>
        <v/>
      </c>
      <c r="E161" s="75" t="str">
        <f>IF('Budget Issue #3 '!$J$6="","",'Budget Issue #3 '!$J$6)</f>
        <v/>
      </c>
      <c r="F161" s="75" t="str">
        <f>IF('Budget Issue #3 '!$J$4="","",'Budget Issue #3 '!$G$4)</f>
        <v/>
      </c>
      <c r="G161" s="75" t="str">
        <f>IF('Budget Issue #3 '!$G$6="","",'Budget Issue #3 '!$G$6)</f>
        <v/>
      </c>
      <c r="H161" s="75" t="str">
        <f>IF('Budget Issue #3 '!$J$4="","",'Budget Issue #3 '!$B$11)</f>
        <v/>
      </c>
      <c r="I161" s="75" t="str">
        <f>IF('Budget Issue #3 '!$J$4="","",'Budget Issue #3 '!$K$10)</f>
        <v/>
      </c>
      <c r="J161" s="75" t="str">
        <f>IF('Budget Issue #3 '!$J$4="","",'Budget Issue #3 '!$K$11)</f>
        <v/>
      </c>
    </row>
    <row r="162" spans="1:10" x14ac:dyDescent="0.25">
      <c r="A162" s="75">
        <f t="shared" si="4"/>
        <v>0</v>
      </c>
      <c r="B162" s="75">
        <f t="shared" si="5"/>
        <v>25</v>
      </c>
      <c r="C162" s="75">
        <v>3</v>
      </c>
      <c r="D162" s="75" t="str">
        <f>IF('Budget Issue #3 '!$J$4="","",'Budget Issue #3 '!$J$4)</f>
        <v/>
      </c>
      <c r="E162" s="75" t="str">
        <f>IF('Budget Issue #3 '!$J$6="","",'Budget Issue #3 '!$J$6)</f>
        <v/>
      </c>
      <c r="F162" s="75" t="str">
        <f>IF('Budget Issue #3 '!$J$4="","",'Budget Issue #3 '!$G$4)</f>
        <v/>
      </c>
      <c r="G162" s="75" t="str">
        <f>IF('Budget Issue #3 '!$G$6="","",'Budget Issue #3 '!$G$6)</f>
        <v/>
      </c>
      <c r="H162" s="75" t="str">
        <f>IF('Budget Issue #3 '!$J$4="","",'Budget Issue #3 '!$B$13)</f>
        <v/>
      </c>
      <c r="I162" s="75" t="str">
        <f>IF('Budget Issue #3 '!$J$4="","",'Budget Issue #3 '!$K$10)</f>
        <v/>
      </c>
      <c r="J162" s="75" t="str">
        <f>IF('Budget Issue #3 '!$J$4="","",'Budget Issue #3 '!$K$13)</f>
        <v/>
      </c>
    </row>
    <row r="163" spans="1:10" x14ac:dyDescent="0.25">
      <c r="A163" s="75">
        <f t="shared" si="4"/>
        <v>0</v>
      </c>
      <c r="B163" s="75">
        <f t="shared" si="5"/>
        <v>25</v>
      </c>
      <c r="C163" s="75">
        <v>3</v>
      </c>
      <c r="D163" s="75" t="str">
        <f>IF('Budget Issue #3 '!$J$4="","",'Budget Issue #3 '!$J$4)</f>
        <v/>
      </c>
      <c r="E163" s="75" t="str">
        <f>IF('Budget Issue #3 '!$J$6="","",'Budget Issue #3 '!$J$6)</f>
        <v/>
      </c>
      <c r="F163" s="75" t="str">
        <f>IF('Budget Issue #3 '!$J$4="","",'Budget Issue #3 '!$G$4)</f>
        <v/>
      </c>
      <c r="G163" s="75" t="str">
        <f>IF('Budget Issue #3 '!$G$6="","",'Budget Issue #3 '!$G$6)</f>
        <v/>
      </c>
      <c r="H163" s="75" t="str">
        <f>IF('Budget Issue #3 '!$J$4="","",'Budget Issue #3 '!$B$14)</f>
        <v/>
      </c>
      <c r="I163" s="75" t="str">
        <f>IF('Budget Issue #3 '!$J$4="","",'Budget Issue #3 '!$K$10)</f>
        <v/>
      </c>
      <c r="J163" s="75" t="str">
        <f>IF('Budget Issue #3 '!$J$4="","",'Budget Issue #3 '!$K$14)</f>
        <v/>
      </c>
    </row>
    <row r="164" spans="1:10" x14ac:dyDescent="0.25">
      <c r="A164" s="75">
        <f t="shared" si="4"/>
        <v>0</v>
      </c>
      <c r="B164" s="75">
        <f t="shared" si="5"/>
        <v>25</v>
      </c>
      <c r="C164" s="75">
        <v>3</v>
      </c>
      <c r="D164" s="75" t="str">
        <f>IF('Budget Issue #3 '!$J$4="","",'Budget Issue #3 '!$J$4)</f>
        <v/>
      </c>
      <c r="E164" s="75" t="str">
        <f>IF('Budget Issue #3 '!$J$6="","",'Budget Issue #3 '!$J$6)</f>
        <v/>
      </c>
      <c r="F164" s="75" t="str">
        <f>IF('Budget Issue #3 '!$J$4="","",'Budget Issue #3 '!$G$4)</f>
        <v/>
      </c>
      <c r="G164" s="75" t="str">
        <f>IF('Budget Issue #3 '!$G$6="","",'Budget Issue #3 '!$G$6)</f>
        <v/>
      </c>
      <c r="H164" s="75" t="str">
        <f>IF('Budget Issue #3 '!$J$4="","",'Budget Issue #3 '!$B$15)</f>
        <v/>
      </c>
      <c r="I164" s="75" t="str">
        <f>IF('Budget Issue #3 '!$J$4="","",'Budget Issue #3 '!$K$10)</f>
        <v/>
      </c>
      <c r="J164" s="75" t="str">
        <f>IF('Budget Issue #3 '!$J$4="","",'Budget Issue #3 '!$K$15)</f>
        <v/>
      </c>
    </row>
    <row r="165" spans="1:10" x14ac:dyDescent="0.25">
      <c r="A165" s="75">
        <f t="shared" si="4"/>
        <v>0</v>
      </c>
      <c r="B165" s="75">
        <f t="shared" si="5"/>
        <v>25</v>
      </c>
      <c r="C165" s="75">
        <v>3</v>
      </c>
      <c r="D165" s="75" t="str">
        <f>IF('Budget Issue #3 '!$J$4="","",'Budget Issue #3 '!$J$4)</f>
        <v/>
      </c>
      <c r="E165" s="75" t="str">
        <f>IF('Budget Issue #3 '!$J$6="","",'Budget Issue #3 '!$J$6)</f>
        <v/>
      </c>
      <c r="F165" s="75" t="str">
        <f>IF('Budget Issue #3 '!$J$4="","",'Budget Issue #3 '!$G$4)</f>
        <v/>
      </c>
      <c r="G165" s="75" t="str">
        <f>IF('Budget Issue #3 '!$G$6="","",'Budget Issue #3 '!$G$6)</f>
        <v/>
      </c>
      <c r="H165" s="75" t="str">
        <f>IF('Budget Issue #3 '!$J$4="","",'Budget Issue #3 '!$B$16)</f>
        <v/>
      </c>
      <c r="I165" s="75" t="str">
        <f>IF('Budget Issue #3 '!$J$4="","",'Budget Issue #3 '!$K$10)</f>
        <v/>
      </c>
      <c r="J165" s="75" t="str">
        <f>IF('Budget Issue #3 '!$J$4="","",'Budget Issue #3 '!$K$16)</f>
        <v/>
      </c>
    </row>
    <row r="166" spans="1:10" x14ac:dyDescent="0.25">
      <c r="A166" s="75">
        <f t="shared" si="4"/>
        <v>0</v>
      </c>
      <c r="B166" s="75">
        <f t="shared" si="5"/>
        <v>25</v>
      </c>
      <c r="C166" s="75">
        <v>3</v>
      </c>
      <c r="D166" s="75" t="str">
        <f>IF('Budget Issue #3 '!$J$4="","",'Budget Issue #3 '!$J$4)</f>
        <v/>
      </c>
      <c r="E166" s="75" t="str">
        <f>IF('Budget Issue #3 '!$J$6="","",'Budget Issue #3 '!$J$6)</f>
        <v/>
      </c>
      <c r="F166" s="75" t="str">
        <f>IF('Budget Issue #3 '!$J$4="","",'Budget Issue #3 '!$G$4)</f>
        <v/>
      </c>
      <c r="G166" s="75" t="str">
        <f>IF('Budget Issue #3 '!$G$6="","",'Budget Issue #3 '!$G$6)</f>
        <v/>
      </c>
      <c r="H166" s="75" t="str">
        <f>IF('Budget Issue #3 '!$J$4="","",'Budget Issue #3 '!$B$11)</f>
        <v/>
      </c>
      <c r="I166" s="75" t="str">
        <f>IF('Budget Issue #3 '!$J$4="","",'Budget Issue #3 '!$L$10)</f>
        <v/>
      </c>
      <c r="J166" s="75" t="str">
        <f>IF('Budget Issue #3 '!$J$4="","",'Budget Issue #3 '!$L$11)</f>
        <v/>
      </c>
    </row>
    <row r="167" spans="1:10" x14ac:dyDescent="0.25">
      <c r="A167" s="75">
        <f t="shared" si="4"/>
        <v>0</v>
      </c>
      <c r="B167" s="75">
        <f t="shared" si="5"/>
        <v>25</v>
      </c>
      <c r="C167" s="75">
        <v>3</v>
      </c>
      <c r="D167" s="75" t="str">
        <f>IF('Budget Issue #3 '!$J$4="","",'Budget Issue #3 '!$J$4)</f>
        <v/>
      </c>
      <c r="E167" s="75" t="str">
        <f>IF('Budget Issue #3 '!$J$6="","",'Budget Issue #3 '!$J$6)</f>
        <v/>
      </c>
      <c r="F167" s="75" t="str">
        <f>IF('Budget Issue #3 '!$J$4="","",'Budget Issue #3 '!$G$4)</f>
        <v/>
      </c>
      <c r="G167" s="75" t="str">
        <f>IF('Budget Issue #3 '!$G$6="","",'Budget Issue #3 '!$G$6)</f>
        <v/>
      </c>
      <c r="H167" s="75" t="str">
        <f>IF('Budget Issue #3 '!$J$4="","",'Budget Issue #3 '!$B$13)</f>
        <v/>
      </c>
      <c r="I167" s="75" t="str">
        <f>IF('Budget Issue #3 '!$J$4="","",'Budget Issue #3 '!$L$10)</f>
        <v/>
      </c>
      <c r="J167" s="75" t="str">
        <f>IF('Budget Issue #3 '!$J$4="","",'Budget Issue #3 '!$L$13)</f>
        <v/>
      </c>
    </row>
    <row r="168" spans="1:10" x14ac:dyDescent="0.25">
      <c r="A168" s="75">
        <f t="shared" si="4"/>
        <v>0</v>
      </c>
      <c r="B168" s="75">
        <f t="shared" si="5"/>
        <v>25</v>
      </c>
      <c r="C168" s="75">
        <v>3</v>
      </c>
      <c r="D168" s="75" t="str">
        <f>IF('Budget Issue #3 '!$J$4="","",'Budget Issue #3 '!$J$4)</f>
        <v/>
      </c>
      <c r="E168" s="75" t="str">
        <f>IF('Budget Issue #3 '!$J$6="","",'Budget Issue #3 '!$J$6)</f>
        <v/>
      </c>
      <c r="F168" s="75" t="str">
        <f>IF('Budget Issue #3 '!$J$4="","",'Budget Issue #3 '!$G$4)</f>
        <v/>
      </c>
      <c r="G168" s="75" t="str">
        <f>IF('Budget Issue #3 '!$G$6="","",'Budget Issue #3 '!$G$6)</f>
        <v/>
      </c>
      <c r="H168" s="75" t="str">
        <f>IF('Budget Issue #3 '!$J$4="","",'Budget Issue #3 '!$B$14)</f>
        <v/>
      </c>
      <c r="I168" s="75" t="str">
        <f>IF('Budget Issue #3 '!$J$4="","",'Budget Issue #3 '!$L$10)</f>
        <v/>
      </c>
      <c r="J168" s="75" t="str">
        <f>IF('Budget Issue #3 '!$J$4="","",'Budget Issue #3 '!$L$14)</f>
        <v/>
      </c>
    </row>
    <row r="169" spans="1:10" x14ac:dyDescent="0.25">
      <c r="A169" s="75">
        <f t="shared" si="4"/>
        <v>0</v>
      </c>
      <c r="B169" s="75">
        <f t="shared" si="5"/>
        <v>25</v>
      </c>
      <c r="C169" s="75">
        <v>3</v>
      </c>
      <c r="D169" s="75" t="str">
        <f>IF('Budget Issue #3 '!$J$4="","",'Budget Issue #3 '!$J$4)</f>
        <v/>
      </c>
      <c r="E169" s="75" t="str">
        <f>IF('Budget Issue #3 '!$J$6="","",'Budget Issue #3 '!$J$6)</f>
        <v/>
      </c>
      <c r="F169" s="75" t="str">
        <f>IF('Budget Issue #3 '!$J$4="","",'Budget Issue #3 '!$G$4)</f>
        <v/>
      </c>
      <c r="G169" s="75" t="str">
        <f>IF('Budget Issue #3 '!$G$6="","",'Budget Issue #3 '!$G$6)</f>
        <v/>
      </c>
      <c r="H169" s="75" t="str">
        <f>IF('Budget Issue #3 '!$J$4="","",'Budget Issue #3 '!$B$15)</f>
        <v/>
      </c>
      <c r="I169" s="75" t="str">
        <f>IF('Budget Issue #3 '!$J$4="","",'Budget Issue #3 '!$L$10)</f>
        <v/>
      </c>
      <c r="J169" s="75" t="str">
        <f>IF('Budget Issue #3 '!$J$4="","",'Budget Issue #3 '!$L$15)</f>
        <v/>
      </c>
    </row>
    <row r="170" spans="1:10" x14ac:dyDescent="0.25">
      <c r="A170" s="75">
        <f t="shared" si="4"/>
        <v>0</v>
      </c>
      <c r="B170" s="75">
        <f t="shared" si="5"/>
        <v>25</v>
      </c>
      <c r="C170" s="75">
        <v>3</v>
      </c>
      <c r="D170" s="75" t="str">
        <f>IF('Budget Issue #3 '!$J$4="","",'Budget Issue #3 '!$J$4)</f>
        <v/>
      </c>
      <c r="E170" s="75" t="str">
        <f>IF('Budget Issue #3 '!$J$6="","",'Budget Issue #3 '!$J$6)</f>
        <v/>
      </c>
      <c r="F170" s="75" t="str">
        <f>IF('Budget Issue #3 '!$J$4="","",'Budget Issue #3 '!$G$4)</f>
        <v/>
      </c>
      <c r="G170" s="75" t="str">
        <f>IF('Budget Issue #3 '!$G$6="","",'Budget Issue #3 '!$G$6)</f>
        <v/>
      </c>
      <c r="H170" s="75" t="str">
        <f>IF('Budget Issue #3 '!$J$4="","",'Budget Issue #3 '!$B$16)</f>
        <v/>
      </c>
      <c r="I170" s="75" t="str">
        <f>IF('Budget Issue #3 '!$J$4="","",'Budget Issue #3 '!$L$10)</f>
        <v/>
      </c>
      <c r="J170" s="75" t="str">
        <f>IF('Budget Issue #3 '!$J$4="","",'Budget Issue #3 '!$L$16)</f>
        <v/>
      </c>
    </row>
    <row r="171" spans="1:10" x14ac:dyDescent="0.25">
      <c r="A171" s="75">
        <f t="shared" si="4"/>
        <v>0</v>
      </c>
      <c r="B171" s="75">
        <f t="shared" si="5"/>
        <v>25</v>
      </c>
      <c r="C171" s="75">
        <v>4</v>
      </c>
      <c r="D171" s="75" t="str">
        <f>IF('Budget Issue #4 '!$J$4="","",'Budget Issue #4 '!$J$4)</f>
        <v/>
      </c>
      <c r="E171" s="75" t="str">
        <f>IF('Budget Issue #4 '!$J$6="","",'Budget Issue #4 '!$J$6)</f>
        <v/>
      </c>
      <c r="F171" s="75" t="str">
        <f>IF('Budget Issue #4 '!$J$4="","",'Budget Issue #4 '!$G$4)</f>
        <v/>
      </c>
      <c r="G171" s="75" t="str">
        <f>IF('Budget Issue #4 '!$G$6="","",'Budget Issue #4 '!$G$6)</f>
        <v/>
      </c>
      <c r="H171" s="75" t="str">
        <f>IF('Budget Issue #4 '!$J$4="","",'Budget Issue #4 '!$B$11)</f>
        <v/>
      </c>
      <c r="I171" s="75" t="str">
        <f>IF('Budget Issue #4 '!$J$4="","",'Budget Issue #4 '!$C$10)</f>
        <v/>
      </c>
      <c r="J171" s="75" t="str">
        <f>IF('Budget Issue #4 '!$J$4="","",'Budget Issue #4 '!$C$11)</f>
        <v/>
      </c>
    </row>
    <row r="172" spans="1:10" x14ac:dyDescent="0.25">
      <c r="A172" s="75">
        <f t="shared" si="4"/>
        <v>0</v>
      </c>
      <c r="B172" s="75">
        <f t="shared" si="5"/>
        <v>25</v>
      </c>
      <c r="C172" s="75">
        <v>4</v>
      </c>
      <c r="D172" s="75" t="str">
        <f>IF('Budget Issue #4 '!$J$4="","",'Budget Issue #4 '!$J$4)</f>
        <v/>
      </c>
      <c r="E172" s="75" t="str">
        <f>IF('Budget Issue #4 '!$J$6="","",'Budget Issue #4 '!$J$6)</f>
        <v/>
      </c>
      <c r="F172" s="75" t="str">
        <f>IF('Budget Issue #4 '!$J$4="","",'Budget Issue #4 '!$G$4)</f>
        <v/>
      </c>
      <c r="G172" s="75" t="str">
        <f>IF('Budget Issue #4 '!$G$6="","",'Budget Issue #4 '!$G$6)</f>
        <v/>
      </c>
      <c r="H172" s="75" t="str">
        <f>IF('Budget Issue #4 '!$J$4="","",'Budget Issue #4 '!$B$13)</f>
        <v/>
      </c>
      <c r="I172" s="75" t="str">
        <f>IF('Budget Issue #4 '!$J$4="","",'Budget Issue #4 '!$C$10)</f>
        <v/>
      </c>
      <c r="J172" s="75" t="str">
        <f>IF('Budget Issue #4 '!$J$4="","",'Budget Issue #4 '!$C$13)</f>
        <v/>
      </c>
    </row>
    <row r="173" spans="1:10" x14ac:dyDescent="0.25">
      <c r="A173" s="75">
        <f t="shared" si="4"/>
        <v>0</v>
      </c>
      <c r="B173" s="75">
        <f t="shared" si="5"/>
        <v>25</v>
      </c>
      <c r="C173" s="75">
        <v>4</v>
      </c>
      <c r="D173" s="75" t="str">
        <f>IF('Budget Issue #4 '!$J$4="","",'Budget Issue #4 '!$J$4)</f>
        <v/>
      </c>
      <c r="E173" s="75" t="str">
        <f>IF('Budget Issue #4 '!$J$6="","",'Budget Issue #4 '!$J$6)</f>
        <v/>
      </c>
      <c r="F173" s="75" t="str">
        <f>IF('Budget Issue #4 '!$J$4="","",'Budget Issue #4 '!$G$4)</f>
        <v/>
      </c>
      <c r="G173" s="75" t="str">
        <f>IF('Budget Issue #4 '!$G$6="","",'Budget Issue #4 '!$G$6)</f>
        <v/>
      </c>
      <c r="H173" s="75" t="str">
        <f>IF('Budget Issue #4 '!$J$4="","",'Budget Issue #4 '!$B$14)</f>
        <v/>
      </c>
      <c r="I173" s="75" t="str">
        <f>IF('Budget Issue #4 '!$J$4="","",'Budget Issue #4 '!$C$10)</f>
        <v/>
      </c>
      <c r="J173" s="75" t="str">
        <f>IF('Budget Issue #4 '!$J$4="","",'Budget Issue #4 '!$C$14)</f>
        <v/>
      </c>
    </row>
    <row r="174" spans="1:10" x14ac:dyDescent="0.25">
      <c r="A174" s="75">
        <f t="shared" si="4"/>
        <v>0</v>
      </c>
      <c r="B174" s="75">
        <f t="shared" si="5"/>
        <v>25</v>
      </c>
      <c r="C174" s="75">
        <v>4</v>
      </c>
      <c r="D174" s="75" t="str">
        <f>IF('Budget Issue #4 '!$J$4="","",'Budget Issue #4 '!$J$4)</f>
        <v/>
      </c>
      <c r="E174" s="75" t="str">
        <f>IF('Budget Issue #4 '!$J$6="","",'Budget Issue #4 '!$J$6)</f>
        <v/>
      </c>
      <c r="F174" s="75" t="str">
        <f>IF('Budget Issue #4 '!$J$4="","",'Budget Issue #4 '!$G$4)</f>
        <v/>
      </c>
      <c r="G174" s="75" t="str">
        <f>IF('Budget Issue #4 '!$G$6="","",'Budget Issue #4 '!$G$6)</f>
        <v/>
      </c>
      <c r="H174" s="75" t="str">
        <f>IF('Budget Issue #4 '!$J$4="","",'Budget Issue #4 '!$B$15)</f>
        <v/>
      </c>
      <c r="I174" s="75" t="str">
        <f>IF('Budget Issue #4 '!$J$4="","",'Budget Issue #4 '!$C$10)</f>
        <v/>
      </c>
      <c r="J174" s="75" t="str">
        <f>IF('Budget Issue #4 '!$J$4="","",'Budget Issue #4 '!$C$15)</f>
        <v/>
      </c>
    </row>
    <row r="175" spans="1:10" x14ac:dyDescent="0.25">
      <c r="A175" s="75">
        <f t="shared" si="4"/>
        <v>0</v>
      </c>
      <c r="B175" s="75">
        <f t="shared" si="5"/>
        <v>25</v>
      </c>
      <c r="C175" s="75">
        <v>4</v>
      </c>
      <c r="D175" s="75" t="str">
        <f>IF('Budget Issue #4 '!$J$4="","",'Budget Issue #4 '!$J$4)</f>
        <v/>
      </c>
      <c r="E175" s="75" t="str">
        <f>IF('Budget Issue #4 '!$J$6="","",'Budget Issue #4 '!$J$6)</f>
        <v/>
      </c>
      <c r="F175" s="75" t="str">
        <f>IF('Budget Issue #4 '!$J$4="","",'Budget Issue #4 '!$G$4)</f>
        <v/>
      </c>
      <c r="G175" s="75" t="str">
        <f>IF('Budget Issue #4 '!$G$6="","",'Budget Issue #4 '!$G$6)</f>
        <v/>
      </c>
      <c r="H175" s="75" t="str">
        <f>IF('Budget Issue #4 '!$J$4="","",'Budget Issue #4 '!$B$16)</f>
        <v/>
      </c>
      <c r="I175" s="75" t="str">
        <f>IF('Budget Issue #4 '!$J$4="","",'Budget Issue #4 '!$C$10)</f>
        <v/>
      </c>
      <c r="J175" s="75" t="str">
        <f>IF('Budget Issue #4 '!$J$4="","",'Budget Issue #4 '!$C$16)</f>
        <v/>
      </c>
    </row>
    <row r="176" spans="1:10" x14ac:dyDescent="0.25">
      <c r="A176" s="75">
        <f t="shared" si="4"/>
        <v>0</v>
      </c>
      <c r="B176" s="75">
        <f t="shared" si="5"/>
        <v>25</v>
      </c>
      <c r="C176" s="75">
        <v>4</v>
      </c>
      <c r="D176" s="75" t="str">
        <f>IF('Budget Issue #4 '!$J$4="","",'Budget Issue #4 '!$J$4)</f>
        <v/>
      </c>
      <c r="E176" s="75" t="str">
        <f>IF('Budget Issue #4 '!$J$6="","",'Budget Issue #4 '!$J$6)</f>
        <v/>
      </c>
      <c r="F176" s="75" t="str">
        <f>IF('Budget Issue #4 '!$J$4="","",'Budget Issue #4 '!$G$4)</f>
        <v/>
      </c>
      <c r="G176" s="75" t="str">
        <f>IF('Budget Issue #4 '!$G$6="","",'Budget Issue #4 '!$G$6)</f>
        <v/>
      </c>
      <c r="H176" s="75" t="str">
        <f>IF('Budget Issue #4 '!$J$4="","",'Budget Issue #4 '!$B$11)</f>
        <v/>
      </c>
      <c r="I176" s="75" t="str">
        <f>IF('Budget Issue #4 '!$J$4="","",'Budget Issue #4 '!$D$10)</f>
        <v/>
      </c>
      <c r="J176" s="75" t="str">
        <f>IF('Budget Issue #4 '!$J$4="","",'Budget Issue #4 '!$D$11)</f>
        <v/>
      </c>
    </row>
    <row r="177" spans="1:10" x14ac:dyDescent="0.25">
      <c r="A177" s="75">
        <f t="shared" si="4"/>
        <v>0</v>
      </c>
      <c r="B177" s="75">
        <f t="shared" si="5"/>
        <v>25</v>
      </c>
      <c r="C177" s="75">
        <v>4</v>
      </c>
      <c r="D177" s="75" t="str">
        <f>IF('Budget Issue #4 '!$J$4="","",'Budget Issue #4 '!$J$4)</f>
        <v/>
      </c>
      <c r="E177" s="75" t="str">
        <f>IF('Budget Issue #4 '!$J$6="","",'Budget Issue #4 '!$J$6)</f>
        <v/>
      </c>
      <c r="F177" s="75" t="str">
        <f>IF('Budget Issue #4 '!$J$4="","",'Budget Issue #4 '!$G$4)</f>
        <v/>
      </c>
      <c r="G177" s="75" t="str">
        <f>IF('Budget Issue #4 '!$G$6="","",'Budget Issue #4 '!$G$6)</f>
        <v/>
      </c>
      <c r="H177" s="75" t="str">
        <f>IF('Budget Issue #4 '!$J$4="","",'Budget Issue #4 '!$B$13)</f>
        <v/>
      </c>
      <c r="I177" s="75" t="str">
        <f>IF('Budget Issue #4 '!$J$4="","",'Budget Issue #4 '!$D$10)</f>
        <v/>
      </c>
      <c r="J177" s="75" t="str">
        <f>IF('Budget Issue #4 '!$J$4="","",'Budget Issue #4 '!$D$13)</f>
        <v/>
      </c>
    </row>
    <row r="178" spans="1:10" x14ac:dyDescent="0.25">
      <c r="A178" s="75">
        <f t="shared" si="4"/>
        <v>0</v>
      </c>
      <c r="B178" s="75">
        <f t="shared" si="5"/>
        <v>25</v>
      </c>
      <c r="C178" s="75">
        <v>4</v>
      </c>
      <c r="D178" s="75" t="str">
        <f>IF('Budget Issue #4 '!$J$4="","",'Budget Issue #4 '!$J$4)</f>
        <v/>
      </c>
      <c r="E178" s="75" t="str">
        <f>IF('Budget Issue #4 '!$J$6="","",'Budget Issue #4 '!$J$6)</f>
        <v/>
      </c>
      <c r="F178" s="75" t="str">
        <f>IF('Budget Issue #4 '!$J$4="","",'Budget Issue #4 '!$G$4)</f>
        <v/>
      </c>
      <c r="G178" s="75" t="str">
        <f>IF('Budget Issue #4 '!$G$6="","",'Budget Issue #4 '!$G$6)</f>
        <v/>
      </c>
      <c r="H178" s="75" t="str">
        <f>IF('Budget Issue #4 '!$J$4="","",'Budget Issue #4 '!$B$14)</f>
        <v/>
      </c>
      <c r="I178" s="75" t="str">
        <f>IF('Budget Issue #4 '!$J$4="","",'Budget Issue #4 '!$D$10)</f>
        <v/>
      </c>
      <c r="J178" s="75" t="str">
        <f>IF('Budget Issue #4 '!$J$4="","",'Budget Issue #4 '!$D$14)</f>
        <v/>
      </c>
    </row>
    <row r="179" spans="1:10" x14ac:dyDescent="0.25">
      <c r="A179" s="75">
        <f t="shared" si="4"/>
        <v>0</v>
      </c>
      <c r="B179" s="75">
        <f t="shared" si="5"/>
        <v>25</v>
      </c>
      <c r="C179" s="75">
        <v>4</v>
      </c>
      <c r="D179" s="75" t="str">
        <f>IF('Budget Issue #4 '!$J$4="","",'Budget Issue #4 '!$J$4)</f>
        <v/>
      </c>
      <c r="E179" s="75" t="str">
        <f>IF('Budget Issue #4 '!$J$6="","",'Budget Issue #4 '!$J$6)</f>
        <v/>
      </c>
      <c r="F179" s="75" t="str">
        <f>IF('Budget Issue #4 '!$J$4="","",'Budget Issue #4 '!$G$4)</f>
        <v/>
      </c>
      <c r="G179" s="75" t="str">
        <f>IF('Budget Issue #4 '!$G$6="","",'Budget Issue #4 '!$G$6)</f>
        <v/>
      </c>
      <c r="H179" s="75" t="str">
        <f>IF('Budget Issue #4 '!$J$4="","",'Budget Issue #4 '!$B$15)</f>
        <v/>
      </c>
      <c r="I179" s="75" t="str">
        <f>IF('Budget Issue #4 '!$J$4="","",'Budget Issue #4 '!$D$10)</f>
        <v/>
      </c>
      <c r="J179" s="75" t="str">
        <f>IF('Budget Issue #4 '!$J$4="","",'Budget Issue #4 '!$D$15)</f>
        <v/>
      </c>
    </row>
    <row r="180" spans="1:10" x14ac:dyDescent="0.25">
      <c r="A180" s="75">
        <f t="shared" si="4"/>
        <v>0</v>
      </c>
      <c r="B180" s="75">
        <f t="shared" si="5"/>
        <v>25</v>
      </c>
      <c r="C180" s="75">
        <v>4</v>
      </c>
      <c r="D180" s="75" t="str">
        <f>IF('Budget Issue #4 '!$J$4="","",'Budget Issue #4 '!$J$4)</f>
        <v/>
      </c>
      <c r="E180" s="75" t="str">
        <f>IF('Budget Issue #4 '!$J$6="","",'Budget Issue #4 '!$J$6)</f>
        <v/>
      </c>
      <c r="F180" s="75" t="str">
        <f>IF('Budget Issue #4 '!$J$4="","",'Budget Issue #4 '!$G$4)</f>
        <v/>
      </c>
      <c r="G180" s="75" t="str">
        <f>IF('Budget Issue #4 '!$G$6="","",'Budget Issue #4 '!$G$6)</f>
        <v/>
      </c>
      <c r="H180" s="75" t="str">
        <f>IF('Budget Issue #4 '!$J$4="","",'Budget Issue #4 '!$B$16)</f>
        <v/>
      </c>
      <c r="I180" s="75" t="str">
        <f>IF('Budget Issue #4 '!$J$4="","",'Budget Issue #4 '!$D$10)</f>
        <v/>
      </c>
      <c r="J180" s="75" t="str">
        <f>IF('Budget Issue #4 '!$J$4="","",'Budget Issue #4 '!$D$16)</f>
        <v/>
      </c>
    </row>
    <row r="181" spans="1:10" x14ac:dyDescent="0.25">
      <c r="A181" s="75">
        <f t="shared" si="4"/>
        <v>0</v>
      </c>
      <c r="B181" s="75">
        <f t="shared" si="5"/>
        <v>25</v>
      </c>
      <c r="C181" s="75">
        <v>4</v>
      </c>
      <c r="D181" s="75" t="str">
        <f>IF('Budget Issue #4 '!$J$4="","",'Budget Issue #4 '!$J$4)</f>
        <v/>
      </c>
      <c r="E181" s="75" t="str">
        <f>IF('Budget Issue #4 '!$J$6="","",'Budget Issue #4 '!$J$6)</f>
        <v/>
      </c>
      <c r="F181" s="75" t="str">
        <f>IF('Budget Issue #4 '!$J$4="","",'Budget Issue #4 '!$G$4)</f>
        <v/>
      </c>
      <c r="G181" s="75" t="str">
        <f>IF('Budget Issue #4 '!$G$6="","",'Budget Issue #4 '!$G$6)</f>
        <v/>
      </c>
      <c r="H181" s="75" t="str">
        <f>IF('Budget Issue #4 '!$J$4="","",'Budget Issue #4 '!$B$11)</f>
        <v/>
      </c>
      <c r="I181" s="75" t="str">
        <f>IF('Budget Issue #4 '!$J$4="","",'Budget Issue #4 '!$E$10)</f>
        <v/>
      </c>
      <c r="J181" s="75" t="str">
        <f>IF('Budget Issue #4 '!$J$4="","",'Budget Issue #4 '!$E$11)</f>
        <v/>
      </c>
    </row>
    <row r="182" spans="1:10" x14ac:dyDescent="0.25">
      <c r="A182" s="75">
        <f t="shared" si="4"/>
        <v>0</v>
      </c>
      <c r="B182" s="75">
        <f t="shared" si="5"/>
        <v>25</v>
      </c>
      <c r="C182" s="75">
        <v>4</v>
      </c>
      <c r="D182" s="75" t="str">
        <f>IF('Budget Issue #4 '!$J$4="","",'Budget Issue #4 '!$J$4)</f>
        <v/>
      </c>
      <c r="E182" s="75" t="str">
        <f>IF('Budget Issue #4 '!$J$6="","",'Budget Issue #4 '!$J$6)</f>
        <v/>
      </c>
      <c r="F182" s="75" t="str">
        <f>IF('Budget Issue #4 '!$J$4="","",'Budget Issue #4 '!$G$4)</f>
        <v/>
      </c>
      <c r="G182" s="75" t="str">
        <f>IF('Budget Issue #4 '!$G$6="","",'Budget Issue #4 '!$G$6)</f>
        <v/>
      </c>
      <c r="H182" s="75" t="str">
        <f>IF('Budget Issue #4 '!$J$4="","",'Budget Issue #4 '!$B$13)</f>
        <v/>
      </c>
      <c r="I182" s="75" t="str">
        <f>IF('Budget Issue #4 '!$J$4="","",'Budget Issue #4 '!$E$10)</f>
        <v/>
      </c>
      <c r="J182" s="75" t="str">
        <f>IF('Budget Issue #4 '!$J$4="","",'Budget Issue #4 '!$E$13)</f>
        <v/>
      </c>
    </row>
    <row r="183" spans="1:10" x14ac:dyDescent="0.25">
      <c r="A183" s="75">
        <f t="shared" si="4"/>
        <v>0</v>
      </c>
      <c r="B183" s="75">
        <f t="shared" si="5"/>
        <v>25</v>
      </c>
      <c r="C183" s="75">
        <v>4</v>
      </c>
      <c r="D183" s="75" t="str">
        <f>IF('Budget Issue #4 '!$J$4="","",'Budget Issue #4 '!$J$4)</f>
        <v/>
      </c>
      <c r="E183" s="75" t="str">
        <f>IF('Budget Issue #4 '!$J$6="","",'Budget Issue #4 '!$J$6)</f>
        <v/>
      </c>
      <c r="F183" s="75" t="str">
        <f>IF('Budget Issue #4 '!$J$4="","",'Budget Issue #4 '!$G$4)</f>
        <v/>
      </c>
      <c r="G183" s="75" t="str">
        <f>IF('Budget Issue #4 '!$G$6="","",'Budget Issue #4 '!$G$6)</f>
        <v/>
      </c>
      <c r="H183" s="75" t="str">
        <f>IF('Budget Issue #4 '!$J$4="","",'Budget Issue #4 '!$B$14)</f>
        <v/>
      </c>
      <c r="I183" s="75" t="str">
        <f>IF('Budget Issue #4 '!$J$4="","",'Budget Issue #4 '!$E$10)</f>
        <v/>
      </c>
      <c r="J183" s="75" t="str">
        <f>IF('Budget Issue #4 '!$J$4="","",'Budget Issue #4 '!$E$14)</f>
        <v/>
      </c>
    </row>
    <row r="184" spans="1:10" x14ac:dyDescent="0.25">
      <c r="A184" s="75">
        <f t="shared" si="4"/>
        <v>0</v>
      </c>
      <c r="B184" s="75">
        <f t="shared" si="5"/>
        <v>25</v>
      </c>
      <c r="C184" s="75">
        <v>4</v>
      </c>
      <c r="D184" s="75" t="str">
        <f>IF('Budget Issue #4 '!$J$4="","",'Budget Issue #4 '!$J$4)</f>
        <v/>
      </c>
      <c r="E184" s="75" t="str">
        <f>IF('Budget Issue #4 '!$J$6="","",'Budget Issue #4 '!$J$6)</f>
        <v/>
      </c>
      <c r="F184" s="75" t="str">
        <f>IF('Budget Issue #4 '!$J$4="","",'Budget Issue #4 '!$G$4)</f>
        <v/>
      </c>
      <c r="G184" s="75" t="str">
        <f>IF('Budget Issue #4 '!$G$6="","",'Budget Issue #4 '!$G$6)</f>
        <v/>
      </c>
      <c r="H184" s="75" t="str">
        <f>IF('Budget Issue #4 '!$J$4="","",'Budget Issue #4 '!$B$15)</f>
        <v/>
      </c>
      <c r="I184" s="75" t="str">
        <f>IF('Budget Issue #4 '!$J$4="","",'Budget Issue #4 '!$E$10)</f>
        <v/>
      </c>
      <c r="J184" s="75" t="str">
        <f>IF('Budget Issue #4 '!$J$4="","",'Budget Issue #4 '!$E$15)</f>
        <v/>
      </c>
    </row>
    <row r="185" spans="1:10" x14ac:dyDescent="0.25">
      <c r="A185" s="75">
        <f t="shared" si="4"/>
        <v>0</v>
      </c>
      <c r="B185" s="75">
        <f t="shared" si="5"/>
        <v>25</v>
      </c>
      <c r="C185" s="75">
        <v>4</v>
      </c>
      <c r="D185" s="75" t="str">
        <f>IF('Budget Issue #4 '!$J$4="","",'Budget Issue #4 '!$J$4)</f>
        <v/>
      </c>
      <c r="E185" s="75" t="str">
        <f>IF('Budget Issue #4 '!$J$6="","",'Budget Issue #4 '!$J$6)</f>
        <v/>
      </c>
      <c r="F185" s="75" t="str">
        <f>IF('Budget Issue #4 '!$J$4="","",'Budget Issue #4 '!$G$4)</f>
        <v/>
      </c>
      <c r="G185" s="75" t="str">
        <f>IF('Budget Issue #4 '!$G$6="","",'Budget Issue #4 '!$G$6)</f>
        <v/>
      </c>
      <c r="H185" s="75" t="str">
        <f>IF('Budget Issue #4 '!$J$4="","",'Budget Issue #4 '!$B$16)</f>
        <v/>
      </c>
      <c r="I185" s="75" t="str">
        <f>IF('Budget Issue #4 '!$J$4="","",'Budget Issue #4 '!$E$10)</f>
        <v/>
      </c>
      <c r="J185" s="75" t="str">
        <f>IF('Budget Issue #4 '!$J$4="","",'Budget Issue #4 '!$E$16)</f>
        <v/>
      </c>
    </row>
    <row r="186" spans="1:10" x14ac:dyDescent="0.25">
      <c r="A186" s="75">
        <f t="shared" si="4"/>
        <v>0</v>
      </c>
      <c r="B186" s="75">
        <f t="shared" si="5"/>
        <v>25</v>
      </c>
      <c r="C186" s="75">
        <v>4</v>
      </c>
      <c r="D186" s="75" t="str">
        <f>IF('Budget Issue #4 '!$J$4="","",'Budget Issue #4 '!$J$4)</f>
        <v/>
      </c>
      <c r="E186" s="75" t="str">
        <f>IF('Budget Issue #4 '!$J$6="","",'Budget Issue #4 '!$J$6)</f>
        <v/>
      </c>
      <c r="F186" s="75" t="str">
        <f>IF('Budget Issue #4 '!$J$4="","",'Budget Issue #4 '!$G$4)</f>
        <v/>
      </c>
      <c r="G186" s="75" t="str">
        <f>IF('Budget Issue #4 '!$G$6="","",'Budget Issue #4 '!$G$6)</f>
        <v/>
      </c>
      <c r="H186" s="75" t="str">
        <f>IF('Budget Issue #4 '!$J$4="","",'Budget Issue #4 '!$B$11)</f>
        <v/>
      </c>
      <c r="I186" s="75" t="str">
        <f>IF('Budget Issue #4 '!$J$4="","",'Budget Issue #4 '!$F$10)</f>
        <v/>
      </c>
      <c r="J186" s="75" t="str">
        <f>IF('Budget Issue #4 '!$J$4="","",'Budget Issue #4 '!$F$11)</f>
        <v/>
      </c>
    </row>
    <row r="187" spans="1:10" x14ac:dyDescent="0.25">
      <c r="A187" s="75">
        <f t="shared" si="4"/>
        <v>0</v>
      </c>
      <c r="B187" s="75">
        <f t="shared" si="5"/>
        <v>25</v>
      </c>
      <c r="C187" s="75">
        <v>4</v>
      </c>
      <c r="D187" s="75" t="str">
        <f>IF('Budget Issue #4 '!$J$4="","",'Budget Issue #4 '!$J$4)</f>
        <v/>
      </c>
      <c r="E187" s="75" t="str">
        <f>IF('Budget Issue #4 '!$J$6="","",'Budget Issue #4 '!$J$6)</f>
        <v/>
      </c>
      <c r="F187" s="75" t="str">
        <f>IF('Budget Issue #4 '!$J$4="","",'Budget Issue #4 '!$G$4)</f>
        <v/>
      </c>
      <c r="G187" s="75" t="str">
        <f>IF('Budget Issue #4 '!$G$6="","",'Budget Issue #4 '!$G$6)</f>
        <v/>
      </c>
      <c r="H187" s="75" t="str">
        <f>IF('Budget Issue #4 '!$J$4="","",'Budget Issue #4 '!$B$13)</f>
        <v/>
      </c>
      <c r="I187" s="75" t="str">
        <f>IF('Budget Issue #4 '!$J$4="","",'Budget Issue #4 '!$F$10)</f>
        <v/>
      </c>
      <c r="J187" s="75" t="str">
        <f>IF('Budget Issue #4 '!$J$4="","",'Budget Issue #4 '!$F$13)</f>
        <v/>
      </c>
    </row>
    <row r="188" spans="1:10" x14ac:dyDescent="0.25">
      <c r="A188" s="75">
        <f t="shared" si="4"/>
        <v>0</v>
      </c>
      <c r="B188" s="75">
        <f t="shared" si="5"/>
        <v>25</v>
      </c>
      <c r="C188" s="75">
        <v>4</v>
      </c>
      <c r="D188" s="75" t="str">
        <f>IF('Budget Issue #4 '!$J$4="","",'Budget Issue #4 '!$J$4)</f>
        <v/>
      </c>
      <c r="E188" s="75" t="str">
        <f>IF('Budget Issue #4 '!$J$6="","",'Budget Issue #4 '!$J$6)</f>
        <v/>
      </c>
      <c r="F188" s="75" t="str">
        <f>IF('Budget Issue #4 '!$J$4="","",'Budget Issue #4 '!$G$4)</f>
        <v/>
      </c>
      <c r="G188" s="75" t="str">
        <f>IF('Budget Issue #4 '!$G$6="","",'Budget Issue #4 '!$G$6)</f>
        <v/>
      </c>
      <c r="H188" s="75" t="str">
        <f>IF('Budget Issue #4 '!$J$4="","",'Budget Issue #4 '!$B$14)</f>
        <v/>
      </c>
      <c r="I188" s="75" t="str">
        <f>IF('Budget Issue #4 '!$J$4="","",'Budget Issue #4 '!$F$10)</f>
        <v/>
      </c>
      <c r="J188" s="75" t="str">
        <f>IF('Budget Issue #4 '!$J$4="","",'Budget Issue #4 '!$F$14)</f>
        <v/>
      </c>
    </row>
    <row r="189" spans="1:10" x14ac:dyDescent="0.25">
      <c r="A189" s="75">
        <f t="shared" si="4"/>
        <v>0</v>
      </c>
      <c r="B189" s="75">
        <f t="shared" si="5"/>
        <v>25</v>
      </c>
      <c r="C189" s="75">
        <v>4</v>
      </c>
      <c r="D189" s="75" t="str">
        <f>IF('Budget Issue #4 '!$J$4="","",'Budget Issue #4 '!$J$4)</f>
        <v/>
      </c>
      <c r="E189" s="75" t="str">
        <f>IF('Budget Issue #4 '!$J$6="","",'Budget Issue #4 '!$J$6)</f>
        <v/>
      </c>
      <c r="F189" s="75" t="str">
        <f>IF('Budget Issue #4 '!$J$4="","",'Budget Issue #4 '!$G$4)</f>
        <v/>
      </c>
      <c r="G189" s="75" t="str">
        <f>IF('Budget Issue #4 '!$G$6="","",'Budget Issue #4 '!$G$6)</f>
        <v/>
      </c>
      <c r="H189" s="75" t="str">
        <f>IF('Budget Issue #4 '!$J$4="","",'Budget Issue #4 '!$B$15)</f>
        <v/>
      </c>
      <c r="I189" s="75" t="str">
        <f>IF('Budget Issue #4 '!$J$4="","",'Budget Issue #4 '!$F$10)</f>
        <v/>
      </c>
      <c r="J189" s="75" t="str">
        <f>IF('Budget Issue #4 '!$J$4="","",'Budget Issue #4 '!$F$15)</f>
        <v/>
      </c>
    </row>
    <row r="190" spans="1:10" x14ac:dyDescent="0.25">
      <c r="A190" s="75">
        <f t="shared" si="4"/>
        <v>0</v>
      </c>
      <c r="B190" s="75">
        <f t="shared" si="5"/>
        <v>25</v>
      </c>
      <c r="C190" s="75">
        <v>4</v>
      </c>
      <c r="D190" s="75" t="str">
        <f>IF('Budget Issue #4 '!$J$4="","",'Budget Issue #4 '!$J$4)</f>
        <v/>
      </c>
      <c r="E190" s="75" t="str">
        <f>IF('Budget Issue #4 '!$J$6="","",'Budget Issue #4 '!$J$6)</f>
        <v/>
      </c>
      <c r="F190" s="75" t="str">
        <f>IF('Budget Issue #4 '!$J$4="","",'Budget Issue #4 '!$G$4)</f>
        <v/>
      </c>
      <c r="G190" s="75" t="str">
        <f>IF('Budget Issue #4 '!$G$6="","",'Budget Issue #4 '!$G$6)</f>
        <v/>
      </c>
      <c r="H190" s="75" t="str">
        <f>IF('Budget Issue #4 '!$J$4="","",'Budget Issue #4 '!$B$16)</f>
        <v/>
      </c>
      <c r="I190" s="75" t="str">
        <f>IF('Budget Issue #4 '!$J$4="","",'Budget Issue #4 '!$F$10)</f>
        <v/>
      </c>
      <c r="J190" s="75" t="str">
        <f>IF('Budget Issue #4 '!$J$4="","",'Budget Issue #4 '!$F$16)</f>
        <v/>
      </c>
    </row>
    <row r="191" spans="1:10" x14ac:dyDescent="0.25">
      <c r="A191" s="75">
        <f t="shared" si="4"/>
        <v>0</v>
      </c>
      <c r="B191" s="75">
        <f t="shared" si="5"/>
        <v>25</v>
      </c>
      <c r="C191" s="75">
        <v>4</v>
      </c>
      <c r="D191" s="75" t="str">
        <f>IF('Budget Issue #4 '!$J$4="","",'Budget Issue #4 '!$J$4)</f>
        <v/>
      </c>
      <c r="E191" s="75" t="str">
        <f>IF('Budget Issue #4 '!$J$6="","",'Budget Issue #4 '!$J$6)</f>
        <v/>
      </c>
      <c r="F191" s="75" t="str">
        <f>IF('Budget Issue #4 '!$J$4="","",'Budget Issue #4 '!$G$4)</f>
        <v/>
      </c>
      <c r="G191" s="75" t="str">
        <f>IF('Budget Issue #4 '!$G$6="","",'Budget Issue #4 '!$G$6)</f>
        <v/>
      </c>
      <c r="H191" s="75" t="str">
        <f>IF('Budget Issue #4 '!$J$4="","",'Budget Issue #4 '!$B$11)</f>
        <v/>
      </c>
      <c r="I191" s="75" t="str">
        <f>IF('Budget Issue #4 '!$J$4="","",'Budget Issue #4 '!$G$10)</f>
        <v/>
      </c>
      <c r="J191" s="75" t="str">
        <f>IF('Budget Issue #4 '!$J$4="","",'Budget Issue #4 '!$G$11)</f>
        <v/>
      </c>
    </row>
    <row r="192" spans="1:10" x14ac:dyDescent="0.25">
      <c r="A192" s="75">
        <f t="shared" si="4"/>
        <v>0</v>
      </c>
      <c r="B192" s="75">
        <f t="shared" si="5"/>
        <v>25</v>
      </c>
      <c r="C192" s="75">
        <v>4</v>
      </c>
      <c r="D192" s="75" t="str">
        <f>IF('Budget Issue #4 '!$J$4="","",'Budget Issue #4 '!$J$4)</f>
        <v/>
      </c>
      <c r="E192" s="75" t="str">
        <f>IF('Budget Issue #4 '!$J$6="","",'Budget Issue #4 '!$J$6)</f>
        <v/>
      </c>
      <c r="F192" s="75" t="str">
        <f>IF('Budget Issue #4 '!$J$4="","",'Budget Issue #4 '!$G$4)</f>
        <v/>
      </c>
      <c r="G192" s="75" t="str">
        <f>IF('Budget Issue #4 '!$G$6="","",'Budget Issue #4 '!$G$6)</f>
        <v/>
      </c>
      <c r="H192" s="75" t="str">
        <f>IF('Budget Issue #4 '!$J$4="","",'Budget Issue #4 '!$B$13)</f>
        <v/>
      </c>
      <c r="I192" s="75" t="str">
        <f>IF('Budget Issue #4 '!$J$4="","",'Budget Issue #4 '!$G$10)</f>
        <v/>
      </c>
      <c r="J192" s="75" t="str">
        <f>IF('Budget Issue #4 '!$J$4="","",'Budget Issue #4 '!$G$13)</f>
        <v/>
      </c>
    </row>
    <row r="193" spans="1:10" x14ac:dyDescent="0.25">
      <c r="A193" s="75">
        <f t="shared" si="4"/>
        <v>0</v>
      </c>
      <c r="B193" s="75">
        <f t="shared" si="5"/>
        <v>25</v>
      </c>
      <c r="C193" s="75">
        <v>4</v>
      </c>
      <c r="D193" s="75" t="str">
        <f>IF('Budget Issue #4 '!$J$4="","",'Budget Issue #4 '!$J$4)</f>
        <v/>
      </c>
      <c r="E193" s="75" t="str">
        <f>IF('Budget Issue #4 '!$J$6="","",'Budget Issue #4 '!$J$6)</f>
        <v/>
      </c>
      <c r="F193" s="75" t="str">
        <f>IF('Budget Issue #4 '!$J$4="","",'Budget Issue #4 '!$G$4)</f>
        <v/>
      </c>
      <c r="G193" s="75" t="str">
        <f>IF('Budget Issue #4 '!$G$6="","",'Budget Issue #4 '!$G$6)</f>
        <v/>
      </c>
      <c r="H193" s="75" t="str">
        <f>IF('Budget Issue #4 '!$J$4="","",'Budget Issue #4 '!$B$14)</f>
        <v/>
      </c>
      <c r="I193" s="75" t="str">
        <f>IF('Budget Issue #4 '!$J$4="","",'Budget Issue #4 '!$G$10)</f>
        <v/>
      </c>
      <c r="J193" s="75" t="str">
        <f>IF('Budget Issue #4 '!$J$4="","",'Budget Issue #4 '!$G$14)</f>
        <v/>
      </c>
    </row>
    <row r="194" spans="1:10" x14ac:dyDescent="0.25">
      <c r="A194" s="75">
        <f t="shared" si="4"/>
        <v>0</v>
      </c>
      <c r="B194" s="75">
        <f t="shared" si="5"/>
        <v>25</v>
      </c>
      <c r="C194" s="75">
        <v>4</v>
      </c>
      <c r="D194" s="75" t="str">
        <f>IF('Budget Issue #4 '!$J$4="","",'Budget Issue #4 '!$J$4)</f>
        <v/>
      </c>
      <c r="E194" s="75" t="str">
        <f>IF('Budget Issue #4 '!$J$6="","",'Budget Issue #4 '!$J$6)</f>
        <v/>
      </c>
      <c r="F194" s="75" t="str">
        <f>IF('Budget Issue #4 '!$J$4="","",'Budget Issue #4 '!$G$4)</f>
        <v/>
      </c>
      <c r="G194" s="75" t="str">
        <f>IF('Budget Issue #4 '!$G$6="","",'Budget Issue #4 '!$G$6)</f>
        <v/>
      </c>
      <c r="H194" s="75" t="str">
        <f>IF('Budget Issue #4 '!$J$4="","",'Budget Issue #4 '!$B$15)</f>
        <v/>
      </c>
      <c r="I194" s="75" t="str">
        <f>IF('Budget Issue #4 '!$J$4="","",'Budget Issue #4 '!$G$10)</f>
        <v/>
      </c>
      <c r="J194" s="75" t="str">
        <f>IF('Budget Issue #4 '!$J$4="","",'Budget Issue #4 '!$G$15)</f>
        <v/>
      </c>
    </row>
    <row r="195" spans="1:10" x14ac:dyDescent="0.25">
      <c r="A195" s="75">
        <f t="shared" si="4"/>
        <v>0</v>
      </c>
      <c r="B195" s="75">
        <f t="shared" si="5"/>
        <v>25</v>
      </c>
      <c r="C195" s="75">
        <v>4</v>
      </c>
      <c r="D195" s="75" t="str">
        <f>IF('Budget Issue #4 '!$J$4="","",'Budget Issue #4 '!$J$4)</f>
        <v/>
      </c>
      <c r="E195" s="75" t="str">
        <f>IF('Budget Issue #4 '!$J$6="","",'Budget Issue #4 '!$J$6)</f>
        <v/>
      </c>
      <c r="F195" s="75" t="str">
        <f>IF('Budget Issue #4 '!$J$4="","",'Budget Issue #4 '!$G$4)</f>
        <v/>
      </c>
      <c r="G195" s="75" t="str">
        <f>IF('Budget Issue #4 '!$G$6="","",'Budget Issue #4 '!$G$6)</f>
        <v/>
      </c>
      <c r="H195" s="75" t="str">
        <f>IF('Budget Issue #4 '!$J$4="","",'Budget Issue #4 '!$B$16)</f>
        <v/>
      </c>
      <c r="I195" s="75" t="str">
        <f>IF('Budget Issue #4 '!$J$4="","",'Budget Issue #4 '!$G$10)</f>
        <v/>
      </c>
      <c r="J195" s="75" t="str">
        <f>IF('Budget Issue #4 '!$J$4="","",'Budget Issue #4 '!$G$16)</f>
        <v/>
      </c>
    </row>
    <row r="196" spans="1:10" x14ac:dyDescent="0.25">
      <c r="A196" s="75">
        <f t="shared" si="4"/>
        <v>0</v>
      </c>
      <c r="B196" s="75">
        <f t="shared" si="5"/>
        <v>25</v>
      </c>
      <c r="C196" s="75">
        <v>4</v>
      </c>
      <c r="D196" s="75" t="str">
        <f>IF('Budget Issue #4 '!$J$4="","",'Budget Issue #4 '!$J$4)</f>
        <v/>
      </c>
      <c r="E196" s="75" t="str">
        <f>IF('Budget Issue #4 '!$J$6="","",'Budget Issue #4 '!$J$6)</f>
        <v/>
      </c>
      <c r="F196" s="75" t="str">
        <f>IF('Budget Issue #4 '!$J$4="","",'Budget Issue #4 '!$G$4)</f>
        <v/>
      </c>
      <c r="G196" s="75" t="str">
        <f>IF('Budget Issue #4 '!$G$6="","",'Budget Issue #4 '!$G$6)</f>
        <v/>
      </c>
      <c r="H196" s="75" t="str">
        <f>IF('Budget Issue #4 '!$J$4="","",'Budget Issue #4 '!$B$11)</f>
        <v/>
      </c>
      <c r="I196" s="75" t="str">
        <f>IF('Budget Issue #4 '!$J$4="","",'Budget Issue #4 '!$H$10)</f>
        <v/>
      </c>
      <c r="J196" s="75" t="str">
        <f>IF('Budget Issue #4 '!$J$4="","",'Budget Issue #4 '!$H$11)</f>
        <v/>
      </c>
    </row>
    <row r="197" spans="1:10" x14ac:dyDescent="0.25">
      <c r="A197" s="75">
        <f t="shared" si="4"/>
        <v>0</v>
      </c>
      <c r="B197" s="75">
        <f t="shared" si="5"/>
        <v>25</v>
      </c>
      <c r="C197" s="75">
        <v>4</v>
      </c>
      <c r="D197" s="75" t="str">
        <f>IF('Budget Issue #4 '!$J$4="","",'Budget Issue #4 '!$J$4)</f>
        <v/>
      </c>
      <c r="E197" s="75" t="str">
        <f>IF('Budget Issue #4 '!$J$6="","",'Budget Issue #4 '!$J$6)</f>
        <v/>
      </c>
      <c r="F197" s="75" t="str">
        <f>IF('Budget Issue #4 '!$J$4="","",'Budget Issue #4 '!$G$4)</f>
        <v/>
      </c>
      <c r="G197" s="75" t="str">
        <f>IF('Budget Issue #4 '!$G$6="","",'Budget Issue #4 '!$G$6)</f>
        <v/>
      </c>
      <c r="H197" s="75" t="str">
        <f>IF('Budget Issue #4 '!$J$4="","",'Budget Issue #4 '!$B$13)</f>
        <v/>
      </c>
      <c r="I197" s="75" t="str">
        <f>IF('Budget Issue #4 '!$J$4="","",'Budget Issue #4 '!$H$10)</f>
        <v/>
      </c>
      <c r="J197" s="75" t="str">
        <f>IF('Budget Issue #4 '!$J$4="","",'Budget Issue #4 '!$H$13)</f>
        <v/>
      </c>
    </row>
    <row r="198" spans="1:10" x14ac:dyDescent="0.25">
      <c r="A198" s="75">
        <f t="shared" si="4"/>
        <v>0</v>
      </c>
      <c r="B198" s="75">
        <f t="shared" si="5"/>
        <v>25</v>
      </c>
      <c r="C198" s="75">
        <v>4</v>
      </c>
      <c r="D198" s="75" t="str">
        <f>IF('Budget Issue #4 '!$J$4="","",'Budget Issue #4 '!$J$4)</f>
        <v/>
      </c>
      <c r="E198" s="75" t="str">
        <f>IF('Budget Issue #4 '!$J$6="","",'Budget Issue #4 '!$J$6)</f>
        <v/>
      </c>
      <c r="F198" s="75" t="str">
        <f>IF('Budget Issue #4 '!$J$4="","",'Budget Issue #4 '!$G$4)</f>
        <v/>
      </c>
      <c r="G198" s="75" t="str">
        <f>IF('Budget Issue #4 '!$G$6="","",'Budget Issue #4 '!$G$6)</f>
        <v/>
      </c>
      <c r="H198" s="75" t="str">
        <f>IF('Budget Issue #4 '!$J$4="","",'Budget Issue #4 '!$B$14)</f>
        <v/>
      </c>
      <c r="I198" s="75" t="str">
        <f>IF('Budget Issue #4 '!$J$4="","",'Budget Issue #4 '!$H$10)</f>
        <v/>
      </c>
      <c r="J198" s="75" t="str">
        <f>IF('Budget Issue #4 '!$J$4="","",'Budget Issue #4 '!$H$14)</f>
        <v/>
      </c>
    </row>
    <row r="199" spans="1:10" x14ac:dyDescent="0.25">
      <c r="A199" s="75">
        <f t="shared" si="4"/>
        <v>0</v>
      </c>
      <c r="B199" s="75">
        <f t="shared" si="5"/>
        <v>25</v>
      </c>
      <c r="C199" s="75">
        <v>4</v>
      </c>
      <c r="D199" s="75" t="str">
        <f>IF('Budget Issue #4 '!$J$4="","",'Budget Issue #4 '!$J$4)</f>
        <v/>
      </c>
      <c r="E199" s="75" t="str">
        <f>IF('Budget Issue #4 '!$J$6="","",'Budget Issue #4 '!$J$6)</f>
        <v/>
      </c>
      <c r="F199" s="75" t="str">
        <f>IF('Budget Issue #4 '!$J$4="","",'Budget Issue #4 '!$G$4)</f>
        <v/>
      </c>
      <c r="G199" s="75" t="str">
        <f>IF('Budget Issue #4 '!$G$6="","",'Budget Issue #4 '!$G$6)</f>
        <v/>
      </c>
      <c r="H199" s="75" t="str">
        <f>IF('Budget Issue #4 '!$J$4="","",'Budget Issue #4 '!$B$15)</f>
        <v/>
      </c>
      <c r="I199" s="75" t="str">
        <f>IF('Budget Issue #4 '!$J$4="","",'Budget Issue #4 '!$H$10)</f>
        <v/>
      </c>
      <c r="J199" s="75" t="str">
        <f>IF('Budget Issue #4 '!$J$4="","",'Budget Issue #4 '!$H$15)</f>
        <v/>
      </c>
    </row>
    <row r="200" spans="1:10" x14ac:dyDescent="0.25">
      <c r="A200" s="75">
        <f t="shared" si="4"/>
        <v>0</v>
      </c>
      <c r="B200" s="75">
        <f t="shared" si="5"/>
        <v>25</v>
      </c>
      <c r="C200" s="75">
        <v>4</v>
      </c>
      <c r="D200" s="75" t="str">
        <f>IF('Budget Issue #4 '!$J$4="","",'Budget Issue #4 '!$J$4)</f>
        <v/>
      </c>
      <c r="E200" s="75" t="str">
        <f>IF('Budget Issue #4 '!$J$6="","",'Budget Issue #4 '!$J$6)</f>
        <v/>
      </c>
      <c r="F200" s="75" t="str">
        <f>IF('Budget Issue #4 '!$J$4="","",'Budget Issue #4 '!$G$4)</f>
        <v/>
      </c>
      <c r="G200" s="75" t="str">
        <f>IF('Budget Issue #4 '!$G$6="","",'Budget Issue #4 '!$G$6)</f>
        <v/>
      </c>
      <c r="H200" s="75" t="str">
        <f>IF('Budget Issue #4 '!$J$4="","",'Budget Issue #4 '!$B$16)</f>
        <v/>
      </c>
      <c r="I200" s="75" t="str">
        <f>IF('Budget Issue #4 '!$J$4="","",'Budget Issue #4 '!$H$10)</f>
        <v/>
      </c>
      <c r="J200" s="75" t="str">
        <f>IF('Budget Issue #4 '!$J$4="","",'Budget Issue #4 '!$H$16)</f>
        <v/>
      </c>
    </row>
    <row r="201" spans="1:10" x14ac:dyDescent="0.25">
      <c r="A201" s="75">
        <f t="shared" si="4"/>
        <v>0</v>
      </c>
      <c r="B201" s="75">
        <f t="shared" si="5"/>
        <v>25</v>
      </c>
      <c r="C201" s="75">
        <v>4</v>
      </c>
      <c r="D201" s="75" t="str">
        <f>IF('Budget Issue #4 '!$J$4="","",'Budget Issue #4 '!$J$4)</f>
        <v/>
      </c>
      <c r="E201" s="75" t="str">
        <f>IF('Budget Issue #4 '!$J$6="","",'Budget Issue #4 '!$J$6)</f>
        <v/>
      </c>
      <c r="F201" s="75" t="str">
        <f>IF('Budget Issue #4 '!$J$4="","",'Budget Issue #4 '!$G$4)</f>
        <v/>
      </c>
      <c r="G201" s="75" t="str">
        <f>IF('Budget Issue #4 '!$G$6="","",'Budget Issue #4 '!$G$6)</f>
        <v/>
      </c>
      <c r="H201" s="75" t="str">
        <f>IF('Budget Issue #4 '!$J$4="","",'Budget Issue #4 '!$B$11)</f>
        <v/>
      </c>
      <c r="I201" s="75" t="str">
        <f>IF('Budget Issue #4 '!$J$4="","",'Budget Issue #4 '!$I$10)</f>
        <v/>
      </c>
      <c r="J201" s="75" t="str">
        <f>IF('Budget Issue #4 '!$J$4="","",'Budget Issue #4 '!$I$11)</f>
        <v/>
      </c>
    </row>
    <row r="202" spans="1:10" x14ac:dyDescent="0.25">
      <c r="A202" s="75">
        <f t="shared" si="4"/>
        <v>0</v>
      </c>
      <c r="B202" s="75">
        <f t="shared" si="5"/>
        <v>25</v>
      </c>
      <c r="C202" s="75">
        <v>4</v>
      </c>
      <c r="D202" s="75" t="str">
        <f>IF('Budget Issue #4 '!$J$4="","",'Budget Issue #4 '!$J$4)</f>
        <v/>
      </c>
      <c r="E202" s="75" t="str">
        <f>IF('Budget Issue #4 '!$J$6="","",'Budget Issue #4 '!$J$6)</f>
        <v/>
      </c>
      <c r="F202" s="75" t="str">
        <f>IF('Budget Issue #4 '!$J$4="","",'Budget Issue #4 '!$G$4)</f>
        <v/>
      </c>
      <c r="G202" s="75" t="str">
        <f>IF('Budget Issue #4 '!$G$6="","",'Budget Issue #4 '!$G$6)</f>
        <v/>
      </c>
      <c r="H202" s="75" t="str">
        <f>IF('Budget Issue #4 '!$J$4="","",'Budget Issue #4 '!$B$13)</f>
        <v/>
      </c>
      <c r="I202" s="75" t="str">
        <f>IF('Budget Issue #4 '!$J$4="","",'Budget Issue #4 '!$I$10)</f>
        <v/>
      </c>
      <c r="J202" s="75" t="str">
        <f>IF('Budget Issue #4 '!$J$4="","",'Budget Issue #4 '!$I$13)</f>
        <v/>
      </c>
    </row>
    <row r="203" spans="1:10" x14ac:dyDescent="0.25">
      <c r="A203" s="75">
        <f t="shared" si="4"/>
        <v>0</v>
      </c>
      <c r="B203" s="75">
        <f t="shared" si="5"/>
        <v>25</v>
      </c>
      <c r="C203" s="75">
        <v>4</v>
      </c>
      <c r="D203" s="75" t="str">
        <f>IF('Budget Issue #4 '!$J$4="","",'Budget Issue #4 '!$J$4)</f>
        <v/>
      </c>
      <c r="E203" s="75" t="str">
        <f>IF('Budget Issue #4 '!$J$6="","",'Budget Issue #4 '!$J$6)</f>
        <v/>
      </c>
      <c r="F203" s="75" t="str">
        <f>IF('Budget Issue #4 '!$J$4="","",'Budget Issue #4 '!$G$4)</f>
        <v/>
      </c>
      <c r="G203" s="75" t="str">
        <f>IF('Budget Issue #4 '!$G$6="","",'Budget Issue #4 '!$G$6)</f>
        <v/>
      </c>
      <c r="H203" s="75" t="str">
        <f>IF('Budget Issue #4 '!$J$4="","",'Budget Issue #4 '!$B$14)</f>
        <v/>
      </c>
      <c r="I203" s="75" t="str">
        <f>IF('Budget Issue #4 '!$J$4="","",'Budget Issue #4 '!$I$10)</f>
        <v/>
      </c>
      <c r="J203" s="75" t="str">
        <f>IF('Budget Issue #4 '!$J$4="","",'Budget Issue #4 '!$I$14)</f>
        <v/>
      </c>
    </row>
    <row r="204" spans="1:10" x14ac:dyDescent="0.25">
      <c r="A204" s="75">
        <f t="shared" si="4"/>
        <v>0</v>
      </c>
      <c r="B204" s="75">
        <f t="shared" si="5"/>
        <v>25</v>
      </c>
      <c r="C204" s="75">
        <v>4</v>
      </c>
      <c r="D204" s="75" t="str">
        <f>IF('Budget Issue #4 '!$J$4="","",'Budget Issue #4 '!$J$4)</f>
        <v/>
      </c>
      <c r="E204" s="75" t="str">
        <f>IF('Budget Issue #4 '!$J$6="","",'Budget Issue #4 '!$J$6)</f>
        <v/>
      </c>
      <c r="F204" s="75" t="str">
        <f>IF('Budget Issue #4 '!$J$4="","",'Budget Issue #4 '!$G$4)</f>
        <v/>
      </c>
      <c r="G204" s="75" t="str">
        <f>IF('Budget Issue #4 '!$G$6="","",'Budget Issue #4 '!$G$6)</f>
        <v/>
      </c>
      <c r="H204" s="75" t="str">
        <f>IF('Budget Issue #4 '!$J$4="","",'Budget Issue #4 '!$B$15)</f>
        <v/>
      </c>
      <c r="I204" s="75" t="str">
        <f>IF('Budget Issue #4 '!$J$4="","",'Budget Issue #4 '!$I$10)</f>
        <v/>
      </c>
      <c r="J204" s="75" t="str">
        <f>IF('Budget Issue #4 '!$J$4="","",'Budget Issue #4 '!$I$15)</f>
        <v/>
      </c>
    </row>
    <row r="205" spans="1:10" x14ac:dyDescent="0.25">
      <c r="A205" s="75">
        <f t="shared" si="4"/>
        <v>0</v>
      </c>
      <c r="B205" s="75">
        <f t="shared" si="5"/>
        <v>25</v>
      </c>
      <c r="C205" s="75">
        <v>4</v>
      </c>
      <c r="D205" s="75" t="str">
        <f>IF('Budget Issue #4 '!$J$4="","",'Budget Issue #4 '!$J$4)</f>
        <v/>
      </c>
      <c r="E205" s="75" t="str">
        <f>IF('Budget Issue #4 '!$J$6="","",'Budget Issue #4 '!$J$6)</f>
        <v/>
      </c>
      <c r="F205" s="75" t="str">
        <f>IF('Budget Issue #4 '!$J$4="","",'Budget Issue #4 '!$G$4)</f>
        <v/>
      </c>
      <c r="G205" s="75" t="str">
        <f>IF('Budget Issue #4 '!$G$6="","",'Budget Issue #4 '!$G$6)</f>
        <v/>
      </c>
      <c r="H205" s="75" t="str">
        <f>IF('Budget Issue #4 '!$J$4="","",'Budget Issue #4 '!$B$16)</f>
        <v/>
      </c>
      <c r="I205" s="75" t="str">
        <f>IF('Budget Issue #4 '!$J$4="","",'Budget Issue #4 '!$I$10)</f>
        <v/>
      </c>
      <c r="J205" s="75" t="str">
        <f>IF('Budget Issue #4 '!$J$4="","",'Budget Issue #4 '!$I$16)</f>
        <v/>
      </c>
    </row>
    <row r="206" spans="1:10" x14ac:dyDescent="0.25">
      <c r="A206" s="75">
        <f t="shared" si="4"/>
        <v>0</v>
      </c>
      <c r="B206" s="75">
        <f t="shared" si="5"/>
        <v>25</v>
      </c>
      <c r="C206" s="75">
        <v>4</v>
      </c>
      <c r="D206" s="75" t="str">
        <f>IF('Budget Issue #4 '!$J$4="","",'Budget Issue #4 '!$J$4)</f>
        <v/>
      </c>
      <c r="E206" s="75" t="str">
        <f>IF('Budget Issue #4 '!$J$6="","",'Budget Issue #4 '!$J$6)</f>
        <v/>
      </c>
      <c r="F206" s="75" t="str">
        <f>IF('Budget Issue #4 '!$J$4="","",'Budget Issue #4 '!$G$4)</f>
        <v/>
      </c>
      <c r="G206" s="75" t="str">
        <f>IF('Budget Issue #4 '!$G$6="","",'Budget Issue #4 '!$G$6)</f>
        <v/>
      </c>
      <c r="H206" s="75" t="str">
        <f>IF('Budget Issue #4 '!$J$4="","",'Budget Issue #4 '!$B$11)</f>
        <v/>
      </c>
      <c r="I206" s="75" t="str">
        <f>IF('Budget Issue #4 '!$J$4="","",'Budget Issue #4 '!$J$10)</f>
        <v/>
      </c>
      <c r="J206" s="75" t="str">
        <f>IF('Budget Issue #4 '!$J$4="","",'Budget Issue #4 '!$J$11)</f>
        <v/>
      </c>
    </row>
    <row r="207" spans="1:10" x14ac:dyDescent="0.25">
      <c r="A207" s="75">
        <f t="shared" si="4"/>
        <v>0</v>
      </c>
      <c r="B207" s="75">
        <f t="shared" si="5"/>
        <v>25</v>
      </c>
      <c r="C207" s="75">
        <v>4</v>
      </c>
      <c r="D207" s="75" t="str">
        <f>IF('Budget Issue #4 '!$J$4="","",'Budget Issue #4 '!$J$4)</f>
        <v/>
      </c>
      <c r="E207" s="75" t="str">
        <f>IF('Budget Issue #4 '!$J$6="","",'Budget Issue #4 '!$J$6)</f>
        <v/>
      </c>
      <c r="F207" s="75" t="str">
        <f>IF('Budget Issue #4 '!$J$4="","",'Budget Issue #4 '!$G$4)</f>
        <v/>
      </c>
      <c r="G207" s="75" t="str">
        <f>IF('Budget Issue #4 '!$G$6="","",'Budget Issue #4 '!$G$6)</f>
        <v/>
      </c>
      <c r="H207" s="75" t="str">
        <f>IF('Budget Issue #4 '!$J$4="","",'Budget Issue #4 '!$B$13)</f>
        <v/>
      </c>
      <c r="I207" s="75" t="str">
        <f>IF('Budget Issue #4 '!$J$4="","",'Budget Issue #4 '!$J$10)</f>
        <v/>
      </c>
      <c r="J207" s="75" t="str">
        <f>IF('Budget Issue #4 '!$J$4="","",'Budget Issue #4 '!$J$13)</f>
        <v/>
      </c>
    </row>
    <row r="208" spans="1:10" x14ac:dyDescent="0.25">
      <c r="A208" s="75">
        <f t="shared" si="4"/>
        <v>0</v>
      </c>
      <c r="B208" s="75">
        <f t="shared" si="5"/>
        <v>25</v>
      </c>
      <c r="C208" s="75">
        <v>4</v>
      </c>
      <c r="D208" s="75" t="str">
        <f>IF('Budget Issue #4 '!$J$4="","",'Budget Issue #4 '!$J$4)</f>
        <v/>
      </c>
      <c r="E208" s="75" t="str">
        <f>IF('Budget Issue #4 '!$J$6="","",'Budget Issue #4 '!$J$6)</f>
        <v/>
      </c>
      <c r="F208" s="75" t="str">
        <f>IF('Budget Issue #4 '!$J$4="","",'Budget Issue #4 '!$G$4)</f>
        <v/>
      </c>
      <c r="G208" s="75" t="str">
        <f>IF('Budget Issue #4 '!$G$6="","",'Budget Issue #4 '!$G$6)</f>
        <v/>
      </c>
      <c r="H208" s="75" t="str">
        <f>IF('Budget Issue #4 '!$J$4="","",'Budget Issue #4 '!$B$14)</f>
        <v/>
      </c>
      <c r="I208" s="75" t="str">
        <f>IF('Budget Issue #4 '!$J$4="","",'Budget Issue #4 '!$J$10)</f>
        <v/>
      </c>
      <c r="J208" s="75" t="str">
        <f>IF('Budget Issue #4 '!$J$4="","",'Budget Issue #4 '!$J$14)</f>
        <v/>
      </c>
    </row>
    <row r="209" spans="1:10" x14ac:dyDescent="0.25">
      <c r="A209" s="75">
        <f t="shared" si="4"/>
        <v>0</v>
      </c>
      <c r="B209" s="75">
        <f t="shared" si="5"/>
        <v>25</v>
      </c>
      <c r="C209" s="75">
        <v>4</v>
      </c>
      <c r="D209" s="75" t="str">
        <f>IF('Budget Issue #4 '!$J$4="","",'Budget Issue #4 '!$J$4)</f>
        <v/>
      </c>
      <c r="E209" s="75" t="str">
        <f>IF('Budget Issue #4 '!$J$6="","",'Budget Issue #4 '!$J$6)</f>
        <v/>
      </c>
      <c r="F209" s="75" t="str">
        <f>IF('Budget Issue #4 '!$J$4="","",'Budget Issue #4 '!$G$4)</f>
        <v/>
      </c>
      <c r="G209" s="75" t="str">
        <f>IF('Budget Issue #4 '!$G$6="","",'Budget Issue #4 '!$G$6)</f>
        <v/>
      </c>
      <c r="H209" s="75" t="str">
        <f>IF('Budget Issue #4 '!$J$4="","",'Budget Issue #4 '!$B$15)</f>
        <v/>
      </c>
      <c r="I209" s="75" t="str">
        <f>IF('Budget Issue #4 '!$J$4="","",'Budget Issue #4 '!$J$10)</f>
        <v/>
      </c>
      <c r="J209" s="75" t="str">
        <f>IF('Budget Issue #4 '!$J$4="","",'Budget Issue #4 '!$J$15)</f>
        <v/>
      </c>
    </row>
    <row r="210" spans="1:10" x14ac:dyDescent="0.25">
      <c r="A210" s="75">
        <f t="shared" si="4"/>
        <v>0</v>
      </c>
      <c r="B210" s="75">
        <f t="shared" si="5"/>
        <v>25</v>
      </c>
      <c r="C210" s="75">
        <v>4</v>
      </c>
      <c r="D210" s="75" t="str">
        <f>IF('Budget Issue #4 '!$J$4="","",'Budget Issue #4 '!$J$4)</f>
        <v/>
      </c>
      <c r="E210" s="75" t="str">
        <f>IF('Budget Issue #4 '!$J$6="","",'Budget Issue #4 '!$J$6)</f>
        <v/>
      </c>
      <c r="F210" s="75" t="str">
        <f>IF('Budget Issue #4 '!$J$4="","",'Budget Issue #4 '!$G$4)</f>
        <v/>
      </c>
      <c r="G210" s="75" t="str">
        <f>IF('Budget Issue #4 '!$G$6="","",'Budget Issue #4 '!$G$6)</f>
        <v/>
      </c>
      <c r="H210" s="75" t="str">
        <f>IF('Budget Issue #4 '!$J$4="","",'Budget Issue #4 '!$B$16)</f>
        <v/>
      </c>
      <c r="I210" s="75" t="str">
        <f>IF('Budget Issue #4 '!$J$4="","",'Budget Issue #4 '!$J$10)</f>
        <v/>
      </c>
      <c r="J210" s="75" t="str">
        <f>IF('Budget Issue #4 '!$J$4="","",'Budget Issue #4 '!$J$16)</f>
        <v/>
      </c>
    </row>
    <row r="211" spans="1:10" x14ac:dyDescent="0.25">
      <c r="A211" s="75">
        <f t="shared" si="4"/>
        <v>0</v>
      </c>
      <c r="B211" s="75">
        <f t="shared" si="5"/>
        <v>25</v>
      </c>
      <c r="C211" s="75">
        <v>4</v>
      </c>
      <c r="D211" s="75" t="str">
        <f>IF('Budget Issue #4 '!$J$4="","",'Budget Issue #4 '!$J$4)</f>
        <v/>
      </c>
      <c r="E211" s="75" t="str">
        <f>IF('Budget Issue #4 '!$J$6="","",'Budget Issue #4 '!$J$6)</f>
        <v/>
      </c>
      <c r="F211" s="75" t="str">
        <f>IF('Budget Issue #4 '!$J$4="","",'Budget Issue #4 '!$G$4)</f>
        <v/>
      </c>
      <c r="G211" s="75" t="str">
        <f>IF('Budget Issue #4 '!$G$6="","",'Budget Issue #4 '!$G$6)</f>
        <v/>
      </c>
      <c r="H211" s="75" t="str">
        <f>IF('Budget Issue #4 '!$J$4="","",'Budget Issue #4 '!$B$11)</f>
        <v/>
      </c>
      <c r="I211" s="75" t="str">
        <f>IF('Budget Issue #4 '!$J$4="","",'Budget Issue #4 '!$K$10)</f>
        <v/>
      </c>
      <c r="J211" s="75" t="str">
        <f>IF('Budget Issue #4 '!$J$4="","",'Budget Issue #4 '!$K$11)</f>
        <v/>
      </c>
    </row>
    <row r="212" spans="1:10" x14ac:dyDescent="0.25">
      <c r="A212" s="75">
        <f t="shared" si="4"/>
        <v>0</v>
      </c>
      <c r="B212" s="75">
        <f t="shared" si="5"/>
        <v>25</v>
      </c>
      <c r="C212" s="75">
        <v>4</v>
      </c>
      <c r="D212" s="75" t="str">
        <f>IF('Budget Issue #4 '!$J$4="","",'Budget Issue #4 '!$J$4)</f>
        <v/>
      </c>
      <c r="E212" s="75" t="str">
        <f>IF('Budget Issue #4 '!$J$6="","",'Budget Issue #4 '!$J$6)</f>
        <v/>
      </c>
      <c r="F212" s="75" t="str">
        <f>IF('Budget Issue #4 '!$J$4="","",'Budget Issue #4 '!$G$4)</f>
        <v/>
      </c>
      <c r="G212" s="75" t="str">
        <f>IF('Budget Issue #4 '!$G$6="","",'Budget Issue #4 '!$G$6)</f>
        <v/>
      </c>
      <c r="H212" s="75" t="str">
        <f>IF('Budget Issue #4 '!$J$4="","",'Budget Issue #4 '!$B$13)</f>
        <v/>
      </c>
      <c r="I212" s="75" t="str">
        <f>IF('Budget Issue #4 '!$J$4="","",'Budget Issue #4 '!$K$10)</f>
        <v/>
      </c>
      <c r="J212" s="75" t="str">
        <f>IF('Budget Issue #4 '!$J$4="","",'Budget Issue #4 '!$K$13)</f>
        <v/>
      </c>
    </row>
    <row r="213" spans="1:10" x14ac:dyDescent="0.25">
      <c r="A213" s="75">
        <f t="shared" si="4"/>
        <v>0</v>
      </c>
      <c r="B213" s="75">
        <f t="shared" si="5"/>
        <v>25</v>
      </c>
      <c r="C213" s="75">
        <v>4</v>
      </c>
      <c r="D213" s="75" t="str">
        <f>IF('Budget Issue #4 '!$J$4="","",'Budget Issue #4 '!$J$4)</f>
        <v/>
      </c>
      <c r="E213" s="75" t="str">
        <f>IF('Budget Issue #4 '!$J$6="","",'Budget Issue #4 '!$J$6)</f>
        <v/>
      </c>
      <c r="F213" s="75" t="str">
        <f>IF('Budget Issue #4 '!$J$4="","",'Budget Issue #4 '!$G$4)</f>
        <v/>
      </c>
      <c r="G213" s="75" t="str">
        <f>IF('Budget Issue #4 '!$G$6="","",'Budget Issue #4 '!$G$6)</f>
        <v/>
      </c>
      <c r="H213" s="75" t="str">
        <f>IF('Budget Issue #4 '!$J$4="","",'Budget Issue #4 '!$B$14)</f>
        <v/>
      </c>
      <c r="I213" s="75" t="str">
        <f>IF('Budget Issue #4 '!$J$4="","",'Budget Issue #4 '!$K$10)</f>
        <v/>
      </c>
      <c r="J213" s="75" t="str">
        <f>IF('Budget Issue #4 '!$J$4="","",'Budget Issue #4 '!$K$14)</f>
        <v/>
      </c>
    </row>
    <row r="214" spans="1:10" x14ac:dyDescent="0.25">
      <c r="A214" s="75">
        <f t="shared" si="4"/>
        <v>0</v>
      </c>
      <c r="B214" s="75">
        <f t="shared" si="5"/>
        <v>25</v>
      </c>
      <c r="C214" s="75">
        <v>4</v>
      </c>
      <c r="D214" s="75" t="str">
        <f>IF('Budget Issue #4 '!$J$4="","",'Budget Issue #4 '!$J$4)</f>
        <v/>
      </c>
      <c r="E214" s="75" t="str">
        <f>IF('Budget Issue #4 '!$J$6="","",'Budget Issue #4 '!$J$6)</f>
        <v/>
      </c>
      <c r="F214" s="75" t="str">
        <f>IF('Budget Issue #4 '!$J$4="","",'Budget Issue #4 '!$G$4)</f>
        <v/>
      </c>
      <c r="G214" s="75" t="str">
        <f>IF('Budget Issue #4 '!$G$6="","",'Budget Issue #4 '!$G$6)</f>
        <v/>
      </c>
      <c r="H214" s="75" t="str">
        <f>IF('Budget Issue #4 '!$J$4="","",'Budget Issue #4 '!$B$15)</f>
        <v/>
      </c>
      <c r="I214" s="75" t="str">
        <f>IF('Budget Issue #4 '!$J$4="","",'Budget Issue #4 '!$K$10)</f>
        <v/>
      </c>
      <c r="J214" s="75" t="str">
        <f>IF('Budget Issue #4 '!$J$4="","",'Budget Issue #4 '!$K$15)</f>
        <v/>
      </c>
    </row>
    <row r="215" spans="1:10" x14ac:dyDescent="0.25">
      <c r="A215" s="75">
        <f t="shared" ref="A215:A270" si="6">IFERROR($A$21,"")</f>
        <v>0</v>
      </c>
      <c r="B215" s="75">
        <f t="shared" ref="B215:B270" si="7">IFERROR($B$21,"")</f>
        <v>25</v>
      </c>
      <c r="C215" s="75">
        <v>4</v>
      </c>
      <c r="D215" s="75" t="str">
        <f>IF('Budget Issue #4 '!$J$4="","",'Budget Issue #4 '!$J$4)</f>
        <v/>
      </c>
      <c r="E215" s="75" t="str">
        <f>IF('Budget Issue #4 '!$J$6="","",'Budget Issue #4 '!$J$6)</f>
        <v/>
      </c>
      <c r="F215" s="75" t="str">
        <f>IF('Budget Issue #4 '!$J$4="","",'Budget Issue #4 '!$G$4)</f>
        <v/>
      </c>
      <c r="G215" s="75" t="str">
        <f>IF('Budget Issue #4 '!$G$6="","",'Budget Issue #4 '!$G$6)</f>
        <v/>
      </c>
      <c r="H215" s="75" t="str">
        <f>IF('Budget Issue #4 '!$J$4="","",'Budget Issue #4 '!$B$16)</f>
        <v/>
      </c>
      <c r="I215" s="75" t="str">
        <f>IF('Budget Issue #4 '!$J$4="","",'Budget Issue #4 '!$K$10)</f>
        <v/>
      </c>
      <c r="J215" s="75" t="str">
        <f>IF('Budget Issue #4 '!$J$4="","",'Budget Issue #4 '!$K$16)</f>
        <v/>
      </c>
    </row>
    <row r="216" spans="1:10" x14ac:dyDescent="0.25">
      <c r="A216" s="75">
        <f t="shared" si="6"/>
        <v>0</v>
      </c>
      <c r="B216" s="75">
        <f t="shared" si="7"/>
        <v>25</v>
      </c>
      <c r="C216" s="75">
        <v>4</v>
      </c>
      <c r="D216" s="75" t="str">
        <f>IF('Budget Issue #4 '!$J$4="","",'Budget Issue #4 '!$J$4)</f>
        <v/>
      </c>
      <c r="E216" s="75" t="str">
        <f>IF('Budget Issue #4 '!$J$6="","",'Budget Issue #4 '!$J$6)</f>
        <v/>
      </c>
      <c r="F216" s="75" t="str">
        <f>IF('Budget Issue #4 '!$J$4="","",'Budget Issue #4 '!$G$4)</f>
        <v/>
      </c>
      <c r="G216" s="75" t="str">
        <f>IF('Budget Issue #4 '!$G$6="","",'Budget Issue #4 '!$G$6)</f>
        <v/>
      </c>
      <c r="H216" s="75" t="str">
        <f>IF('Budget Issue #4 '!$J$4="","",'Budget Issue #4 '!$B$11)</f>
        <v/>
      </c>
      <c r="I216" s="75" t="str">
        <f>IF('Budget Issue #4 '!$J$4="","",'Budget Issue #4 '!$L$10)</f>
        <v/>
      </c>
      <c r="J216" s="75" t="str">
        <f>IF('Budget Issue #4 '!$J$4="","",'Budget Issue #4 '!$L$11)</f>
        <v/>
      </c>
    </row>
    <row r="217" spans="1:10" x14ac:dyDescent="0.25">
      <c r="A217" s="75">
        <f t="shared" si="6"/>
        <v>0</v>
      </c>
      <c r="B217" s="75">
        <f t="shared" si="7"/>
        <v>25</v>
      </c>
      <c r="C217" s="75">
        <v>4</v>
      </c>
      <c r="D217" s="75" t="str">
        <f>IF('Budget Issue #4 '!$J$4="","",'Budget Issue #4 '!$J$4)</f>
        <v/>
      </c>
      <c r="E217" s="75" t="str">
        <f>IF('Budget Issue #4 '!$J$6="","",'Budget Issue #4 '!$J$6)</f>
        <v/>
      </c>
      <c r="F217" s="75" t="str">
        <f>IF('Budget Issue #4 '!$J$4="","",'Budget Issue #4 '!$G$4)</f>
        <v/>
      </c>
      <c r="G217" s="75" t="str">
        <f>IF('Budget Issue #4 '!$G$6="","",'Budget Issue #4 '!$G$6)</f>
        <v/>
      </c>
      <c r="H217" s="75" t="str">
        <f>IF('Budget Issue #4 '!$J$4="","",'Budget Issue #4 '!$B$13)</f>
        <v/>
      </c>
      <c r="I217" s="75" t="str">
        <f>IF('Budget Issue #4 '!$J$4="","",'Budget Issue #4 '!$L$10)</f>
        <v/>
      </c>
      <c r="J217" s="75" t="str">
        <f>IF('Budget Issue #4 '!$J$4="","",'Budget Issue #4 '!$L$13)</f>
        <v/>
      </c>
    </row>
    <row r="218" spans="1:10" x14ac:dyDescent="0.25">
      <c r="A218" s="75">
        <f t="shared" si="6"/>
        <v>0</v>
      </c>
      <c r="B218" s="75">
        <f t="shared" si="7"/>
        <v>25</v>
      </c>
      <c r="C218" s="75">
        <v>4</v>
      </c>
      <c r="D218" s="75" t="str">
        <f>IF('Budget Issue #4 '!$J$4="","",'Budget Issue #4 '!$J$4)</f>
        <v/>
      </c>
      <c r="E218" s="75" t="str">
        <f>IF('Budget Issue #4 '!$J$6="","",'Budget Issue #4 '!$J$6)</f>
        <v/>
      </c>
      <c r="F218" s="75" t="str">
        <f>IF('Budget Issue #4 '!$J$4="","",'Budget Issue #4 '!$G$4)</f>
        <v/>
      </c>
      <c r="G218" s="75" t="str">
        <f>IF('Budget Issue #4 '!$G$6="","",'Budget Issue #4 '!$G$6)</f>
        <v/>
      </c>
      <c r="H218" s="75" t="str">
        <f>IF('Budget Issue #4 '!$J$4="","",'Budget Issue #4 '!$B$14)</f>
        <v/>
      </c>
      <c r="I218" s="75" t="str">
        <f>IF('Budget Issue #4 '!$J$4="","",'Budget Issue #4 '!$L$10)</f>
        <v/>
      </c>
      <c r="J218" s="75" t="str">
        <f>IF('Budget Issue #4 '!$J$4="","",'Budget Issue #4 '!$L$14)</f>
        <v/>
      </c>
    </row>
    <row r="219" spans="1:10" x14ac:dyDescent="0.25">
      <c r="A219" s="75">
        <f t="shared" si="6"/>
        <v>0</v>
      </c>
      <c r="B219" s="75">
        <f t="shared" si="7"/>
        <v>25</v>
      </c>
      <c r="C219" s="75">
        <v>4</v>
      </c>
      <c r="D219" s="75" t="str">
        <f>IF('Budget Issue #4 '!$J$4="","",'Budget Issue #4 '!$J$4)</f>
        <v/>
      </c>
      <c r="E219" s="75" t="str">
        <f>IF('Budget Issue #4 '!$J$6="","",'Budget Issue #4 '!$J$6)</f>
        <v/>
      </c>
      <c r="F219" s="75" t="str">
        <f>IF('Budget Issue #4 '!$J$4="","",'Budget Issue #4 '!$G$4)</f>
        <v/>
      </c>
      <c r="G219" s="75" t="str">
        <f>IF('Budget Issue #4 '!$G$6="","",'Budget Issue #4 '!$G$6)</f>
        <v/>
      </c>
      <c r="H219" s="75" t="str">
        <f>IF('Budget Issue #4 '!$J$4="","",'Budget Issue #4 '!$B$15)</f>
        <v/>
      </c>
      <c r="I219" s="75" t="str">
        <f>IF('Budget Issue #4 '!$J$4="","",'Budget Issue #4 '!$L$10)</f>
        <v/>
      </c>
      <c r="J219" s="75" t="str">
        <f>IF('Budget Issue #4 '!$J$4="","",'Budget Issue #4 '!$L$15)</f>
        <v/>
      </c>
    </row>
    <row r="220" spans="1:10" x14ac:dyDescent="0.25">
      <c r="A220" s="75">
        <f t="shared" si="6"/>
        <v>0</v>
      </c>
      <c r="B220" s="75">
        <f t="shared" si="7"/>
        <v>25</v>
      </c>
      <c r="C220" s="75">
        <v>4</v>
      </c>
      <c r="D220" s="75" t="str">
        <f>IF('Budget Issue #4 '!$J$4="","",'Budget Issue #4 '!$J$4)</f>
        <v/>
      </c>
      <c r="E220" s="75" t="str">
        <f>IF('Budget Issue #4 '!$J$6="","",'Budget Issue #4 '!$J$6)</f>
        <v/>
      </c>
      <c r="F220" s="75" t="str">
        <f>IF('Budget Issue #4 '!$J$4="","",'Budget Issue #4 '!$G$4)</f>
        <v/>
      </c>
      <c r="G220" s="75" t="str">
        <f>IF('Budget Issue #4 '!$G$6="","",'Budget Issue #4 '!$G$6)</f>
        <v/>
      </c>
      <c r="H220" s="75" t="str">
        <f>IF('Budget Issue #4 '!$J$4="","",'Budget Issue #4 '!$B$16)</f>
        <v/>
      </c>
      <c r="I220" s="75" t="str">
        <f>IF('Budget Issue #4 '!$J$4="","",'Budget Issue #4 '!$L$10)</f>
        <v/>
      </c>
      <c r="J220" s="75" t="str">
        <f>IF('Budget Issue #4 '!$J$4="","",'Budget Issue #4 '!$L$16)</f>
        <v/>
      </c>
    </row>
    <row r="221" spans="1:10" x14ac:dyDescent="0.25">
      <c r="A221" s="75">
        <f t="shared" si="6"/>
        <v>0</v>
      </c>
      <c r="B221" s="75">
        <f t="shared" si="7"/>
        <v>25</v>
      </c>
      <c r="C221" s="75">
        <v>5</v>
      </c>
      <c r="D221" s="75" t="str">
        <f>IF('Budget Issue #5 '!$J$4="","",'Budget Issue #5 '!$J$4)</f>
        <v/>
      </c>
      <c r="E221" s="75" t="str">
        <f>IF('Budget Issue #5 '!$J$6="","",'Budget Issue #5 '!$J$6)</f>
        <v/>
      </c>
      <c r="F221" s="75" t="str">
        <f>IF('Budget Issue #5 '!$J$4="","",'Budget Issue #5 '!$G$4)</f>
        <v/>
      </c>
      <c r="G221" s="75" t="str">
        <f>IF('Budget Issue #5 '!$G$6="","",'Budget Issue #5 '!$G$6)</f>
        <v/>
      </c>
      <c r="H221" s="75" t="str">
        <f>IF('Budget Issue #5 '!$J$4="","",'Budget Issue #5 '!$B$11)</f>
        <v/>
      </c>
      <c r="I221" s="75" t="str">
        <f>IF('Budget Issue #5 '!$J$4="","",'Budget Issue #5 '!$C$10)</f>
        <v/>
      </c>
      <c r="J221" s="75" t="str">
        <f>IF('Budget Issue #5 '!$J$4="","",'Budget Issue #5 '!$C$11)</f>
        <v/>
      </c>
    </row>
    <row r="222" spans="1:10" x14ac:dyDescent="0.25">
      <c r="A222" s="75">
        <f t="shared" si="6"/>
        <v>0</v>
      </c>
      <c r="B222" s="75">
        <f t="shared" si="7"/>
        <v>25</v>
      </c>
      <c r="C222" s="75">
        <v>5</v>
      </c>
      <c r="D222" s="75" t="str">
        <f>IF('Budget Issue #5 '!$J$4="","",'Budget Issue #5 '!$J$4)</f>
        <v/>
      </c>
      <c r="E222" s="75" t="str">
        <f>IF('Budget Issue #5 '!$J$6="","",'Budget Issue #5 '!$J$6)</f>
        <v/>
      </c>
      <c r="F222" s="75" t="str">
        <f>IF('Budget Issue #5 '!$J$4="","",'Budget Issue #5 '!$G$4)</f>
        <v/>
      </c>
      <c r="G222" s="75" t="str">
        <f>IF('Budget Issue #5 '!$G$6="","",'Budget Issue #5 '!$G$6)</f>
        <v/>
      </c>
      <c r="H222" s="75" t="str">
        <f>IF('Budget Issue #5 '!$J$4="","",'Budget Issue #5 '!$B$13)</f>
        <v/>
      </c>
      <c r="I222" s="75" t="str">
        <f>IF('Budget Issue #5 '!$J$4="","",'Budget Issue #5 '!$C$10)</f>
        <v/>
      </c>
      <c r="J222" s="75" t="str">
        <f>IF('Budget Issue #5 '!$J$4="","",'Budget Issue #5 '!$C$13)</f>
        <v/>
      </c>
    </row>
    <row r="223" spans="1:10" x14ac:dyDescent="0.25">
      <c r="A223" s="75">
        <f t="shared" si="6"/>
        <v>0</v>
      </c>
      <c r="B223" s="75">
        <f t="shared" si="7"/>
        <v>25</v>
      </c>
      <c r="C223" s="75">
        <v>5</v>
      </c>
      <c r="D223" s="75" t="str">
        <f>IF('Budget Issue #5 '!$J$4="","",'Budget Issue #5 '!$J$4)</f>
        <v/>
      </c>
      <c r="E223" s="75" t="str">
        <f>IF('Budget Issue #5 '!$J$6="","",'Budget Issue #5 '!$J$6)</f>
        <v/>
      </c>
      <c r="F223" s="75" t="str">
        <f>IF('Budget Issue #5 '!$J$4="","",'Budget Issue #5 '!$G$4)</f>
        <v/>
      </c>
      <c r="G223" s="75" t="str">
        <f>IF('Budget Issue #5 '!$G$6="","",'Budget Issue #5 '!$G$6)</f>
        <v/>
      </c>
      <c r="H223" s="75" t="str">
        <f>IF('Budget Issue #5 '!$J$4="","",'Budget Issue #5 '!$B$14)</f>
        <v/>
      </c>
      <c r="I223" s="75" t="str">
        <f>IF('Budget Issue #5 '!$J$4="","",'Budget Issue #5 '!$C$10)</f>
        <v/>
      </c>
      <c r="J223" s="75" t="str">
        <f>IF('Budget Issue #5 '!$J$4="","",'Budget Issue #5 '!$C$14)</f>
        <v/>
      </c>
    </row>
    <row r="224" spans="1:10" x14ac:dyDescent="0.25">
      <c r="A224" s="75">
        <f t="shared" si="6"/>
        <v>0</v>
      </c>
      <c r="B224" s="75">
        <f t="shared" si="7"/>
        <v>25</v>
      </c>
      <c r="C224" s="75">
        <v>5</v>
      </c>
      <c r="D224" s="75" t="str">
        <f>IF('Budget Issue #5 '!$J$4="","",'Budget Issue #5 '!$J$4)</f>
        <v/>
      </c>
      <c r="E224" s="75" t="str">
        <f>IF('Budget Issue #5 '!$J$6="","",'Budget Issue #5 '!$J$6)</f>
        <v/>
      </c>
      <c r="F224" s="75" t="str">
        <f>IF('Budget Issue #5 '!$J$4="","",'Budget Issue #5 '!$G$4)</f>
        <v/>
      </c>
      <c r="G224" s="75" t="str">
        <f>IF('Budget Issue #5 '!$G$6="","",'Budget Issue #5 '!$G$6)</f>
        <v/>
      </c>
      <c r="H224" s="75" t="str">
        <f>IF('Budget Issue #5 '!$J$4="","",'Budget Issue #5 '!$B$15)</f>
        <v/>
      </c>
      <c r="I224" s="75" t="str">
        <f>IF('Budget Issue #5 '!$J$4="","",'Budget Issue #5 '!$C$10)</f>
        <v/>
      </c>
      <c r="J224" s="75" t="str">
        <f>IF('Budget Issue #5 '!$J$4="","",'Budget Issue #5 '!$C$15)</f>
        <v/>
      </c>
    </row>
    <row r="225" spans="1:10" x14ac:dyDescent="0.25">
      <c r="A225" s="75">
        <f t="shared" si="6"/>
        <v>0</v>
      </c>
      <c r="B225" s="75">
        <f t="shared" si="7"/>
        <v>25</v>
      </c>
      <c r="C225" s="75">
        <v>5</v>
      </c>
      <c r="D225" s="75" t="str">
        <f>IF('Budget Issue #5 '!$J$4="","",'Budget Issue #5 '!$J$4)</f>
        <v/>
      </c>
      <c r="E225" s="75" t="str">
        <f>IF('Budget Issue #5 '!$J$6="","",'Budget Issue #5 '!$J$6)</f>
        <v/>
      </c>
      <c r="F225" s="75" t="str">
        <f>IF('Budget Issue #5 '!$J$4="","",'Budget Issue #5 '!$G$4)</f>
        <v/>
      </c>
      <c r="G225" s="75" t="str">
        <f>IF('Budget Issue #5 '!$G$6="","",'Budget Issue #5 '!$G$6)</f>
        <v/>
      </c>
      <c r="H225" s="75" t="str">
        <f>IF('Budget Issue #5 '!$J$4="","",'Budget Issue #5 '!$B$16)</f>
        <v/>
      </c>
      <c r="I225" s="75" t="str">
        <f>IF('Budget Issue #5 '!$J$4="","",'Budget Issue #5 '!$C$10)</f>
        <v/>
      </c>
      <c r="J225" s="75" t="str">
        <f>IF('Budget Issue #5 '!$J$4="","",'Budget Issue #5 '!$C$16)</f>
        <v/>
      </c>
    </row>
    <row r="226" spans="1:10" x14ac:dyDescent="0.25">
      <c r="A226" s="75">
        <f t="shared" si="6"/>
        <v>0</v>
      </c>
      <c r="B226" s="75">
        <f t="shared" si="7"/>
        <v>25</v>
      </c>
      <c r="C226" s="75">
        <v>5</v>
      </c>
      <c r="D226" s="75" t="str">
        <f>IF('Budget Issue #5 '!$J$4="","",'Budget Issue #5 '!$J$4)</f>
        <v/>
      </c>
      <c r="E226" s="75" t="str">
        <f>IF('Budget Issue #5 '!$J$6="","",'Budget Issue #5 '!$J$6)</f>
        <v/>
      </c>
      <c r="F226" s="75" t="str">
        <f>IF('Budget Issue #5 '!$J$4="","",'Budget Issue #5 '!$G$4)</f>
        <v/>
      </c>
      <c r="G226" s="75" t="str">
        <f>IF('Budget Issue #5 '!$G$6="","",'Budget Issue #5 '!$G$6)</f>
        <v/>
      </c>
      <c r="H226" s="75" t="str">
        <f>IF('Budget Issue #5 '!$J$4="","",'Budget Issue #5 '!$B$11)</f>
        <v/>
      </c>
      <c r="I226" s="75" t="str">
        <f>IF('Budget Issue #5 '!$J$4="","",'Budget Issue #5 '!$D$10)</f>
        <v/>
      </c>
      <c r="J226" s="75" t="str">
        <f>IF('Budget Issue #5 '!$J$4="","",'Budget Issue #5 '!$D$11)</f>
        <v/>
      </c>
    </row>
    <row r="227" spans="1:10" x14ac:dyDescent="0.25">
      <c r="A227" s="75">
        <f t="shared" si="6"/>
        <v>0</v>
      </c>
      <c r="B227" s="75">
        <f t="shared" si="7"/>
        <v>25</v>
      </c>
      <c r="C227" s="75">
        <v>5</v>
      </c>
      <c r="D227" s="75" t="str">
        <f>IF('Budget Issue #5 '!$J$4="","",'Budget Issue #5 '!$J$4)</f>
        <v/>
      </c>
      <c r="E227" s="75" t="str">
        <f>IF('Budget Issue #5 '!$J$6="","",'Budget Issue #5 '!$J$6)</f>
        <v/>
      </c>
      <c r="F227" s="75" t="str">
        <f>IF('Budget Issue #5 '!$J$4="","",'Budget Issue #5 '!$G$4)</f>
        <v/>
      </c>
      <c r="G227" s="75" t="str">
        <f>IF('Budget Issue #5 '!$G$6="","",'Budget Issue #5 '!$G$6)</f>
        <v/>
      </c>
      <c r="H227" s="75" t="str">
        <f>IF('Budget Issue #5 '!$J$4="","",'Budget Issue #5 '!$B$13)</f>
        <v/>
      </c>
      <c r="I227" s="75" t="str">
        <f>IF('Budget Issue #5 '!$J$4="","",'Budget Issue #5 '!$D$10)</f>
        <v/>
      </c>
      <c r="J227" s="75" t="str">
        <f>IF('Budget Issue #5 '!$J$4="","",'Budget Issue #5 '!$D$13)</f>
        <v/>
      </c>
    </row>
    <row r="228" spans="1:10" x14ac:dyDescent="0.25">
      <c r="A228" s="75">
        <f t="shared" si="6"/>
        <v>0</v>
      </c>
      <c r="B228" s="75">
        <f t="shared" si="7"/>
        <v>25</v>
      </c>
      <c r="C228" s="75">
        <v>5</v>
      </c>
      <c r="D228" s="75" t="str">
        <f>IF('Budget Issue #5 '!$J$4="","",'Budget Issue #5 '!$J$4)</f>
        <v/>
      </c>
      <c r="E228" s="75" t="str">
        <f>IF('Budget Issue #5 '!$J$6="","",'Budget Issue #5 '!$J$6)</f>
        <v/>
      </c>
      <c r="F228" s="75" t="str">
        <f>IF('Budget Issue #5 '!$J$4="","",'Budget Issue #5 '!$G$4)</f>
        <v/>
      </c>
      <c r="G228" s="75" t="str">
        <f>IF('Budget Issue #5 '!$G$6="","",'Budget Issue #5 '!$G$6)</f>
        <v/>
      </c>
      <c r="H228" s="75" t="str">
        <f>IF('Budget Issue #5 '!$J$4="","",'Budget Issue #5 '!$B$14)</f>
        <v/>
      </c>
      <c r="I228" s="75" t="str">
        <f>IF('Budget Issue #5 '!$J$4="","",'Budget Issue #5 '!$D$10)</f>
        <v/>
      </c>
      <c r="J228" s="75" t="str">
        <f>IF('Budget Issue #5 '!$J$4="","",'Budget Issue #5 '!$D$14)</f>
        <v/>
      </c>
    </row>
    <row r="229" spans="1:10" x14ac:dyDescent="0.25">
      <c r="A229" s="75">
        <f t="shared" si="6"/>
        <v>0</v>
      </c>
      <c r="B229" s="75">
        <f t="shared" si="7"/>
        <v>25</v>
      </c>
      <c r="C229" s="75">
        <v>5</v>
      </c>
      <c r="D229" s="75" t="str">
        <f>IF('Budget Issue #5 '!$J$4="","",'Budget Issue #5 '!$J$4)</f>
        <v/>
      </c>
      <c r="E229" s="75" t="str">
        <f>IF('Budget Issue #5 '!$J$6="","",'Budget Issue #5 '!$J$6)</f>
        <v/>
      </c>
      <c r="F229" s="75" t="str">
        <f>IF('Budget Issue #5 '!$J$4="","",'Budget Issue #5 '!$G$4)</f>
        <v/>
      </c>
      <c r="G229" s="75" t="str">
        <f>IF('Budget Issue #5 '!$G$6="","",'Budget Issue #5 '!$G$6)</f>
        <v/>
      </c>
      <c r="H229" s="75" t="str">
        <f>IF('Budget Issue #5 '!$J$4="","",'Budget Issue #5 '!$B$15)</f>
        <v/>
      </c>
      <c r="I229" s="75" t="str">
        <f>IF('Budget Issue #5 '!$J$4="","",'Budget Issue #5 '!$D$10)</f>
        <v/>
      </c>
      <c r="J229" s="75" t="str">
        <f>IF('Budget Issue #5 '!$J$4="","",'Budget Issue #5 '!$D$15)</f>
        <v/>
      </c>
    </row>
    <row r="230" spans="1:10" x14ac:dyDescent="0.25">
      <c r="A230" s="75">
        <f t="shared" si="6"/>
        <v>0</v>
      </c>
      <c r="B230" s="75">
        <f t="shared" si="7"/>
        <v>25</v>
      </c>
      <c r="C230" s="75">
        <v>5</v>
      </c>
      <c r="D230" s="75" t="str">
        <f>IF('Budget Issue #5 '!$J$4="","",'Budget Issue #5 '!$J$4)</f>
        <v/>
      </c>
      <c r="E230" s="75" t="str">
        <f>IF('Budget Issue #5 '!$J$6="","",'Budget Issue #5 '!$J$6)</f>
        <v/>
      </c>
      <c r="F230" s="75" t="str">
        <f>IF('Budget Issue #5 '!$J$4="","",'Budget Issue #5 '!$G$4)</f>
        <v/>
      </c>
      <c r="G230" s="75" t="str">
        <f>IF('Budget Issue #5 '!$G$6="","",'Budget Issue #5 '!$G$6)</f>
        <v/>
      </c>
      <c r="H230" s="75" t="str">
        <f>IF('Budget Issue #5 '!$J$4="","",'Budget Issue #5 '!$B$16)</f>
        <v/>
      </c>
      <c r="I230" s="75" t="str">
        <f>IF('Budget Issue #5 '!$J$4="","",'Budget Issue #5 '!$D$10)</f>
        <v/>
      </c>
      <c r="J230" s="75" t="str">
        <f>IF('Budget Issue #5 '!$J$4="","",'Budget Issue #5 '!$D$16)</f>
        <v/>
      </c>
    </row>
    <row r="231" spans="1:10" x14ac:dyDescent="0.25">
      <c r="A231" s="75">
        <f t="shared" si="6"/>
        <v>0</v>
      </c>
      <c r="B231" s="75">
        <f t="shared" si="7"/>
        <v>25</v>
      </c>
      <c r="C231" s="75">
        <v>5</v>
      </c>
      <c r="D231" s="75" t="str">
        <f>IF('Budget Issue #5 '!$J$4="","",'Budget Issue #5 '!$J$4)</f>
        <v/>
      </c>
      <c r="E231" s="75" t="str">
        <f>IF('Budget Issue #5 '!$J$6="","",'Budget Issue #5 '!$J$6)</f>
        <v/>
      </c>
      <c r="F231" s="75" t="str">
        <f>IF('Budget Issue #5 '!$J$4="","",'Budget Issue #5 '!$G$4)</f>
        <v/>
      </c>
      <c r="G231" s="75" t="str">
        <f>IF('Budget Issue #5 '!$G$6="","",'Budget Issue #5 '!$G$6)</f>
        <v/>
      </c>
      <c r="H231" s="75" t="str">
        <f>IF('Budget Issue #5 '!$J$4="","",'Budget Issue #5 '!$B$11)</f>
        <v/>
      </c>
      <c r="I231" s="75" t="str">
        <f>IF('Budget Issue #5 '!$J$4="","",'Budget Issue #5 '!$E$10)</f>
        <v/>
      </c>
      <c r="J231" s="75" t="str">
        <f>IF('Budget Issue #5 '!$J$4="","",'Budget Issue #5 '!$E$11)</f>
        <v/>
      </c>
    </row>
    <row r="232" spans="1:10" x14ac:dyDescent="0.25">
      <c r="A232" s="75">
        <f t="shared" si="6"/>
        <v>0</v>
      </c>
      <c r="B232" s="75">
        <f t="shared" si="7"/>
        <v>25</v>
      </c>
      <c r="C232" s="75">
        <v>5</v>
      </c>
      <c r="D232" s="75" t="str">
        <f>IF('Budget Issue #5 '!$J$4="","",'Budget Issue #5 '!$J$4)</f>
        <v/>
      </c>
      <c r="E232" s="75" t="str">
        <f>IF('Budget Issue #5 '!$J$6="","",'Budget Issue #5 '!$J$6)</f>
        <v/>
      </c>
      <c r="F232" s="75" t="str">
        <f>IF('Budget Issue #5 '!$J$4="","",'Budget Issue #5 '!$G$4)</f>
        <v/>
      </c>
      <c r="G232" s="75" t="str">
        <f>IF('Budget Issue #5 '!$G$6="","",'Budget Issue #5 '!$G$6)</f>
        <v/>
      </c>
      <c r="H232" s="75" t="str">
        <f>IF('Budget Issue #5 '!$J$4="","",'Budget Issue #5 '!$B$13)</f>
        <v/>
      </c>
      <c r="I232" s="75" t="str">
        <f>IF('Budget Issue #5 '!$J$4="","",'Budget Issue #5 '!$E$10)</f>
        <v/>
      </c>
      <c r="J232" s="75" t="str">
        <f>IF('Budget Issue #5 '!$J$4="","",'Budget Issue #5 '!$E$13)</f>
        <v/>
      </c>
    </row>
    <row r="233" spans="1:10" x14ac:dyDescent="0.25">
      <c r="A233" s="75">
        <f t="shared" si="6"/>
        <v>0</v>
      </c>
      <c r="B233" s="75">
        <f t="shared" si="7"/>
        <v>25</v>
      </c>
      <c r="C233" s="75">
        <v>5</v>
      </c>
      <c r="D233" s="75" t="str">
        <f>IF('Budget Issue #5 '!$J$4="","",'Budget Issue #5 '!$J$4)</f>
        <v/>
      </c>
      <c r="E233" s="75" t="str">
        <f>IF('Budget Issue #5 '!$J$6="","",'Budget Issue #5 '!$J$6)</f>
        <v/>
      </c>
      <c r="F233" s="75" t="str">
        <f>IF('Budget Issue #5 '!$J$4="","",'Budget Issue #5 '!$G$4)</f>
        <v/>
      </c>
      <c r="G233" s="75" t="str">
        <f>IF('Budget Issue #5 '!$G$6="","",'Budget Issue #5 '!$G$6)</f>
        <v/>
      </c>
      <c r="H233" s="75" t="str">
        <f>IF('Budget Issue #5 '!$J$4="","",'Budget Issue #5 '!$B$14)</f>
        <v/>
      </c>
      <c r="I233" s="75" t="str">
        <f>IF('Budget Issue #5 '!$J$4="","",'Budget Issue #5 '!$E$10)</f>
        <v/>
      </c>
      <c r="J233" s="75" t="str">
        <f>IF('Budget Issue #5 '!$J$4="","",'Budget Issue #5 '!$E$14)</f>
        <v/>
      </c>
    </row>
    <row r="234" spans="1:10" x14ac:dyDescent="0.25">
      <c r="A234" s="75">
        <f t="shared" si="6"/>
        <v>0</v>
      </c>
      <c r="B234" s="75">
        <f t="shared" si="7"/>
        <v>25</v>
      </c>
      <c r="C234" s="75">
        <v>5</v>
      </c>
      <c r="D234" s="75" t="str">
        <f>IF('Budget Issue #5 '!$J$4="","",'Budget Issue #5 '!$J$4)</f>
        <v/>
      </c>
      <c r="E234" s="75" t="str">
        <f>IF('Budget Issue #5 '!$J$6="","",'Budget Issue #5 '!$J$6)</f>
        <v/>
      </c>
      <c r="F234" s="75" t="str">
        <f>IF('Budget Issue #5 '!$J$4="","",'Budget Issue #5 '!$G$4)</f>
        <v/>
      </c>
      <c r="G234" s="75" t="str">
        <f>IF('Budget Issue #5 '!$G$6="","",'Budget Issue #5 '!$G$6)</f>
        <v/>
      </c>
      <c r="H234" s="75" t="str">
        <f>IF('Budget Issue #5 '!$J$4="","",'Budget Issue #5 '!$B$15)</f>
        <v/>
      </c>
      <c r="I234" s="75" t="str">
        <f>IF('Budget Issue #5 '!$J$4="","",'Budget Issue #5 '!$E$10)</f>
        <v/>
      </c>
      <c r="J234" s="75" t="str">
        <f>IF('Budget Issue #5 '!$J$4="","",'Budget Issue #5 '!$E$15)</f>
        <v/>
      </c>
    </row>
    <row r="235" spans="1:10" x14ac:dyDescent="0.25">
      <c r="A235" s="75">
        <f t="shared" si="6"/>
        <v>0</v>
      </c>
      <c r="B235" s="75">
        <f t="shared" si="7"/>
        <v>25</v>
      </c>
      <c r="C235" s="75">
        <v>5</v>
      </c>
      <c r="D235" s="75" t="str">
        <f>IF('Budget Issue #5 '!$J$4="","",'Budget Issue #5 '!$J$4)</f>
        <v/>
      </c>
      <c r="E235" s="75" t="str">
        <f>IF('Budget Issue #5 '!$J$6="","",'Budget Issue #5 '!$J$6)</f>
        <v/>
      </c>
      <c r="F235" s="75" t="str">
        <f>IF('Budget Issue #5 '!$J$4="","",'Budget Issue #5 '!$G$4)</f>
        <v/>
      </c>
      <c r="G235" s="75" t="str">
        <f>IF('Budget Issue #5 '!$G$6="","",'Budget Issue #5 '!$G$6)</f>
        <v/>
      </c>
      <c r="H235" s="75" t="str">
        <f>IF('Budget Issue #5 '!$J$4="","",'Budget Issue #5 '!$B$16)</f>
        <v/>
      </c>
      <c r="I235" s="75" t="str">
        <f>IF('Budget Issue #5 '!$J$4="","",'Budget Issue #5 '!$E$10)</f>
        <v/>
      </c>
      <c r="J235" s="75" t="str">
        <f>IF('Budget Issue #5 '!$J$4="","",'Budget Issue #5 '!$E$16)</f>
        <v/>
      </c>
    </row>
    <row r="236" spans="1:10" x14ac:dyDescent="0.25">
      <c r="A236" s="75">
        <f t="shared" si="6"/>
        <v>0</v>
      </c>
      <c r="B236" s="75">
        <f t="shared" si="7"/>
        <v>25</v>
      </c>
      <c r="C236" s="75">
        <v>5</v>
      </c>
      <c r="D236" s="75" t="str">
        <f>IF('Budget Issue #5 '!$J$4="","",'Budget Issue #5 '!$J$4)</f>
        <v/>
      </c>
      <c r="E236" s="75" t="str">
        <f>IF('Budget Issue #5 '!$J$6="","",'Budget Issue #5 '!$J$6)</f>
        <v/>
      </c>
      <c r="F236" s="75" t="str">
        <f>IF('Budget Issue #5 '!$J$4="","",'Budget Issue #5 '!$G$4)</f>
        <v/>
      </c>
      <c r="G236" s="75" t="str">
        <f>IF('Budget Issue #5 '!$G$6="","",'Budget Issue #5 '!$G$6)</f>
        <v/>
      </c>
      <c r="H236" s="75" t="str">
        <f>IF('Budget Issue #5 '!$J$4="","",'Budget Issue #5 '!$B$11)</f>
        <v/>
      </c>
      <c r="I236" s="75" t="str">
        <f>IF('Budget Issue #5 '!$J$4="","",'Budget Issue #5 '!$F$10)</f>
        <v/>
      </c>
      <c r="J236" s="75" t="str">
        <f>IF('Budget Issue #5 '!$J$4="","",'Budget Issue #5 '!$F$11)</f>
        <v/>
      </c>
    </row>
    <row r="237" spans="1:10" x14ac:dyDescent="0.25">
      <c r="A237" s="75">
        <f t="shared" si="6"/>
        <v>0</v>
      </c>
      <c r="B237" s="75">
        <f t="shared" si="7"/>
        <v>25</v>
      </c>
      <c r="C237" s="75">
        <v>5</v>
      </c>
      <c r="D237" s="75" t="str">
        <f>IF('Budget Issue #5 '!$J$4="","",'Budget Issue #5 '!$J$4)</f>
        <v/>
      </c>
      <c r="E237" s="75" t="str">
        <f>IF('Budget Issue #5 '!$J$6="","",'Budget Issue #5 '!$J$6)</f>
        <v/>
      </c>
      <c r="F237" s="75" t="str">
        <f>IF('Budget Issue #5 '!$J$4="","",'Budget Issue #5 '!$G$4)</f>
        <v/>
      </c>
      <c r="G237" s="75" t="str">
        <f>IF('Budget Issue #5 '!$G$6="","",'Budget Issue #5 '!$G$6)</f>
        <v/>
      </c>
      <c r="H237" s="75" t="str">
        <f>IF('Budget Issue #5 '!$J$4="","",'Budget Issue #5 '!$B$13)</f>
        <v/>
      </c>
      <c r="I237" s="75" t="str">
        <f>IF('Budget Issue #5 '!$J$4="","",'Budget Issue #5 '!$F$10)</f>
        <v/>
      </c>
      <c r="J237" s="75" t="str">
        <f>IF('Budget Issue #5 '!$J$4="","",'Budget Issue #5 '!$F$13)</f>
        <v/>
      </c>
    </row>
    <row r="238" spans="1:10" x14ac:dyDescent="0.25">
      <c r="A238" s="75">
        <f t="shared" si="6"/>
        <v>0</v>
      </c>
      <c r="B238" s="75">
        <f t="shared" si="7"/>
        <v>25</v>
      </c>
      <c r="C238" s="75">
        <v>5</v>
      </c>
      <c r="D238" s="75" t="str">
        <f>IF('Budget Issue #5 '!$J$4="","",'Budget Issue #5 '!$J$4)</f>
        <v/>
      </c>
      <c r="E238" s="75" t="str">
        <f>IF('Budget Issue #5 '!$J$6="","",'Budget Issue #5 '!$J$6)</f>
        <v/>
      </c>
      <c r="F238" s="75" t="str">
        <f>IF('Budget Issue #5 '!$J$4="","",'Budget Issue #5 '!$G$4)</f>
        <v/>
      </c>
      <c r="G238" s="75" t="str">
        <f>IF('Budget Issue #5 '!$G$6="","",'Budget Issue #5 '!$G$6)</f>
        <v/>
      </c>
      <c r="H238" s="75" t="str">
        <f>IF('Budget Issue #5 '!$J$4="","",'Budget Issue #5 '!$B$14)</f>
        <v/>
      </c>
      <c r="I238" s="75" t="str">
        <f>IF('Budget Issue #5 '!$J$4="","",'Budget Issue #5 '!$F$10)</f>
        <v/>
      </c>
      <c r="J238" s="75" t="str">
        <f>IF('Budget Issue #5 '!$J$4="","",'Budget Issue #5 '!$F$14)</f>
        <v/>
      </c>
    </row>
    <row r="239" spans="1:10" x14ac:dyDescent="0.25">
      <c r="A239" s="75">
        <f t="shared" si="6"/>
        <v>0</v>
      </c>
      <c r="B239" s="75">
        <f t="shared" si="7"/>
        <v>25</v>
      </c>
      <c r="C239" s="75">
        <v>5</v>
      </c>
      <c r="D239" s="75" t="str">
        <f>IF('Budget Issue #5 '!$J$4="","",'Budget Issue #5 '!$J$4)</f>
        <v/>
      </c>
      <c r="E239" s="75" t="str">
        <f>IF('Budget Issue #5 '!$J$6="","",'Budget Issue #5 '!$J$6)</f>
        <v/>
      </c>
      <c r="F239" s="75" t="str">
        <f>IF('Budget Issue #5 '!$J$4="","",'Budget Issue #5 '!$G$4)</f>
        <v/>
      </c>
      <c r="G239" s="75" t="str">
        <f>IF('Budget Issue #5 '!$G$6="","",'Budget Issue #5 '!$G$6)</f>
        <v/>
      </c>
      <c r="H239" s="75" t="str">
        <f>IF('Budget Issue #5 '!$J$4="","",'Budget Issue #5 '!$B$15)</f>
        <v/>
      </c>
      <c r="I239" s="75" t="str">
        <f>IF('Budget Issue #5 '!$J$4="","",'Budget Issue #5 '!$F$10)</f>
        <v/>
      </c>
      <c r="J239" s="75" t="str">
        <f>IF('Budget Issue #5 '!$J$4="","",'Budget Issue #5 '!$F$15)</f>
        <v/>
      </c>
    </row>
    <row r="240" spans="1:10" x14ac:dyDescent="0.25">
      <c r="A240" s="75">
        <f t="shared" si="6"/>
        <v>0</v>
      </c>
      <c r="B240" s="75">
        <f t="shared" si="7"/>
        <v>25</v>
      </c>
      <c r="C240" s="75">
        <v>5</v>
      </c>
      <c r="D240" s="75" t="str">
        <f>IF('Budget Issue #5 '!$J$4="","",'Budget Issue #5 '!$J$4)</f>
        <v/>
      </c>
      <c r="E240" s="75" t="str">
        <f>IF('Budget Issue #5 '!$J$6="","",'Budget Issue #5 '!$J$6)</f>
        <v/>
      </c>
      <c r="F240" s="75" t="str">
        <f>IF('Budget Issue #5 '!$J$4="","",'Budget Issue #5 '!$G$4)</f>
        <v/>
      </c>
      <c r="G240" s="75" t="str">
        <f>IF('Budget Issue #5 '!$G$6="","",'Budget Issue #5 '!$G$6)</f>
        <v/>
      </c>
      <c r="H240" s="75" t="str">
        <f>IF('Budget Issue #5 '!$J$4="","",'Budget Issue #5 '!$B$16)</f>
        <v/>
      </c>
      <c r="I240" s="75" t="str">
        <f>IF('Budget Issue #5 '!$J$4="","",'Budget Issue #5 '!$F$10)</f>
        <v/>
      </c>
      <c r="J240" s="75" t="str">
        <f>IF('Budget Issue #5 '!$J$4="","",'Budget Issue #5 '!$F$16)</f>
        <v/>
      </c>
    </row>
    <row r="241" spans="1:10" x14ac:dyDescent="0.25">
      <c r="A241" s="75">
        <f t="shared" si="6"/>
        <v>0</v>
      </c>
      <c r="B241" s="75">
        <f t="shared" si="7"/>
        <v>25</v>
      </c>
      <c r="C241" s="75">
        <v>5</v>
      </c>
      <c r="D241" s="75" t="str">
        <f>IF('Budget Issue #5 '!$J$4="","",'Budget Issue #5 '!$J$4)</f>
        <v/>
      </c>
      <c r="E241" s="75" t="str">
        <f>IF('Budget Issue #5 '!$J$6="","",'Budget Issue #5 '!$J$6)</f>
        <v/>
      </c>
      <c r="F241" s="75" t="str">
        <f>IF('Budget Issue #5 '!$J$4="","",'Budget Issue #5 '!$G$4)</f>
        <v/>
      </c>
      <c r="G241" s="75" t="str">
        <f>IF('Budget Issue #5 '!$G$6="","",'Budget Issue #5 '!$G$6)</f>
        <v/>
      </c>
      <c r="H241" s="75" t="str">
        <f>IF('Budget Issue #5 '!$J$4="","",'Budget Issue #5 '!$B$11)</f>
        <v/>
      </c>
      <c r="I241" s="75" t="str">
        <f>IF('Budget Issue #5 '!$J$4="","",'Budget Issue #5 '!$G$10)</f>
        <v/>
      </c>
      <c r="J241" s="75" t="str">
        <f>IF('Budget Issue #5 '!$J$4="","",'Budget Issue #5 '!$G$11)</f>
        <v/>
      </c>
    </row>
    <row r="242" spans="1:10" x14ac:dyDescent="0.25">
      <c r="A242" s="75">
        <f t="shared" si="6"/>
        <v>0</v>
      </c>
      <c r="B242" s="75">
        <f t="shared" si="7"/>
        <v>25</v>
      </c>
      <c r="C242" s="75">
        <v>5</v>
      </c>
      <c r="D242" s="75" t="str">
        <f>IF('Budget Issue #5 '!$J$4="","",'Budget Issue #5 '!$J$4)</f>
        <v/>
      </c>
      <c r="E242" s="75" t="str">
        <f>IF('Budget Issue #5 '!$J$6="","",'Budget Issue #5 '!$J$6)</f>
        <v/>
      </c>
      <c r="F242" s="75" t="str">
        <f>IF('Budget Issue #5 '!$J$4="","",'Budget Issue #5 '!$G$4)</f>
        <v/>
      </c>
      <c r="G242" s="75" t="str">
        <f>IF('Budget Issue #5 '!$G$6="","",'Budget Issue #5 '!$G$6)</f>
        <v/>
      </c>
      <c r="H242" s="75" t="str">
        <f>IF('Budget Issue #5 '!$J$4="","",'Budget Issue #5 '!$B$13)</f>
        <v/>
      </c>
      <c r="I242" s="75" t="str">
        <f>IF('Budget Issue #5 '!$J$4="","",'Budget Issue #5 '!$G$10)</f>
        <v/>
      </c>
      <c r="J242" s="75" t="str">
        <f>IF('Budget Issue #5 '!$J$4="","",'Budget Issue #5 '!$G$13)</f>
        <v/>
      </c>
    </row>
    <row r="243" spans="1:10" x14ac:dyDescent="0.25">
      <c r="A243" s="75">
        <f t="shared" si="6"/>
        <v>0</v>
      </c>
      <c r="B243" s="75">
        <f t="shared" si="7"/>
        <v>25</v>
      </c>
      <c r="C243" s="75">
        <v>5</v>
      </c>
      <c r="D243" s="75" t="str">
        <f>IF('Budget Issue #5 '!$J$4="","",'Budget Issue #5 '!$J$4)</f>
        <v/>
      </c>
      <c r="E243" s="75" t="str">
        <f>IF('Budget Issue #5 '!$J$6="","",'Budget Issue #5 '!$J$6)</f>
        <v/>
      </c>
      <c r="F243" s="75" t="str">
        <f>IF('Budget Issue #5 '!$J$4="","",'Budget Issue #5 '!$G$4)</f>
        <v/>
      </c>
      <c r="G243" s="75" t="str">
        <f>IF('Budget Issue #5 '!$G$6="","",'Budget Issue #5 '!$G$6)</f>
        <v/>
      </c>
      <c r="H243" s="75" t="str">
        <f>IF('Budget Issue #5 '!$J$4="","",'Budget Issue #5 '!$B$14)</f>
        <v/>
      </c>
      <c r="I243" s="75" t="str">
        <f>IF('Budget Issue #5 '!$J$4="","",'Budget Issue #5 '!$G$10)</f>
        <v/>
      </c>
      <c r="J243" s="75" t="str">
        <f>IF('Budget Issue #5 '!$J$4="","",'Budget Issue #5 '!$G$14)</f>
        <v/>
      </c>
    </row>
    <row r="244" spans="1:10" x14ac:dyDescent="0.25">
      <c r="A244" s="75">
        <f t="shared" si="6"/>
        <v>0</v>
      </c>
      <c r="B244" s="75">
        <f t="shared" si="7"/>
        <v>25</v>
      </c>
      <c r="C244" s="75">
        <v>5</v>
      </c>
      <c r="D244" s="75" t="str">
        <f>IF('Budget Issue #5 '!$J$4="","",'Budget Issue #5 '!$J$4)</f>
        <v/>
      </c>
      <c r="E244" s="75" t="str">
        <f>IF('Budget Issue #5 '!$J$6="","",'Budget Issue #5 '!$J$6)</f>
        <v/>
      </c>
      <c r="F244" s="75" t="str">
        <f>IF('Budget Issue #5 '!$J$4="","",'Budget Issue #5 '!$G$4)</f>
        <v/>
      </c>
      <c r="G244" s="75" t="str">
        <f>IF('Budget Issue #5 '!$G$6="","",'Budget Issue #5 '!$G$6)</f>
        <v/>
      </c>
      <c r="H244" s="75" t="str">
        <f>IF('Budget Issue #5 '!$J$4="","",'Budget Issue #5 '!$B$15)</f>
        <v/>
      </c>
      <c r="I244" s="75" t="str">
        <f>IF('Budget Issue #5 '!$J$4="","",'Budget Issue #5 '!$G$10)</f>
        <v/>
      </c>
      <c r="J244" s="75" t="str">
        <f>IF('Budget Issue #5 '!$J$4="","",'Budget Issue #5 '!$G$15)</f>
        <v/>
      </c>
    </row>
    <row r="245" spans="1:10" x14ac:dyDescent="0.25">
      <c r="A245" s="75">
        <f t="shared" si="6"/>
        <v>0</v>
      </c>
      <c r="B245" s="75">
        <f t="shared" si="7"/>
        <v>25</v>
      </c>
      <c r="C245" s="75">
        <v>5</v>
      </c>
      <c r="D245" s="75" t="str">
        <f>IF('Budget Issue #5 '!$J$4="","",'Budget Issue #5 '!$J$4)</f>
        <v/>
      </c>
      <c r="E245" s="75" t="str">
        <f>IF('Budget Issue #5 '!$J$6="","",'Budget Issue #5 '!$J$6)</f>
        <v/>
      </c>
      <c r="F245" s="75" t="str">
        <f>IF('Budget Issue #5 '!$J$4="","",'Budget Issue #5 '!$G$4)</f>
        <v/>
      </c>
      <c r="G245" s="75" t="str">
        <f>IF('Budget Issue #5 '!$G$6="","",'Budget Issue #5 '!$G$6)</f>
        <v/>
      </c>
      <c r="H245" s="75" t="str">
        <f>IF('Budget Issue #5 '!$J$4="","",'Budget Issue #5 '!$B$16)</f>
        <v/>
      </c>
      <c r="I245" s="75" t="str">
        <f>IF('Budget Issue #5 '!$J$4="","",'Budget Issue #5 '!$G$10)</f>
        <v/>
      </c>
      <c r="J245" s="75" t="str">
        <f>IF('Budget Issue #5 '!$J$4="","",'Budget Issue #5 '!$G$16)</f>
        <v/>
      </c>
    </row>
    <row r="246" spans="1:10" x14ac:dyDescent="0.25">
      <c r="A246" s="75">
        <f t="shared" si="6"/>
        <v>0</v>
      </c>
      <c r="B246" s="75">
        <f t="shared" si="7"/>
        <v>25</v>
      </c>
      <c r="C246" s="75">
        <v>5</v>
      </c>
      <c r="D246" s="75" t="str">
        <f>IF('Budget Issue #5 '!$J$4="","",'Budget Issue #5 '!$J$4)</f>
        <v/>
      </c>
      <c r="E246" s="75" t="str">
        <f>IF('Budget Issue #5 '!$J$6="","",'Budget Issue #5 '!$J$6)</f>
        <v/>
      </c>
      <c r="F246" s="75" t="str">
        <f>IF('Budget Issue #5 '!$J$4="","",'Budget Issue #5 '!$G$4)</f>
        <v/>
      </c>
      <c r="G246" s="75" t="str">
        <f>IF('Budget Issue #5 '!$G$6="","",'Budget Issue #5 '!$G$6)</f>
        <v/>
      </c>
      <c r="H246" s="75" t="str">
        <f>IF('Budget Issue #5 '!$J$4="","",'Budget Issue #5 '!$B$11)</f>
        <v/>
      </c>
      <c r="I246" s="75" t="str">
        <f>IF('Budget Issue #5 '!$J$4="","",'Budget Issue #5 '!$H$10)</f>
        <v/>
      </c>
      <c r="J246" s="75" t="str">
        <f>IF('Budget Issue #5 '!$J$4="","",'Budget Issue #5 '!$H$11)</f>
        <v/>
      </c>
    </row>
    <row r="247" spans="1:10" x14ac:dyDescent="0.25">
      <c r="A247" s="75">
        <f t="shared" si="6"/>
        <v>0</v>
      </c>
      <c r="B247" s="75">
        <f t="shared" si="7"/>
        <v>25</v>
      </c>
      <c r="C247" s="75">
        <v>5</v>
      </c>
      <c r="D247" s="75" t="str">
        <f>IF('Budget Issue #5 '!$J$4="","",'Budget Issue #5 '!$J$4)</f>
        <v/>
      </c>
      <c r="E247" s="75" t="str">
        <f>IF('Budget Issue #5 '!$J$6="","",'Budget Issue #5 '!$J$6)</f>
        <v/>
      </c>
      <c r="F247" s="75" t="str">
        <f>IF('Budget Issue #5 '!$J$4="","",'Budget Issue #5 '!$G$4)</f>
        <v/>
      </c>
      <c r="G247" s="75" t="str">
        <f>IF('Budget Issue #5 '!$G$6="","",'Budget Issue #5 '!$G$6)</f>
        <v/>
      </c>
      <c r="H247" s="75" t="str">
        <f>IF('Budget Issue #5 '!$J$4="","",'Budget Issue #5 '!$B$13)</f>
        <v/>
      </c>
      <c r="I247" s="75" t="str">
        <f>IF('Budget Issue #5 '!$J$4="","",'Budget Issue #5 '!$H$10)</f>
        <v/>
      </c>
      <c r="J247" s="75" t="str">
        <f>IF('Budget Issue #5 '!$J$4="","",'Budget Issue #5 '!$H$13)</f>
        <v/>
      </c>
    </row>
    <row r="248" spans="1:10" x14ac:dyDescent="0.25">
      <c r="A248" s="75">
        <f t="shared" si="6"/>
        <v>0</v>
      </c>
      <c r="B248" s="75">
        <f t="shared" si="7"/>
        <v>25</v>
      </c>
      <c r="C248" s="75">
        <v>5</v>
      </c>
      <c r="D248" s="75" t="str">
        <f>IF('Budget Issue #5 '!$J$4="","",'Budget Issue #5 '!$J$4)</f>
        <v/>
      </c>
      <c r="E248" s="75" t="str">
        <f>IF('Budget Issue #5 '!$J$6="","",'Budget Issue #5 '!$J$6)</f>
        <v/>
      </c>
      <c r="F248" s="75" t="str">
        <f>IF('Budget Issue #5 '!$J$4="","",'Budget Issue #5 '!$G$4)</f>
        <v/>
      </c>
      <c r="G248" s="75" t="str">
        <f>IF('Budget Issue #5 '!$G$6="","",'Budget Issue #5 '!$G$6)</f>
        <v/>
      </c>
      <c r="H248" s="75" t="str">
        <f>IF('Budget Issue #5 '!$J$4="","",'Budget Issue #5 '!$B$14)</f>
        <v/>
      </c>
      <c r="I248" s="75" t="str">
        <f>IF('Budget Issue #5 '!$J$4="","",'Budget Issue #5 '!$H$10)</f>
        <v/>
      </c>
      <c r="J248" s="75" t="str">
        <f>IF('Budget Issue #5 '!$J$4="","",'Budget Issue #5 '!$H$14)</f>
        <v/>
      </c>
    </row>
    <row r="249" spans="1:10" x14ac:dyDescent="0.25">
      <c r="A249" s="75">
        <f t="shared" si="6"/>
        <v>0</v>
      </c>
      <c r="B249" s="75">
        <f t="shared" si="7"/>
        <v>25</v>
      </c>
      <c r="C249" s="75">
        <v>5</v>
      </c>
      <c r="D249" s="75" t="str">
        <f>IF('Budget Issue #5 '!$J$4="","",'Budget Issue #5 '!$J$4)</f>
        <v/>
      </c>
      <c r="E249" s="75" t="str">
        <f>IF('Budget Issue #5 '!$J$6="","",'Budget Issue #5 '!$J$6)</f>
        <v/>
      </c>
      <c r="F249" s="75" t="str">
        <f>IF('Budget Issue #5 '!$J$4="","",'Budget Issue #5 '!$G$4)</f>
        <v/>
      </c>
      <c r="G249" s="75" t="str">
        <f>IF('Budget Issue #5 '!$G$6="","",'Budget Issue #5 '!$G$6)</f>
        <v/>
      </c>
      <c r="H249" s="75" t="str">
        <f>IF('Budget Issue #5 '!$J$4="","",'Budget Issue #5 '!$B$15)</f>
        <v/>
      </c>
      <c r="I249" s="75" t="str">
        <f>IF('Budget Issue #5 '!$J$4="","",'Budget Issue #5 '!$H$10)</f>
        <v/>
      </c>
      <c r="J249" s="75" t="str">
        <f>IF('Budget Issue #5 '!$J$4="","",'Budget Issue #5 '!$H$15)</f>
        <v/>
      </c>
    </row>
    <row r="250" spans="1:10" x14ac:dyDescent="0.25">
      <c r="A250" s="75">
        <f t="shared" si="6"/>
        <v>0</v>
      </c>
      <c r="B250" s="75">
        <f t="shared" si="7"/>
        <v>25</v>
      </c>
      <c r="C250" s="75">
        <v>5</v>
      </c>
      <c r="D250" s="75" t="str">
        <f>IF('Budget Issue #5 '!$J$4="","",'Budget Issue #5 '!$J$4)</f>
        <v/>
      </c>
      <c r="E250" s="75" t="str">
        <f>IF('Budget Issue #5 '!$J$6="","",'Budget Issue #5 '!$J$6)</f>
        <v/>
      </c>
      <c r="F250" s="75" t="str">
        <f>IF('Budget Issue #5 '!$J$4="","",'Budget Issue #5 '!$G$4)</f>
        <v/>
      </c>
      <c r="G250" s="75" t="str">
        <f>IF('Budget Issue #5 '!$G$6="","",'Budget Issue #5 '!$G$6)</f>
        <v/>
      </c>
      <c r="H250" s="75" t="str">
        <f>IF('Budget Issue #5 '!$J$4="","",'Budget Issue #5 '!$B$16)</f>
        <v/>
      </c>
      <c r="I250" s="75" t="str">
        <f>IF('Budget Issue #5 '!$J$4="","",'Budget Issue #5 '!$H$10)</f>
        <v/>
      </c>
      <c r="J250" s="75" t="str">
        <f>IF('Budget Issue #5 '!$J$4="","",'Budget Issue #5 '!$H$16)</f>
        <v/>
      </c>
    </row>
    <row r="251" spans="1:10" x14ac:dyDescent="0.25">
      <c r="A251" s="75">
        <f t="shared" si="6"/>
        <v>0</v>
      </c>
      <c r="B251" s="75">
        <f t="shared" si="7"/>
        <v>25</v>
      </c>
      <c r="C251" s="75">
        <v>5</v>
      </c>
      <c r="D251" s="75" t="str">
        <f>IF('Budget Issue #5 '!$J$4="","",'Budget Issue #5 '!$J$4)</f>
        <v/>
      </c>
      <c r="E251" s="75" t="str">
        <f>IF('Budget Issue #5 '!$J$6="","",'Budget Issue #5 '!$J$6)</f>
        <v/>
      </c>
      <c r="F251" s="75" t="str">
        <f>IF('Budget Issue #5 '!$J$4="","",'Budget Issue #5 '!$G$4)</f>
        <v/>
      </c>
      <c r="G251" s="75" t="str">
        <f>IF('Budget Issue #5 '!$G$6="","",'Budget Issue #5 '!$G$6)</f>
        <v/>
      </c>
      <c r="H251" s="75" t="str">
        <f>IF('Budget Issue #5 '!$J$4="","",'Budget Issue #5 '!$B$11)</f>
        <v/>
      </c>
      <c r="I251" s="75" t="str">
        <f>IF('Budget Issue #5 '!$J$4="","",'Budget Issue #5 '!$I$10)</f>
        <v/>
      </c>
      <c r="J251" s="75" t="str">
        <f>IF('Budget Issue #5 '!$J$4="","",'Budget Issue #5 '!$I$11)</f>
        <v/>
      </c>
    </row>
    <row r="252" spans="1:10" x14ac:dyDescent="0.25">
      <c r="A252" s="75">
        <f t="shared" si="6"/>
        <v>0</v>
      </c>
      <c r="B252" s="75">
        <f t="shared" si="7"/>
        <v>25</v>
      </c>
      <c r="C252" s="75">
        <v>5</v>
      </c>
      <c r="D252" s="75" t="str">
        <f>IF('Budget Issue #5 '!$J$4="","",'Budget Issue #5 '!$J$4)</f>
        <v/>
      </c>
      <c r="E252" s="75" t="str">
        <f>IF('Budget Issue #5 '!$J$6="","",'Budget Issue #5 '!$J$6)</f>
        <v/>
      </c>
      <c r="F252" s="75" t="str">
        <f>IF('Budget Issue #5 '!$J$4="","",'Budget Issue #5 '!$G$4)</f>
        <v/>
      </c>
      <c r="G252" s="75" t="str">
        <f>IF('Budget Issue #5 '!$G$6="","",'Budget Issue #5 '!$G$6)</f>
        <v/>
      </c>
      <c r="H252" s="75" t="str">
        <f>IF('Budget Issue #5 '!$J$4="","",'Budget Issue #5 '!$B$13)</f>
        <v/>
      </c>
      <c r="I252" s="75" t="str">
        <f>IF('Budget Issue #5 '!$J$4="","",'Budget Issue #5 '!$I$10)</f>
        <v/>
      </c>
      <c r="J252" s="75" t="str">
        <f>IF('Budget Issue #5 '!$J$4="","",'Budget Issue #5 '!$I$13)</f>
        <v/>
      </c>
    </row>
    <row r="253" spans="1:10" x14ac:dyDescent="0.25">
      <c r="A253" s="75">
        <f t="shared" si="6"/>
        <v>0</v>
      </c>
      <c r="B253" s="75">
        <f t="shared" si="7"/>
        <v>25</v>
      </c>
      <c r="C253" s="75">
        <v>5</v>
      </c>
      <c r="D253" s="75" t="str">
        <f>IF('Budget Issue #5 '!$J$4="","",'Budget Issue #5 '!$J$4)</f>
        <v/>
      </c>
      <c r="E253" s="75" t="str">
        <f>IF('Budget Issue #5 '!$J$6="","",'Budget Issue #5 '!$J$6)</f>
        <v/>
      </c>
      <c r="F253" s="75" t="str">
        <f>IF('Budget Issue #5 '!$J$4="","",'Budget Issue #5 '!$G$4)</f>
        <v/>
      </c>
      <c r="G253" s="75" t="str">
        <f>IF('Budget Issue #5 '!$G$6="","",'Budget Issue #5 '!$G$6)</f>
        <v/>
      </c>
      <c r="H253" s="75" t="str">
        <f>IF('Budget Issue #5 '!$J$4="","",'Budget Issue #5 '!$B$14)</f>
        <v/>
      </c>
      <c r="I253" s="75" t="str">
        <f>IF('Budget Issue #5 '!$J$4="","",'Budget Issue #5 '!$I$10)</f>
        <v/>
      </c>
      <c r="J253" s="75" t="str">
        <f>IF('Budget Issue #5 '!$J$4="","",'Budget Issue #5 '!$I$14)</f>
        <v/>
      </c>
    </row>
    <row r="254" spans="1:10" x14ac:dyDescent="0.25">
      <c r="A254" s="75">
        <f t="shared" si="6"/>
        <v>0</v>
      </c>
      <c r="B254" s="75">
        <f t="shared" si="7"/>
        <v>25</v>
      </c>
      <c r="C254" s="75">
        <v>5</v>
      </c>
      <c r="D254" s="75" t="str">
        <f>IF('Budget Issue #5 '!$J$4="","",'Budget Issue #5 '!$J$4)</f>
        <v/>
      </c>
      <c r="E254" s="75" t="str">
        <f>IF('Budget Issue #5 '!$J$6="","",'Budget Issue #5 '!$J$6)</f>
        <v/>
      </c>
      <c r="F254" s="75" t="str">
        <f>IF('Budget Issue #5 '!$J$4="","",'Budget Issue #5 '!$G$4)</f>
        <v/>
      </c>
      <c r="G254" s="75" t="str">
        <f>IF('Budget Issue #5 '!$G$6="","",'Budget Issue #5 '!$G$6)</f>
        <v/>
      </c>
      <c r="H254" s="75" t="str">
        <f>IF('Budget Issue #5 '!$J$4="","",'Budget Issue #5 '!$B$15)</f>
        <v/>
      </c>
      <c r="I254" s="75" t="str">
        <f>IF('Budget Issue #5 '!$J$4="","",'Budget Issue #5 '!$I$10)</f>
        <v/>
      </c>
      <c r="J254" s="75" t="str">
        <f>IF('Budget Issue #5 '!$J$4="","",'Budget Issue #5 '!$I$15)</f>
        <v/>
      </c>
    </row>
    <row r="255" spans="1:10" x14ac:dyDescent="0.25">
      <c r="A255" s="75">
        <f t="shared" si="6"/>
        <v>0</v>
      </c>
      <c r="B255" s="75">
        <f t="shared" si="7"/>
        <v>25</v>
      </c>
      <c r="C255" s="75">
        <v>5</v>
      </c>
      <c r="D255" s="75" t="str">
        <f>IF('Budget Issue #5 '!$J$4="","",'Budget Issue #5 '!$J$4)</f>
        <v/>
      </c>
      <c r="E255" s="75" t="str">
        <f>IF('Budget Issue #5 '!$J$6="","",'Budget Issue #5 '!$J$6)</f>
        <v/>
      </c>
      <c r="F255" s="75" t="str">
        <f>IF('Budget Issue #5 '!$J$4="","",'Budget Issue #5 '!$G$4)</f>
        <v/>
      </c>
      <c r="G255" s="75" t="str">
        <f>IF('Budget Issue #5 '!$G$6="","",'Budget Issue #5 '!$G$6)</f>
        <v/>
      </c>
      <c r="H255" s="75" t="str">
        <f>IF('Budget Issue #5 '!$J$4="","",'Budget Issue #5 '!$B$16)</f>
        <v/>
      </c>
      <c r="I255" s="75" t="str">
        <f>IF('Budget Issue #5 '!$J$4="","",'Budget Issue #5 '!$I$10)</f>
        <v/>
      </c>
      <c r="J255" s="75" t="str">
        <f>IF('Budget Issue #5 '!$J$4="","",'Budget Issue #5 '!$I$16)</f>
        <v/>
      </c>
    </row>
    <row r="256" spans="1:10" x14ac:dyDescent="0.25">
      <c r="A256" s="75">
        <f t="shared" si="6"/>
        <v>0</v>
      </c>
      <c r="B256" s="75">
        <f t="shared" si="7"/>
        <v>25</v>
      </c>
      <c r="C256" s="75">
        <v>5</v>
      </c>
      <c r="D256" s="75" t="str">
        <f>IF('Budget Issue #5 '!$J$4="","",'Budget Issue #5 '!$J$4)</f>
        <v/>
      </c>
      <c r="E256" s="75" t="str">
        <f>IF('Budget Issue #5 '!$J$6="","",'Budget Issue #5 '!$J$6)</f>
        <v/>
      </c>
      <c r="F256" s="75" t="str">
        <f>IF('Budget Issue #5 '!$J$4="","",'Budget Issue #5 '!$G$4)</f>
        <v/>
      </c>
      <c r="G256" s="75" t="str">
        <f>IF('Budget Issue #5 '!$G$6="","",'Budget Issue #5 '!$G$6)</f>
        <v/>
      </c>
      <c r="H256" s="75" t="str">
        <f>IF('Budget Issue #5 '!$J$4="","",'Budget Issue #5 '!$B$11)</f>
        <v/>
      </c>
      <c r="I256" s="75" t="str">
        <f>IF('Budget Issue #5 '!$J$4="","",'Budget Issue #5 '!$J$10)</f>
        <v/>
      </c>
      <c r="J256" s="75" t="str">
        <f>IF('Budget Issue #5 '!$J$4="","",'Budget Issue #5 '!$J$11)</f>
        <v/>
      </c>
    </row>
    <row r="257" spans="1:10" x14ac:dyDescent="0.25">
      <c r="A257" s="75">
        <f t="shared" si="6"/>
        <v>0</v>
      </c>
      <c r="B257" s="75">
        <f t="shared" si="7"/>
        <v>25</v>
      </c>
      <c r="C257" s="75">
        <v>5</v>
      </c>
      <c r="D257" s="75" t="str">
        <f>IF('Budget Issue #5 '!$J$4="","",'Budget Issue #5 '!$J$4)</f>
        <v/>
      </c>
      <c r="E257" s="75" t="str">
        <f>IF('Budget Issue #5 '!$J$6="","",'Budget Issue #5 '!$J$6)</f>
        <v/>
      </c>
      <c r="F257" s="75" t="str">
        <f>IF('Budget Issue #5 '!$J$4="","",'Budget Issue #5 '!$G$4)</f>
        <v/>
      </c>
      <c r="G257" s="75" t="str">
        <f>IF('Budget Issue #5 '!$G$6="","",'Budget Issue #5 '!$G$6)</f>
        <v/>
      </c>
      <c r="H257" s="75" t="str">
        <f>IF('Budget Issue #5 '!$J$4="","",'Budget Issue #5 '!$B$13)</f>
        <v/>
      </c>
      <c r="I257" s="75" t="str">
        <f>IF('Budget Issue #5 '!$J$4="","",'Budget Issue #5 '!$J$10)</f>
        <v/>
      </c>
      <c r="J257" s="75" t="str">
        <f>IF('Budget Issue #5 '!$J$4="","",'Budget Issue #5 '!$J$13)</f>
        <v/>
      </c>
    </row>
    <row r="258" spans="1:10" x14ac:dyDescent="0.25">
      <c r="A258" s="75">
        <f t="shared" si="6"/>
        <v>0</v>
      </c>
      <c r="B258" s="75">
        <f t="shared" si="7"/>
        <v>25</v>
      </c>
      <c r="C258" s="75">
        <v>5</v>
      </c>
      <c r="D258" s="75" t="str">
        <f>IF('Budget Issue #5 '!$J$4="","",'Budget Issue #5 '!$J$4)</f>
        <v/>
      </c>
      <c r="E258" s="75" t="str">
        <f>IF('Budget Issue #5 '!$J$6="","",'Budget Issue #5 '!$J$6)</f>
        <v/>
      </c>
      <c r="F258" s="75" t="str">
        <f>IF('Budget Issue #5 '!$J$4="","",'Budget Issue #5 '!$G$4)</f>
        <v/>
      </c>
      <c r="G258" s="75" t="str">
        <f>IF('Budget Issue #5 '!$G$6="","",'Budget Issue #5 '!$G$6)</f>
        <v/>
      </c>
      <c r="H258" s="75" t="str">
        <f>IF('Budget Issue #5 '!$J$4="","",'Budget Issue #5 '!$B$14)</f>
        <v/>
      </c>
      <c r="I258" s="75" t="str">
        <f>IF('Budget Issue #5 '!$J$4="","",'Budget Issue #5 '!$J$10)</f>
        <v/>
      </c>
      <c r="J258" s="75" t="str">
        <f>IF('Budget Issue #5 '!$J$4="","",'Budget Issue #5 '!$J$14)</f>
        <v/>
      </c>
    </row>
    <row r="259" spans="1:10" x14ac:dyDescent="0.25">
      <c r="A259" s="75">
        <f t="shared" si="6"/>
        <v>0</v>
      </c>
      <c r="B259" s="75">
        <f t="shared" si="7"/>
        <v>25</v>
      </c>
      <c r="C259" s="75">
        <v>5</v>
      </c>
      <c r="D259" s="75" t="str">
        <f>IF('Budget Issue #5 '!$J$4="","",'Budget Issue #5 '!$J$4)</f>
        <v/>
      </c>
      <c r="E259" s="75" t="str">
        <f>IF('Budget Issue #5 '!$J$6="","",'Budget Issue #5 '!$J$6)</f>
        <v/>
      </c>
      <c r="F259" s="75" t="str">
        <f>IF('Budget Issue #5 '!$J$4="","",'Budget Issue #5 '!$G$4)</f>
        <v/>
      </c>
      <c r="G259" s="75" t="str">
        <f>IF('Budget Issue #5 '!$G$6="","",'Budget Issue #5 '!$G$6)</f>
        <v/>
      </c>
      <c r="H259" s="75" t="str">
        <f>IF('Budget Issue #5 '!$J$4="","",'Budget Issue #5 '!$B$15)</f>
        <v/>
      </c>
      <c r="I259" s="75" t="str">
        <f>IF('Budget Issue #5 '!$J$4="","",'Budget Issue #5 '!$J$10)</f>
        <v/>
      </c>
      <c r="J259" s="75" t="str">
        <f>IF('Budget Issue #5 '!$J$4="","",'Budget Issue #5 '!$J$15)</f>
        <v/>
      </c>
    </row>
    <row r="260" spans="1:10" x14ac:dyDescent="0.25">
      <c r="A260" s="75">
        <f t="shared" si="6"/>
        <v>0</v>
      </c>
      <c r="B260" s="75">
        <f t="shared" si="7"/>
        <v>25</v>
      </c>
      <c r="C260" s="75">
        <v>5</v>
      </c>
      <c r="D260" s="75" t="str">
        <f>IF('Budget Issue #5 '!$J$4="","",'Budget Issue #5 '!$J$4)</f>
        <v/>
      </c>
      <c r="E260" s="75" t="str">
        <f>IF('Budget Issue #5 '!$J$6="","",'Budget Issue #5 '!$J$6)</f>
        <v/>
      </c>
      <c r="F260" s="75" t="str">
        <f>IF('Budget Issue #5 '!$J$4="","",'Budget Issue #5 '!$G$4)</f>
        <v/>
      </c>
      <c r="G260" s="75" t="str">
        <f>IF('Budget Issue #5 '!$G$6="","",'Budget Issue #5 '!$G$6)</f>
        <v/>
      </c>
      <c r="H260" s="75" t="str">
        <f>IF('Budget Issue #5 '!$J$4="","",'Budget Issue #5 '!$B$16)</f>
        <v/>
      </c>
      <c r="I260" s="75" t="str">
        <f>IF('Budget Issue #5 '!$J$4="","",'Budget Issue #5 '!$J$10)</f>
        <v/>
      </c>
      <c r="J260" s="75" t="str">
        <f>IF('Budget Issue #5 '!$J$4="","",'Budget Issue #5 '!$J$16)</f>
        <v/>
      </c>
    </row>
    <row r="261" spans="1:10" x14ac:dyDescent="0.25">
      <c r="A261" s="75">
        <f t="shared" si="6"/>
        <v>0</v>
      </c>
      <c r="B261" s="75">
        <f t="shared" si="7"/>
        <v>25</v>
      </c>
      <c r="C261" s="75">
        <v>5</v>
      </c>
      <c r="D261" s="75" t="str">
        <f>IF('Budget Issue #5 '!$J$4="","",'Budget Issue #5 '!$J$4)</f>
        <v/>
      </c>
      <c r="E261" s="75" t="str">
        <f>IF('Budget Issue #5 '!$J$6="","",'Budget Issue #5 '!$J$6)</f>
        <v/>
      </c>
      <c r="F261" s="75" t="str">
        <f>IF('Budget Issue #5 '!$J$4="","",'Budget Issue #5 '!$G$4)</f>
        <v/>
      </c>
      <c r="G261" s="75" t="str">
        <f>IF('Budget Issue #5 '!$G$6="","",'Budget Issue #5 '!$G$6)</f>
        <v/>
      </c>
      <c r="H261" s="75" t="str">
        <f>IF('Budget Issue #5 '!$J$4="","",'Budget Issue #5 '!$B$11)</f>
        <v/>
      </c>
      <c r="I261" s="75" t="str">
        <f>IF('Budget Issue #5 '!$J$4="","",'Budget Issue #5 '!$K$10)</f>
        <v/>
      </c>
      <c r="J261" s="75" t="str">
        <f>IF('Budget Issue #5 '!$J$4="","",'Budget Issue #5 '!$K$11)</f>
        <v/>
      </c>
    </row>
    <row r="262" spans="1:10" x14ac:dyDescent="0.25">
      <c r="A262" s="75">
        <f t="shared" si="6"/>
        <v>0</v>
      </c>
      <c r="B262" s="75">
        <f t="shared" si="7"/>
        <v>25</v>
      </c>
      <c r="C262" s="75">
        <v>5</v>
      </c>
      <c r="D262" s="75" t="str">
        <f>IF('Budget Issue #5 '!$J$4="","",'Budget Issue #5 '!$J$4)</f>
        <v/>
      </c>
      <c r="E262" s="75" t="str">
        <f>IF('Budget Issue #5 '!$J$6="","",'Budget Issue #5 '!$J$6)</f>
        <v/>
      </c>
      <c r="F262" s="75" t="str">
        <f>IF('Budget Issue #5 '!$J$4="","",'Budget Issue #5 '!$G$4)</f>
        <v/>
      </c>
      <c r="G262" s="75" t="str">
        <f>IF('Budget Issue #5 '!$G$6="","",'Budget Issue #5 '!$G$6)</f>
        <v/>
      </c>
      <c r="H262" s="75" t="str">
        <f>IF('Budget Issue #5 '!$J$4="","",'Budget Issue #5 '!$B$13)</f>
        <v/>
      </c>
      <c r="I262" s="75" t="str">
        <f>IF('Budget Issue #5 '!$J$4="","",'Budget Issue #5 '!$K$10)</f>
        <v/>
      </c>
      <c r="J262" s="75" t="str">
        <f>IF('Budget Issue #5 '!$J$4="","",'Budget Issue #5 '!$K$13)</f>
        <v/>
      </c>
    </row>
    <row r="263" spans="1:10" x14ac:dyDescent="0.25">
      <c r="A263" s="75">
        <f t="shared" si="6"/>
        <v>0</v>
      </c>
      <c r="B263" s="75">
        <f t="shared" si="7"/>
        <v>25</v>
      </c>
      <c r="C263" s="75">
        <v>5</v>
      </c>
      <c r="D263" s="75" t="str">
        <f>IF('Budget Issue #5 '!$J$4="","",'Budget Issue #5 '!$J$4)</f>
        <v/>
      </c>
      <c r="E263" s="75" t="str">
        <f>IF('Budget Issue #5 '!$J$6="","",'Budget Issue #5 '!$J$6)</f>
        <v/>
      </c>
      <c r="F263" s="75" t="str">
        <f>IF('Budget Issue #5 '!$J$4="","",'Budget Issue #5 '!$G$4)</f>
        <v/>
      </c>
      <c r="G263" s="75" t="str">
        <f>IF('Budget Issue #5 '!$G$6="","",'Budget Issue #5 '!$G$6)</f>
        <v/>
      </c>
      <c r="H263" s="75" t="str">
        <f>IF('Budget Issue #5 '!$J$4="","",'Budget Issue #5 '!$B$14)</f>
        <v/>
      </c>
      <c r="I263" s="75" t="str">
        <f>IF('Budget Issue #5 '!$J$4="","",'Budget Issue #5 '!$K$10)</f>
        <v/>
      </c>
      <c r="J263" s="75" t="str">
        <f>IF('Budget Issue #5 '!$J$4="","",'Budget Issue #5 '!$K$14)</f>
        <v/>
      </c>
    </row>
    <row r="264" spans="1:10" x14ac:dyDescent="0.25">
      <c r="A264" s="75">
        <f t="shared" si="6"/>
        <v>0</v>
      </c>
      <c r="B264" s="75">
        <f t="shared" si="7"/>
        <v>25</v>
      </c>
      <c r="C264" s="75">
        <v>5</v>
      </c>
      <c r="D264" s="75" t="str">
        <f>IF('Budget Issue #5 '!$J$4="","",'Budget Issue #5 '!$J$4)</f>
        <v/>
      </c>
      <c r="E264" s="75" t="str">
        <f>IF('Budget Issue #5 '!$J$6="","",'Budget Issue #5 '!$J$6)</f>
        <v/>
      </c>
      <c r="F264" s="75" t="str">
        <f>IF('Budget Issue #5 '!$J$4="","",'Budget Issue #5 '!$G$4)</f>
        <v/>
      </c>
      <c r="G264" s="75" t="str">
        <f>IF('Budget Issue #5 '!$G$6="","",'Budget Issue #5 '!$G$6)</f>
        <v/>
      </c>
      <c r="H264" s="75" t="str">
        <f>IF('Budget Issue #5 '!$J$4="","",'Budget Issue #5 '!$B$15)</f>
        <v/>
      </c>
      <c r="I264" s="75" t="str">
        <f>IF('Budget Issue #5 '!$J$4="","",'Budget Issue #5 '!$K$10)</f>
        <v/>
      </c>
      <c r="J264" s="75" t="str">
        <f>IF('Budget Issue #5 '!$J$4="","",'Budget Issue #5 '!$K$15)</f>
        <v/>
      </c>
    </row>
    <row r="265" spans="1:10" x14ac:dyDescent="0.25">
      <c r="A265" s="75">
        <f t="shared" si="6"/>
        <v>0</v>
      </c>
      <c r="B265" s="75">
        <f t="shared" si="7"/>
        <v>25</v>
      </c>
      <c r="C265" s="75">
        <v>5</v>
      </c>
      <c r="D265" s="75" t="str">
        <f>IF('Budget Issue #5 '!$J$4="","",'Budget Issue #5 '!$J$4)</f>
        <v/>
      </c>
      <c r="E265" s="75" t="str">
        <f>IF('Budget Issue #5 '!$J$6="","",'Budget Issue #5 '!$J$6)</f>
        <v/>
      </c>
      <c r="F265" s="75" t="str">
        <f>IF('Budget Issue #5 '!$J$4="","",'Budget Issue #5 '!$G$4)</f>
        <v/>
      </c>
      <c r="G265" s="75" t="str">
        <f>IF('Budget Issue #5 '!$G$6="","",'Budget Issue #5 '!$G$6)</f>
        <v/>
      </c>
      <c r="H265" s="75" t="str">
        <f>IF('Budget Issue #5 '!$J$4="","",'Budget Issue #5 '!$B$16)</f>
        <v/>
      </c>
      <c r="I265" s="75" t="str">
        <f>IF('Budget Issue #5 '!$J$4="","",'Budget Issue #5 '!$K$10)</f>
        <v/>
      </c>
      <c r="J265" s="75" t="str">
        <f>IF('Budget Issue #5 '!$J$4="","",'Budget Issue #5 '!$K$16)</f>
        <v/>
      </c>
    </row>
    <row r="266" spans="1:10" x14ac:dyDescent="0.25">
      <c r="A266" s="75">
        <f t="shared" si="6"/>
        <v>0</v>
      </c>
      <c r="B266" s="75">
        <f t="shared" si="7"/>
        <v>25</v>
      </c>
      <c r="C266" s="75">
        <v>5</v>
      </c>
      <c r="D266" s="75" t="str">
        <f>IF('Budget Issue #5 '!$J$4="","",'Budget Issue #5 '!$J$4)</f>
        <v/>
      </c>
      <c r="E266" s="75" t="str">
        <f>IF('Budget Issue #5 '!$J$6="","",'Budget Issue #5 '!$J$6)</f>
        <v/>
      </c>
      <c r="F266" s="75" t="str">
        <f>IF('Budget Issue #5 '!$J$4="","",'Budget Issue #5 '!$G$4)</f>
        <v/>
      </c>
      <c r="G266" s="75" t="str">
        <f>IF('Budget Issue #5 '!$G$6="","",'Budget Issue #5 '!$G$6)</f>
        <v/>
      </c>
      <c r="H266" s="75" t="str">
        <f>IF('Budget Issue #5 '!$J$4="","",'Budget Issue #5 '!$B$11)</f>
        <v/>
      </c>
      <c r="I266" s="75" t="str">
        <f>IF('Budget Issue #5 '!$J$4="","",'Budget Issue #5 '!$L$10)</f>
        <v/>
      </c>
      <c r="J266" s="75" t="str">
        <f>IF('Budget Issue #5 '!$J$4="","",'Budget Issue #5 '!$L$11)</f>
        <v/>
      </c>
    </row>
    <row r="267" spans="1:10" x14ac:dyDescent="0.25">
      <c r="A267" s="75">
        <f t="shared" si="6"/>
        <v>0</v>
      </c>
      <c r="B267" s="75">
        <f t="shared" si="7"/>
        <v>25</v>
      </c>
      <c r="C267" s="75">
        <v>5</v>
      </c>
      <c r="D267" s="75" t="str">
        <f>IF('Budget Issue #5 '!$J$4="","",'Budget Issue #5 '!$J$4)</f>
        <v/>
      </c>
      <c r="E267" s="75" t="str">
        <f>IF('Budget Issue #5 '!$J$6="","",'Budget Issue #5 '!$J$6)</f>
        <v/>
      </c>
      <c r="F267" s="75" t="str">
        <f>IF('Budget Issue #5 '!$J$4="","",'Budget Issue #5 '!$G$4)</f>
        <v/>
      </c>
      <c r="G267" s="75" t="str">
        <f>IF('Budget Issue #5 '!$G$6="","",'Budget Issue #5 '!$G$6)</f>
        <v/>
      </c>
      <c r="H267" s="75" t="str">
        <f>IF('Budget Issue #5 '!$J$4="","",'Budget Issue #5 '!$B$13)</f>
        <v/>
      </c>
      <c r="I267" s="75" t="str">
        <f>IF('Budget Issue #5 '!$J$4="","",'Budget Issue #5 '!$L$10)</f>
        <v/>
      </c>
      <c r="J267" s="75" t="str">
        <f>IF('Budget Issue #5 '!$J$4="","",'Budget Issue #5 '!$L$13)</f>
        <v/>
      </c>
    </row>
    <row r="268" spans="1:10" x14ac:dyDescent="0.25">
      <c r="A268" s="75">
        <f t="shared" si="6"/>
        <v>0</v>
      </c>
      <c r="B268" s="75">
        <f t="shared" si="7"/>
        <v>25</v>
      </c>
      <c r="C268" s="75">
        <v>5</v>
      </c>
      <c r="D268" s="75" t="str">
        <f>IF('Budget Issue #5 '!$J$4="","",'Budget Issue #5 '!$J$4)</f>
        <v/>
      </c>
      <c r="E268" s="75" t="str">
        <f>IF('Budget Issue #5 '!$J$6="","",'Budget Issue #5 '!$J$6)</f>
        <v/>
      </c>
      <c r="F268" s="75" t="str">
        <f>IF('Budget Issue #5 '!$J$4="","",'Budget Issue #5 '!$G$4)</f>
        <v/>
      </c>
      <c r="G268" s="75" t="str">
        <f>IF('Budget Issue #5 '!$G$6="","",'Budget Issue #5 '!$G$6)</f>
        <v/>
      </c>
      <c r="H268" s="75" t="str">
        <f>IF('Budget Issue #5 '!$J$4="","",'Budget Issue #5 '!$B$14)</f>
        <v/>
      </c>
      <c r="I268" s="75" t="str">
        <f>IF('Budget Issue #5 '!$J$4="","",'Budget Issue #5 '!$L$10)</f>
        <v/>
      </c>
      <c r="J268" s="75" t="str">
        <f>IF('Budget Issue #5 '!$J$4="","",'Budget Issue #5 '!$L$14)</f>
        <v/>
      </c>
    </row>
    <row r="269" spans="1:10" x14ac:dyDescent="0.25">
      <c r="A269" s="75">
        <f t="shared" si="6"/>
        <v>0</v>
      </c>
      <c r="B269" s="75">
        <f t="shared" si="7"/>
        <v>25</v>
      </c>
      <c r="C269" s="75">
        <v>5</v>
      </c>
      <c r="D269" s="75" t="str">
        <f>IF('Budget Issue #5 '!$J$4="","",'Budget Issue #5 '!$J$4)</f>
        <v/>
      </c>
      <c r="E269" s="75" t="str">
        <f>IF('Budget Issue #5 '!$J$6="","",'Budget Issue #5 '!$J$6)</f>
        <v/>
      </c>
      <c r="F269" s="75" t="str">
        <f>IF('Budget Issue #5 '!$J$4="","",'Budget Issue #5 '!$G$4)</f>
        <v/>
      </c>
      <c r="G269" s="75" t="str">
        <f>IF('Budget Issue #5 '!$G$6="","",'Budget Issue #5 '!$G$6)</f>
        <v/>
      </c>
      <c r="H269" s="75" t="str">
        <f>IF('Budget Issue #5 '!$J$4="","",'Budget Issue #5 '!$B$15)</f>
        <v/>
      </c>
      <c r="I269" s="75" t="str">
        <f>IF('Budget Issue #5 '!$J$4="","",'Budget Issue #5 '!$L$10)</f>
        <v/>
      </c>
      <c r="J269" s="75" t="str">
        <f>IF('Budget Issue #5 '!$J$4="","",'Budget Issue #5 '!$L$15)</f>
        <v/>
      </c>
    </row>
    <row r="270" spans="1:10" x14ac:dyDescent="0.25">
      <c r="A270" s="75">
        <f t="shared" si="6"/>
        <v>0</v>
      </c>
      <c r="B270" s="75">
        <f t="shared" si="7"/>
        <v>25</v>
      </c>
      <c r="C270" s="75">
        <v>5</v>
      </c>
      <c r="D270" s="75" t="str">
        <f>IF('Budget Issue #5 '!$J$4="","",'Budget Issue #5 '!$J$4)</f>
        <v/>
      </c>
      <c r="E270" s="75" t="str">
        <f>IF('Budget Issue #5 '!$J$6="","",'Budget Issue #5 '!$J$6)</f>
        <v/>
      </c>
      <c r="F270" s="75" t="str">
        <f>IF('Budget Issue #5 '!$J$4="","",'Budget Issue #5 '!$G$4)</f>
        <v/>
      </c>
      <c r="G270" s="75" t="str">
        <f>IF('Budget Issue #5 '!$G$6="","",'Budget Issue #5 '!$G$6)</f>
        <v/>
      </c>
      <c r="H270" s="75" t="str">
        <f>IF('Budget Issue #5 '!$J$4="","",'Budget Issue #5 '!$B$16)</f>
        <v/>
      </c>
      <c r="I270" s="75" t="str">
        <f>IF('Budget Issue #5 '!$J$4="","",'Budget Issue #5 '!$L$10)</f>
        <v/>
      </c>
      <c r="J270" s="75" t="str">
        <f>IF('Budget Issue #5 '!$J$4="","",'Budget Issue #5 '!$L$16)</f>
        <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65772-927B-44BE-9BBD-127B3810F29B}">
  <sheetPr codeName="Sheet10">
    <pageSetUpPr fitToPage="1"/>
  </sheetPr>
  <dimension ref="A1:F73"/>
  <sheetViews>
    <sheetView zoomScale="130" zoomScaleNormal="130" zoomScalePageLayoutView="55" workbookViewId="0">
      <pane xSplit="2" ySplit="1" topLeftCell="C53" activePane="bottomRight" state="frozen"/>
      <selection pane="topRight" activeCell="C1" sqref="C1"/>
      <selection pane="bottomLeft" activeCell="A2" sqref="A2"/>
      <selection pane="bottomRight" activeCell="F74" sqref="F74"/>
    </sheetView>
  </sheetViews>
  <sheetFormatPr defaultColWidth="2" defaultRowHeight="13.5" x14ac:dyDescent="0.25"/>
  <cols>
    <col min="1" max="1" width="11.625" style="54" customWidth="1"/>
    <col min="2" max="2" width="5.5" style="54" customWidth="1"/>
    <col min="3" max="3" width="14.625" style="54" customWidth="1"/>
    <col min="4" max="4" width="11.25" style="54" customWidth="1"/>
    <col min="5" max="5" width="14.5" style="54" customWidth="1"/>
    <col min="6" max="6" width="12.625" style="54" customWidth="1"/>
    <col min="7" max="16384" width="2" style="54"/>
  </cols>
  <sheetData>
    <row r="1" spans="1:6" s="40" customFormat="1" ht="54.75" thickBot="1" x14ac:dyDescent="0.3">
      <c r="A1" s="35" t="s">
        <v>131</v>
      </c>
      <c r="B1" s="36" t="s">
        <v>132</v>
      </c>
      <c r="C1" s="37" t="s">
        <v>133</v>
      </c>
      <c r="D1" s="38" t="s">
        <v>134</v>
      </c>
      <c r="E1" s="39" t="s">
        <v>3</v>
      </c>
      <c r="F1" s="94" t="s">
        <v>172</v>
      </c>
    </row>
    <row r="2" spans="1:6" s="46" customFormat="1" ht="13.5" customHeight="1" x14ac:dyDescent="0.25">
      <c r="A2" s="41" t="s">
        <v>8</v>
      </c>
      <c r="B2" s="42">
        <v>5</v>
      </c>
      <c r="C2" s="43">
        <v>6171388</v>
      </c>
      <c r="D2" s="44">
        <v>1922</v>
      </c>
      <c r="E2" s="45">
        <f t="shared" ref="E2:E33" si="0">C2+D2</f>
        <v>6173310</v>
      </c>
      <c r="F2" s="96">
        <v>79.589999999999989</v>
      </c>
    </row>
    <row r="3" spans="1:6" s="47" customFormat="1" ht="13.5" customHeight="1" x14ac:dyDescent="0.25">
      <c r="A3" s="41" t="s">
        <v>9</v>
      </c>
      <c r="B3" s="42">
        <v>2</v>
      </c>
      <c r="C3" s="43">
        <v>756419</v>
      </c>
      <c r="D3" s="49">
        <v>163</v>
      </c>
      <c r="E3" s="45">
        <f t="shared" si="0"/>
        <v>756582</v>
      </c>
      <c r="F3" s="102">
        <v>12.9</v>
      </c>
    </row>
    <row r="4" spans="1:6" s="48" customFormat="1" ht="13.5" customHeight="1" x14ac:dyDescent="0.25">
      <c r="A4" s="41" t="s">
        <v>10</v>
      </c>
      <c r="B4" s="42">
        <v>5</v>
      </c>
      <c r="C4" s="43">
        <v>4163012</v>
      </c>
      <c r="D4" s="44">
        <v>1155</v>
      </c>
      <c r="E4" s="45">
        <f t="shared" si="0"/>
        <v>4164167</v>
      </c>
      <c r="F4" s="97">
        <v>61.388599999999997</v>
      </c>
    </row>
    <row r="5" spans="1:6" s="46" customFormat="1" ht="13.5" customHeight="1" x14ac:dyDescent="0.25">
      <c r="A5" s="41" t="s">
        <v>11</v>
      </c>
      <c r="B5" s="42">
        <v>3</v>
      </c>
      <c r="C5" s="43">
        <v>913622</v>
      </c>
      <c r="D5" s="44">
        <v>313</v>
      </c>
      <c r="E5" s="45">
        <f t="shared" si="0"/>
        <v>913935</v>
      </c>
      <c r="F5" s="97">
        <v>13.940000000000001</v>
      </c>
    </row>
    <row r="6" spans="1:6" s="46" customFormat="1" ht="13.5" customHeight="1" x14ac:dyDescent="0.25">
      <c r="A6" s="41" t="s">
        <v>12</v>
      </c>
      <c r="B6" s="42">
        <v>6</v>
      </c>
      <c r="C6" s="50">
        <v>12007147</v>
      </c>
      <c r="D6" s="95">
        <v>3763</v>
      </c>
      <c r="E6" s="51">
        <f t="shared" si="0"/>
        <v>12010910</v>
      </c>
      <c r="F6" s="97">
        <v>190.0652</v>
      </c>
    </row>
    <row r="7" spans="1:6" s="46" customFormat="1" ht="13.5" customHeight="1" x14ac:dyDescent="0.25">
      <c r="A7" s="52" t="s">
        <v>13</v>
      </c>
      <c r="B7" s="53">
        <v>8</v>
      </c>
      <c r="C7" s="43">
        <v>41479454</v>
      </c>
      <c r="D7" s="44">
        <v>13493</v>
      </c>
      <c r="E7" s="45">
        <f t="shared" si="0"/>
        <v>41492947</v>
      </c>
      <c r="F7" s="97">
        <v>592</v>
      </c>
    </row>
    <row r="8" spans="1:6" s="46" customFormat="1" ht="13.5" customHeight="1" x14ac:dyDescent="0.25">
      <c r="A8" s="41" t="s">
        <v>14</v>
      </c>
      <c r="B8" s="42">
        <v>2</v>
      </c>
      <c r="C8" s="43">
        <v>477087</v>
      </c>
      <c r="D8" s="44">
        <v>162</v>
      </c>
      <c r="E8" s="45">
        <f t="shared" si="0"/>
        <v>477249</v>
      </c>
      <c r="F8" s="97">
        <v>6.8568750000000005</v>
      </c>
    </row>
    <row r="9" spans="1:6" s="46" customFormat="1" ht="13.5" customHeight="1" x14ac:dyDescent="0.25">
      <c r="A9" s="41" t="s">
        <v>15</v>
      </c>
      <c r="B9" s="42">
        <v>5</v>
      </c>
      <c r="C9" s="43">
        <v>3774623</v>
      </c>
      <c r="D9" s="44">
        <v>1302</v>
      </c>
      <c r="E9" s="45">
        <f t="shared" si="0"/>
        <v>3775925</v>
      </c>
      <c r="F9" s="97">
        <v>54.159999999999989</v>
      </c>
    </row>
    <row r="10" spans="1:6" s="46" customFormat="1" ht="13.5" customHeight="1" x14ac:dyDescent="0.25">
      <c r="A10" s="41" t="s">
        <v>16</v>
      </c>
      <c r="B10" s="42">
        <v>4</v>
      </c>
      <c r="C10" s="43">
        <v>3208689</v>
      </c>
      <c r="D10" s="44">
        <v>1733</v>
      </c>
      <c r="E10" s="45">
        <f t="shared" si="0"/>
        <v>3210422</v>
      </c>
      <c r="F10" s="97">
        <v>68.072699999999998</v>
      </c>
    </row>
    <row r="11" spans="1:6" s="46" customFormat="1" ht="13.5" customHeight="1" x14ac:dyDescent="0.25">
      <c r="A11" s="41" t="s">
        <v>17</v>
      </c>
      <c r="B11" s="42">
        <v>5</v>
      </c>
      <c r="C11" s="43">
        <v>3921856</v>
      </c>
      <c r="D11" s="44">
        <v>1317</v>
      </c>
      <c r="E11" s="45">
        <f t="shared" si="0"/>
        <v>3923173</v>
      </c>
      <c r="F11" s="97">
        <v>54.939999999999991</v>
      </c>
    </row>
    <row r="12" spans="1:6" s="46" customFormat="1" ht="13.5" customHeight="1" x14ac:dyDescent="0.25">
      <c r="A12" s="41" t="s">
        <v>18</v>
      </c>
      <c r="B12" s="42">
        <v>5</v>
      </c>
      <c r="C12" s="43">
        <v>6853711</v>
      </c>
      <c r="D12" s="44">
        <v>3115</v>
      </c>
      <c r="E12" s="45">
        <f t="shared" si="0"/>
        <v>6856826</v>
      </c>
      <c r="F12" s="97">
        <v>92.081900000000033</v>
      </c>
    </row>
    <row r="13" spans="1:6" s="46" customFormat="1" ht="13.5" customHeight="1" x14ac:dyDescent="0.25">
      <c r="A13" s="41" t="s">
        <v>19</v>
      </c>
      <c r="B13" s="42">
        <v>4</v>
      </c>
      <c r="C13" s="43">
        <v>1634421</v>
      </c>
      <c r="D13" s="44">
        <v>535</v>
      </c>
      <c r="E13" s="45">
        <f t="shared" si="0"/>
        <v>1634956</v>
      </c>
      <c r="F13" s="97">
        <v>23.74</v>
      </c>
    </row>
    <row r="14" spans="1:6" s="46" customFormat="1" ht="13.5" customHeight="1" x14ac:dyDescent="0.25">
      <c r="A14" s="41" t="s">
        <v>21</v>
      </c>
      <c r="B14" s="42">
        <v>3</v>
      </c>
      <c r="C14" s="43">
        <v>857813</v>
      </c>
      <c r="D14" s="44">
        <v>277</v>
      </c>
      <c r="E14" s="45">
        <f t="shared" si="0"/>
        <v>858090</v>
      </c>
      <c r="F14" s="97">
        <v>11.175000000000001</v>
      </c>
    </row>
    <row r="15" spans="1:6" s="46" customFormat="1" ht="13.5" customHeight="1" x14ac:dyDescent="0.25">
      <c r="A15" s="41" t="s">
        <v>22</v>
      </c>
      <c r="B15" s="42">
        <v>2</v>
      </c>
      <c r="C15" s="43">
        <v>520945</v>
      </c>
      <c r="D15" s="44">
        <v>123</v>
      </c>
      <c r="E15" s="45">
        <f t="shared" si="0"/>
        <v>521068</v>
      </c>
      <c r="F15" s="97">
        <v>8.4500000000000011</v>
      </c>
    </row>
    <row r="16" spans="1:6" s="46" customFormat="1" ht="13.5" customHeight="1" x14ac:dyDescent="0.25">
      <c r="A16" s="41" t="s">
        <v>23</v>
      </c>
      <c r="B16" s="42">
        <v>8</v>
      </c>
      <c r="C16" s="43">
        <v>21034726</v>
      </c>
      <c r="D16" s="44">
        <v>6692</v>
      </c>
      <c r="E16" s="45">
        <f t="shared" si="0"/>
        <v>21041418</v>
      </c>
      <c r="F16" s="97">
        <v>226.74000000000009</v>
      </c>
    </row>
    <row r="17" spans="1:6" s="46" customFormat="1" ht="13.5" customHeight="1" x14ac:dyDescent="0.25">
      <c r="A17" s="41" t="s">
        <v>24</v>
      </c>
      <c r="B17" s="42">
        <v>6</v>
      </c>
      <c r="C17" s="43">
        <v>7404024</v>
      </c>
      <c r="D17" s="44">
        <v>2531</v>
      </c>
      <c r="E17" s="45">
        <f t="shared" si="0"/>
        <v>7406555</v>
      </c>
      <c r="F17" s="97">
        <v>104.00000000000004</v>
      </c>
    </row>
    <row r="18" spans="1:6" s="46" customFormat="1" ht="13.5" customHeight="1" x14ac:dyDescent="0.25">
      <c r="A18" s="41" t="s">
        <v>25</v>
      </c>
      <c r="B18" s="42">
        <v>4</v>
      </c>
      <c r="C18" s="43">
        <v>1946668</v>
      </c>
      <c r="D18" s="44">
        <v>777</v>
      </c>
      <c r="E18" s="45">
        <f t="shared" si="0"/>
        <v>1947445</v>
      </c>
      <c r="F18" s="97">
        <v>28.622299999999999</v>
      </c>
    </row>
    <row r="19" spans="1:6" s="46" customFormat="1" ht="13.5" customHeight="1" x14ac:dyDescent="0.25">
      <c r="A19" s="41" t="s">
        <v>26</v>
      </c>
      <c r="B19" s="42">
        <v>2</v>
      </c>
      <c r="C19" s="43">
        <v>696031</v>
      </c>
      <c r="D19" s="44">
        <v>205</v>
      </c>
      <c r="E19" s="45">
        <f t="shared" si="0"/>
        <v>696236</v>
      </c>
      <c r="F19" s="97">
        <v>10.64736875</v>
      </c>
    </row>
    <row r="20" spans="1:6" s="46" customFormat="1" ht="13.5" customHeight="1" x14ac:dyDescent="0.25">
      <c r="A20" s="41" t="s">
        <v>27</v>
      </c>
      <c r="B20" s="42">
        <v>3</v>
      </c>
      <c r="C20" s="43">
        <v>1419926</v>
      </c>
      <c r="D20" s="44">
        <v>323</v>
      </c>
      <c r="E20" s="45">
        <f t="shared" si="0"/>
        <v>1420249</v>
      </c>
      <c r="F20" s="97">
        <v>23.26</v>
      </c>
    </row>
    <row r="21" spans="1:6" s="46" customFormat="1" ht="13.5" customHeight="1" x14ac:dyDescent="0.25">
      <c r="A21" s="41" t="s">
        <v>28</v>
      </c>
      <c r="B21" s="42">
        <v>2</v>
      </c>
      <c r="C21" s="43">
        <v>577120</v>
      </c>
      <c r="D21" s="44">
        <v>248</v>
      </c>
      <c r="E21" s="45">
        <f t="shared" si="0"/>
        <v>577368</v>
      </c>
      <c r="F21" s="97">
        <v>9.9</v>
      </c>
    </row>
    <row r="22" spans="1:6" s="46" customFormat="1" ht="13.5" customHeight="1" x14ac:dyDescent="0.25">
      <c r="A22" s="41" t="s">
        <v>29</v>
      </c>
      <c r="B22" s="42">
        <v>2</v>
      </c>
      <c r="C22" s="43">
        <v>597059</v>
      </c>
      <c r="D22" s="44">
        <v>179</v>
      </c>
      <c r="E22" s="45">
        <f t="shared" si="0"/>
        <v>597238</v>
      </c>
      <c r="F22" s="97">
        <v>8.4700000000000006</v>
      </c>
    </row>
    <row r="23" spans="1:6" s="46" customFormat="1" ht="13.5" customHeight="1" x14ac:dyDescent="0.25">
      <c r="A23" s="41" t="s">
        <v>30</v>
      </c>
      <c r="B23" s="42">
        <v>1</v>
      </c>
      <c r="C23" s="43">
        <v>520062</v>
      </c>
      <c r="D23" s="44">
        <v>176</v>
      </c>
      <c r="E23" s="45">
        <f t="shared" si="0"/>
        <v>520238</v>
      </c>
      <c r="F23" s="97">
        <v>7.3</v>
      </c>
    </row>
    <row r="24" spans="1:6" s="46" customFormat="1" ht="13.5" customHeight="1" x14ac:dyDescent="0.25">
      <c r="A24" s="41" t="s">
        <v>31</v>
      </c>
      <c r="B24" s="42">
        <v>2</v>
      </c>
      <c r="C24" s="43">
        <v>630879</v>
      </c>
      <c r="D24" s="44">
        <v>165</v>
      </c>
      <c r="E24" s="45">
        <f t="shared" si="0"/>
        <v>631044</v>
      </c>
      <c r="F24" s="97">
        <v>9</v>
      </c>
    </row>
    <row r="25" spans="1:6" s="46" customFormat="1" ht="13.5" customHeight="1" x14ac:dyDescent="0.25">
      <c r="A25" s="41" t="s">
        <v>32</v>
      </c>
      <c r="B25" s="42">
        <v>2</v>
      </c>
      <c r="C25" s="43">
        <v>953613</v>
      </c>
      <c r="D25" s="44">
        <v>241</v>
      </c>
      <c r="E25" s="45">
        <f t="shared" si="0"/>
        <v>953854</v>
      </c>
      <c r="F25" s="97">
        <v>11.75</v>
      </c>
    </row>
    <row r="26" spans="1:6" s="46" customFormat="1" ht="13.5" customHeight="1" x14ac:dyDescent="0.25">
      <c r="A26" s="41" t="s">
        <v>33</v>
      </c>
      <c r="B26" s="42">
        <v>3</v>
      </c>
      <c r="C26" s="43">
        <v>1346679</v>
      </c>
      <c r="D26" s="44">
        <v>398</v>
      </c>
      <c r="E26" s="45">
        <f t="shared" si="0"/>
        <v>1347077</v>
      </c>
      <c r="F26" s="97">
        <v>18.228749999999998</v>
      </c>
    </row>
    <row r="27" spans="1:6" s="46" customFormat="1" ht="13.5" customHeight="1" x14ac:dyDescent="0.25">
      <c r="A27" s="41" t="s">
        <v>34</v>
      </c>
      <c r="B27" s="42">
        <v>5</v>
      </c>
      <c r="C27" s="43">
        <v>3649303</v>
      </c>
      <c r="D27" s="44">
        <v>1352</v>
      </c>
      <c r="E27" s="45">
        <f t="shared" si="0"/>
        <v>3650655</v>
      </c>
      <c r="F27" s="97">
        <v>52.000000000000021</v>
      </c>
    </row>
    <row r="28" spans="1:6" s="46" customFormat="1" ht="13.5" customHeight="1" x14ac:dyDescent="0.25">
      <c r="A28" s="41" t="s">
        <v>35</v>
      </c>
      <c r="B28" s="42">
        <v>4</v>
      </c>
      <c r="C28" s="43">
        <v>2098910</v>
      </c>
      <c r="D28" s="44">
        <v>721</v>
      </c>
      <c r="E28" s="45">
        <f t="shared" si="0"/>
        <v>2099631</v>
      </c>
      <c r="F28" s="97">
        <v>33.22999999999999</v>
      </c>
    </row>
    <row r="29" spans="1:6" s="46" customFormat="1" ht="13.5" customHeight="1" x14ac:dyDescent="0.25">
      <c r="A29" s="41" t="s">
        <v>36</v>
      </c>
      <c r="B29" s="42">
        <v>8</v>
      </c>
      <c r="C29" s="43">
        <v>32409825</v>
      </c>
      <c r="D29" s="44">
        <v>11229</v>
      </c>
      <c r="E29" s="45">
        <f t="shared" si="0"/>
        <v>32421054</v>
      </c>
      <c r="F29" s="97">
        <v>433.00989999999996</v>
      </c>
    </row>
    <row r="30" spans="1:6" s="46" customFormat="1" ht="13.5" customHeight="1" x14ac:dyDescent="0.25">
      <c r="A30" s="41" t="s">
        <v>37</v>
      </c>
      <c r="B30" s="42">
        <v>2</v>
      </c>
      <c r="C30" s="43">
        <v>628002</v>
      </c>
      <c r="D30" s="44">
        <v>120</v>
      </c>
      <c r="E30" s="45">
        <f t="shared" si="0"/>
        <v>628122</v>
      </c>
      <c r="F30" s="97">
        <v>8.8968749999999996</v>
      </c>
    </row>
    <row r="31" spans="1:6" s="46" customFormat="1" ht="13.5" customHeight="1" x14ac:dyDescent="0.25">
      <c r="A31" s="41" t="s">
        <v>38</v>
      </c>
      <c r="B31" s="42">
        <v>4</v>
      </c>
      <c r="C31" s="43">
        <v>3153394</v>
      </c>
      <c r="D31" s="44">
        <v>1175</v>
      </c>
      <c r="E31" s="45">
        <f t="shared" si="0"/>
        <v>3154569</v>
      </c>
      <c r="F31" s="97">
        <v>48.667400000000001</v>
      </c>
    </row>
    <row r="32" spans="1:6" s="46" customFormat="1" ht="13.5" customHeight="1" x14ac:dyDescent="0.25">
      <c r="A32" s="41" t="s">
        <v>39</v>
      </c>
      <c r="B32" s="42">
        <v>3</v>
      </c>
      <c r="C32" s="43">
        <v>1173541</v>
      </c>
      <c r="D32" s="44">
        <v>377</v>
      </c>
      <c r="E32" s="45">
        <f t="shared" si="0"/>
        <v>1173918</v>
      </c>
      <c r="F32" s="97">
        <v>19.7</v>
      </c>
    </row>
    <row r="33" spans="1:6" s="46" customFormat="1" ht="13.5" customHeight="1" x14ac:dyDescent="0.25">
      <c r="A33" s="41" t="s">
        <v>40</v>
      </c>
      <c r="B33" s="42">
        <v>2</v>
      </c>
      <c r="C33" s="43">
        <v>530898</v>
      </c>
      <c r="D33" s="49">
        <v>157</v>
      </c>
      <c r="E33" s="45">
        <f t="shared" si="0"/>
        <v>531055</v>
      </c>
      <c r="F33" s="102">
        <v>6.25</v>
      </c>
    </row>
    <row r="34" spans="1:6" s="46" customFormat="1" ht="13.5" customHeight="1" x14ac:dyDescent="0.25">
      <c r="A34" s="41" t="s">
        <v>41</v>
      </c>
      <c r="B34" s="42">
        <v>1</v>
      </c>
      <c r="C34" s="43">
        <v>324489</v>
      </c>
      <c r="D34" s="44">
        <v>78</v>
      </c>
      <c r="E34" s="45">
        <f t="shared" ref="E34:E65" si="1">C34+D34</f>
        <v>324567</v>
      </c>
      <c r="F34" s="97">
        <v>3.51</v>
      </c>
    </row>
    <row r="35" spans="1:6" s="46" customFormat="1" ht="13.5" customHeight="1" x14ac:dyDescent="0.25">
      <c r="A35" s="41" t="s">
        <v>42</v>
      </c>
      <c r="B35" s="42">
        <v>5</v>
      </c>
      <c r="C35" s="43">
        <v>6602454</v>
      </c>
      <c r="D35" s="44">
        <v>2367</v>
      </c>
      <c r="E35" s="45">
        <f t="shared" si="1"/>
        <v>6604821</v>
      </c>
      <c r="F35" s="97">
        <v>100.9</v>
      </c>
    </row>
    <row r="36" spans="1:6" s="46" customFormat="1" ht="13.5" customHeight="1" x14ac:dyDescent="0.25">
      <c r="A36" s="41" t="s">
        <v>43</v>
      </c>
      <c r="B36" s="42">
        <v>7</v>
      </c>
      <c r="C36" s="43">
        <v>12492314</v>
      </c>
      <c r="D36" s="44">
        <v>5284</v>
      </c>
      <c r="E36" s="45">
        <f t="shared" si="1"/>
        <v>12497598</v>
      </c>
      <c r="F36" s="97">
        <v>178.79375000000007</v>
      </c>
    </row>
    <row r="37" spans="1:6" s="46" customFormat="1" ht="13.5" customHeight="1" x14ac:dyDescent="0.25">
      <c r="A37" s="41" t="s">
        <v>44</v>
      </c>
      <c r="B37" s="42">
        <v>5</v>
      </c>
      <c r="C37" s="43">
        <v>6281452</v>
      </c>
      <c r="D37" s="44">
        <v>2095</v>
      </c>
      <c r="E37" s="45">
        <f t="shared" si="1"/>
        <v>6283547</v>
      </c>
      <c r="F37" s="98">
        <v>89.41289500000002</v>
      </c>
    </row>
    <row r="38" spans="1:6" s="46" customFormat="1" ht="13.5" customHeight="1" x14ac:dyDescent="0.25">
      <c r="A38" s="41" t="s">
        <v>45</v>
      </c>
      <c r="B38" s="42">
        <v>3</v>
      </c>
      <c r="C38" s="43">
        <v>1199087</v>
      </c>
      <c r="D38" s="44">
        <v>365</v>
      </c>
      <c r="E38" s="45">
        <f t="shared" si="1"/>
        <v>1199452</v>
      </c>
      <c r="F38" s="97">
        <v>14.239999999999998</v>
      </c>
    </row>
    <row r="39" spans="1:6" s="46" customFormat="1" ht="13.5" customHeight="1" x14ac:dyDescent="0.25">
      <c r="A39" s="41" t="s">
        <v>46</v>
      </c>
      <c r="B39" s="42">
        <v>1</v>
      </c>
      <c r="C39" s="43">
        <v>335293</v>
      </c>
      <c r="D39" s="44">
        <v>73</v>
      </c>
      <c r="E39" s="45">
        <f t="shared" si="1"/>
        <v>335366</v>
      </c>
      <c r="F39" s="97">
        <v>5.3900000000000006</v>
      </c>
    </row>
    <row r="40" spans="1:6" s="46" customFormat="1" ht="13.5" customHeight="1" x14ac:dyDescent="0.25">
      <c r="A40" s="41" t="s">
        <v>47</v>
      </c>
      <c r="B40" s="42">
        <v>3</v>
      </c>
      <c r="C40" s="43">
        <v>596369</v>
      </c>
      <c r="D40" s="44">
        <v>187</v>
      </c>
      <c r="E40" s="45">
        <f t="shared" si="1"/>
        <v>596556</v>
      </c>
      <c r="F40" s="97">
        <v>8.9999999999999982</v>
      </c>
    </row>
    <row r="41" spans="1:6" s="46" customFormat="1" ht="13.5" customHeight="1" x14ac:dyDescent="0.25">
      <c r="A41" s="41" t="s">
        <v>48</v>
      </c>
      <c r="B41" s="42">
        <v>6</v>
      </c>
      <c r="C41" s="43">
        <v>6336095</v>
      </c>
      <c r="D41" s="44">
        <v>1748</v>
      </c>
      <c r="E41" s="45">
        <f t="shared" si="1"/>
        <v>6337843</v>
      </c>
      <c r="F41" s="97">
        <v>91.289999999999992</v>
      </c>
    </row>
    <row r="42" spans="1:6" s="46" customFormat="1" ht="13.5" customHeight="1" x14ac:dyDescent="0.25">
      <c r="A42" s="41" t="s">
        <v>49</v>
      </c>
      <c r="B42" s="42">
        <v>5</v>
      </c>
      <c r="C42" s="43">
        <v>6978601</v>
      </c>
      <c r="D42" s="44">
        <v>2651</v>
      </c>
      <c r="E42" s="45">
        <f t="shared" si="1"/>
        <v>6981252</v>
      </c>
      <c r="F42" s="99">
        <v>114.63019999999999</v>
      </c>
    </row>
    <row r="43" spans="1:6" s="46" customFormat="1" ht="13.5" customHeight="1" x14ac:dyDescent="0.25">
      <c r="A43" s="41" t="s">
        <v>50</v>
      </c>
      <c r="B43" s="42">
        <v>4</v>
      </c>
      <c r="C43" s="43">
        <v>3707306</v>
      </c>
      <c r="D43" s="44">
        <v>1074</v>
      </c>
      <c r="E43" s="45">
        <f t="shared" si="1"/>
        <v>3708380</v>
      </c>
      <c r="F43" s="97">
        <v>46.350000000000016</v>
      </c>
    </row>
    <row r="44" spans="1:6" s="46" customFormat="1" ht="13.5" customHeight="1" x14ac:dyDescent="0.25">
      <c r="A44" s="41" t="s">
        <v>52</v>
      </c>
      <c r="B44" s="42">
        <v>8</v>
      </c>
      <c r="C44" s="43">
        <v>75608322</v>
      </c>
      <c r="D44" s="44">
        <v>26516</v>
      </c>
      <c r="E44" s="45">
        <f t="shared" si="1"/>
        <v>75634838</v>
      </c>
      <c r="F44" s="97">
        <v>857.55529665773702</v>
      </c>
    </row>
    <row r="45" spans="1:6" s="46" customFormat="1" ht="13.5" customHeight="1" x14ac:dyDescent="0.25">
      <c r="A45" s="41" t="s">
        <v>53</v>
      </c>
      <c r="B45" s="42">
        <v>5</v>
      </c>
      <c r="C45" s="43">
        <v>3742987</v>
      </c>
      <c r="D45" s="44">
        <v>1862</v>
      </c>
      <c r="E45" s="45">
        <f t="shared" si="1"/>
        <v>3744849</v>
      </c>
      <c r="F45" s="97">
        <v>53.65625</v>
      </c>
    </row>
    <row r="46" spans="1:6" s="46" customFormat="1" ht="13.5" customHeight="1" x14ac:dyDescent="0.25">
      <c r="A46" s="41" t="s">
        <v>54</v>
      </c>
      <c r="B46" s="42">
        <v>4</v>
      </c>
      <c r="C46" s="43">
        <v>1663309</v>
      </c>
      <c r="D46" s="44">
        <v>666</v>
      </c>
      <c r="E46" s="45">
        <f t="shared" si="1"/>
        <v>1663975</v>
      </c>
      <c r="F46" s="97">
        <v>27.193750000000001</v>
      </c>
    </row>
    <row r="47" spans="1:6" s="46" customFormat="1" ht="13.5" customHeight="1" x14ac:dyDescent="0.25">
      <c r="A47" s="41" t="s">
        <v>55</v>
      </c>
      <c r="B47" s="42">
        <v>5</v>
      </c>
      <c r="C47" s="43">
        <v>3905634</v>
      </c>
      <c r="D47" s="44">
        <v>1288</v>
      </c>
      <c r="E47" s="45">
        <f t="shared" si="1"/>
        <v>3906922</v>
      </c>
      <c r="F47" s="97">
        <v>50.735599999999984</v>
      </c>
    </row>
    <row r="48" spans="1:6" s="46" customFormat="1" ht="13.5" customHeight="1" x14ac:dyDescent="0.25">
      <c r="A48" s="41" t="s">
        <v>56</v>
      </c>
      <c r="B48" s="42">
        <v>3</v>
      </c>
      <c r="C48" s="43">
        <v>1346684</v>
      </c>
      <c r="D48" s="44">
        <v>613</v>
      </c>
      <c r="E48" s="45">
        <f t="shared" si="1"/>
        <v>1347297</v>
      </c>
      <c r="F48" s="97">
        <v>23.298749999999998</v>
      </c>
    </row>
    <row r="49" spans="1:6" s="46" customFormat="1" ht="13.5" customHeight="1" x14ac:dyDescent="0.25">
      <c r="A49" s="41" t="s">
        <v>57</v>
      </c>
      <c r="B49" s="42">
        <v>8</v>
      </c>
      <c r="C49" s="43">
        <v>31053783</v>
      </c>
      <c r="D49" s="44">
        <v>9256</v>
      </c>
      <c r="E49" s="45">
        <f t="shared" si="1"/>
        <v>31063039</v>
      </c>
      <c r="F49" s="97">
        <v>379.5</v>
      </c>
    </row>
    <row r="50" spans="1:6" s="46" customFormat="1" ht="13.5" customHeight="1" x14ac:dyDescent="0.25">
      <c r="A50" s="41" t="s">
        <v>58</v>
      </c>
      <c r="B50" s="42">
        <v>6</v>
      </c>
      <c r="C50" s="43">
        <v>8245248</v>
      </c>
      <c r="D50" s="44">
        <v>2638</v>
      </c>
      <c r="E50" s="45">
        <f t="shared" si="1"/>
        <v>8247886</v>
      </c>
      <c r="F50" s="97">
        <v>108.47999999999999</v>
      </c>
    </row>
    <row r="51" spans="1:6" s="46" customFormat="1" ht="13.5" customHeight="1" x14ac:dyDescent="0.25">
      <c r="A51" s="41" t="s">
        <v>59</v>
      </c>
      <c r="B51" s="42">
        <v>8</v>
      </c>
      <c r="C51" s="43">
        <v>32093204</v>
      </c>
      <c r="D51" s="44">
        <v>10519</v>
      </c>
      <c r="E51" s="45">
        <f t="shared" si="1"/>
        <v>32103723</v>
      </c>
      <c r="F51" s="97">
        <v>417.07523999999796</v>
      </c>
    </row>
    <row r="52" spans="1:6" s="46" customFormat="1" ht="13.5" customHeight="1" x14ac:dyDescent="0.25">
      <c r="A52" s="41" t="s">
        <v>60</v>
      </c>
      <c r="B52" s="42">
        <v>6</v>
      </c>
      <c r="C52" s="43">
        <v>12307689</v>
      </c>
      <c r="D52" s="44">
        <v>5296</v>
      </c>
      <c r="E52" s="45">
        <f t="shared" si="1"/>
        <v>12312985</v>
      </c>
      <c r="F52" s="97">
        <v>194.29687499999997</v>
      </c>
    </row>
    <row r="53" spans="1:6" s="46" customFormat="1" ht="13.5" customHeight="1" x14ac:dyDescent="0.25">
      <c r="A53" s="41" t="s">
        <v>61</v>
      </c>
      <c r="B53" s="42">
        <v>7</v>
      </c>
      <c r="C53" s="43">
        <v>23958734</v>
      </c>
      <c r="D53" s="44">
        <v>8360</v>
      </c>
      <c r="E53" s="45">
        <f t="shared" si="1"/>
        <v>23967094</v>
      </c>
      <c r="F53" s="97">
        <v>319.42499999999995</v>
      </c>
    </row>
    <row r="54" spans="1:6" s="46" customFormat="1" ht="13.5" customHeight="1" x14ac:dyDescent="0.25">
      <c r="A54" s="41" t="s">
        <v>62</v>
      </c>
      <c r="B54" s="42">
        <v>7</v>
      </c>
      <c r="C54" s="43">
        <v>13278182</v>
      </c>
      <c r="D54" s="44">
        <v>5184</v>
      </c>
      <c r="E54" s="45">
        <f t="shared" si="1"/>
        <v>13283366</v>
      </c>
      <c r="F54" s="97">
        <v>217.99650000000031</v>
      </c>
    </row>
    <row r="55" spans="1:6" s="46" customFormat="1" ht="13.5" customHeight="1" x14ac:dyDescent="0.25">
      <c r="A55" s="41" t="s">
        <v>63</v>
      </c>
      <c r="B55" s="42">
        <v>4</v>
      </c>
      <c r="C55" s="43">
        <v>2282612</v>
      </c>
      <c r="D55" s="44">
        <v>702</v>
      </c>
      <c r="E55" s="45">
        <f t="shared" si="1"/>
        <v>2283314</v>
      </c>
      <c r="F55" s="97">
        <v>32.483499999999992</v>
      </c>
    </row>
    <row r="56" spans="1:6" s="46" customFormat="1" ht="13.5" customHeight="1" x14ac:dyDescent="0.25">
      <c r="A56" s="41" t="s">
        <v>66</v>
      </c>
      <c r="B56" s="42">
        <v>5</v>
      </c>
      <c r="C56" s="43">
        <v>3849915</v>
      </c>
      <c r="D56" s="44">
        <v>1715</v>
      </c>
      <c r="E56" s="45">
        <f t="shared" si="1"/>
        <v>3851630</v>
      </c>
      <c r="F56" s="97">
        <v>61.14500000000001</v>
      </c>
    </row>
    <row r="57" spans="1:6" s="46" customFormat="1" ht="13.5" customHeight="1" x14ac:dyDescent="0.25">
      <c r="A57" s="41" t="s">
        <v>69</v>
      </c>
      <c r="B57" s="42">
        <v>5</v>
      </c>
      <c r="C57" s="43">
        <v>7079178</v>
      </c>
      <c r="D57" s="44">
        <v>2458</v>
      </c>
      <c r="E57" s="45">
        <f t="shared" si="1"/>
        <v>7081636</v>
      </c>
      <c r="F57" s="97">
        <v>94.524700000000095</v>
      </c>
    </row>
    <row r="58" spans="1:6" s="46" customFormat="1" ht="13.5" customHeight="1" x14ac:dyDescent="0.25">
      <c r="A58" s="41" t="s">
        <v>70</v>
      </c>
      <c r="B58" s="42">
        <v>5</v>
      </c>
      <c r="C58" s="43">
        <v>3399223</v>
      </c>
      <c r="D58" s="44">
        <v>1494</v>
      </c>
      <c r="E58" s="45">
        <f t="shared" si="1"/>
        <v>3400717</v>
      </c>
      <c r="F58" s="97">
        <v>62.11</v>
      </c>
    </row>
    <row r="59" spans="1:6" s="46" customFormat="1" ht="13.5" customHeight="1" x14ac:dyDescent="0.25">
      <c r="A59" s="41" t="s">
        <v>71</v>
      </c>
      <c r="B59" s="42">
        <v>6</v>
      </c>
      <c r="C59" s="43">
        <v>8647310</v>
      </c>
      <c r="D59" s="44">
        <v>2910</v>
      </c>
      <c r="E59" s="45">
        <f t="shared" si="1"/>
        <v>8650220</v>
      </c>
      <c r="F59" s="97">
        <v>101.44749999999999</v>
      </c>
    </row>
    <row r="60" spans="1:6" s="46" customFormat="1" ht="13.5" customHeight="1" x14ac:dyDescent="0.25">
      <c r="A60" s="41" t="s">
        <v>72</v>
      </c>
      <c r="B60" s="42">
        <v>6</v>
      </c>
      <c r="C60" s="43">
        <v>9412788</v>
      </c>
      <c r="D60" s="44">
        <v>3298</v>
      </c>
      <c r="E60" s="45">
        <f t="shared" si="1"/>
        <v>9416086</v>
      </c>
      <c r="F60" s="97">
        <v>121.23348717948716</v>
      </c>
    </row>
    <row r="61" spans="1:6" s="46" customFormat="1" ht="13.5" customHeight="1" x14ac:dyDescent="0.25">
      <c r="A61" s="41" t="s">
        <v>73</v>
      </c>
      <c r="B61" s="42">
        <v>4</v>
      </c>
      <c r="C61" s="43">
        <v>2037216</v>
      </c>
      <c r="D61" s="44">
        <v>907</v>
      </c>
      <c r="E61" s="45">
        <f t="shared" si="1"/>
        <v>2038123</v>
      </c>
      <c r="F61" s="97">
        <v>33.25</v>
      </c>
    </row>
    <row r="62" spans="1:6" s="46" customFormat="1" ht="13.5" customHeight="1" x14ac:dyDescent="0.25">
      <c r="A62" s="41" t="s">
        <v>74</v>
      </c>
      <c r="B62" s="42">
        <v>3</v>
      </c>
      <c r="C62" s="43">
        <v>1247899</v>
      </c>
      <c r="D62" s="44">
        <v>450</v>
      </c>
      <c r="E62" s="45">
        <f t="shared" si="1"/>
        <v>1248349</v>
      </c>
      <c r="F62" s="97">
        <v>21.854999999999997</v>
      </c>
    </row>
    <row r="63" spans="1:6" s="46" customFormat="1" ht="13.5" customHeight="1" x14ac:dyDescent="0.25">
      <c r="A63" s="41" t="s">
        <v>75</v>
      </c>
      <c r="B63" s="42">
        <v>2</v>
      </c>
      <c r="C63" s="43">
        <v>598530</v>
      </c>
      <c r="D63" s="44">
        <v>109</v>
      </c>
      <c r="E63" s="45">
        <f t="shared" si="1"/>
        <v>598639</v>
      </c>
      <c r="F63" s="97">
        <v>8.7449999999999992</v>
      </c>
    </row>
    <row r="64" spans="1:6" s="46" customFormat="1" ht="13.5" customHeight="1" x14ac:dyDescent="0.25">
      <c r="A64" s="41" t="s">
        <v>76</v>
      </c>
      <c r="B64" s="42">
        <v>1</v>
      </c>
      <c r="C64" s="43">
        <v>513694</v>
      </c>
      <c r="D64" s="49">
        <v>158</v>
      </c>
      <c r="E64" s="45">
        <f t="shared" si="1"/>
        <v>513852</v>
      </c>
      <c r="F64" s="102">
        <v>7.11</v>
      </c>
    </row>
    <row r="65" spans="1:6" s="46" customFormat="1" ht="13.5" customHeight="1" x14ac:dyDescent="0.25">
      <c r="A65" s="41" t="s">
        <v>77</v>
      </c>
      <c r="B65" s="42">
        <v>7</v>
      </c>
      <c r="C65" s="43">
        <v>12454523</v>
      </c>
      <c r="D65" s="44">
        <v>4031</v>
      </c>
      <c r="E65" s="45">
        <f t="shared" si="1"/>
        <v>12458554</v>
      </c>
      <c r="F65" s="97">
        <v>163.64375000000004</v>
      </c>
    </row>
    <row r="66" spans="1:6" s="46" customFormat="1" ht="13.5" customHeight="1" x14ac:dyDescent="0.25">
      <c r="A66" s="41" t="s">
        <v>78</v>
      </c>
      <c r="B66" s="42">
        <v>3</v>
      </c>
      <c r="C66" s="43">
        <v>735015</v>
      </c>
      <c r="D66" s="44">
        <v>222</v>
      </c>
      <c r="E66" s="45">
        <f t="shared" ref="E66:E68" si="2">C66+D66</f>
        <v>735237</v>
      </c>
      <c r="F66" s="97">
        <v>11.41</v>
      </c>
    </row>
    <row r="67" spans="1:6" ht="13.5" customHeight="1" x14ac:dyDescent="0.25">
      <c r="A67" s="41" t="s">
        <v>79</v>
      </c>
      <c r="B67" s="42">
        <v>4</v>
      </c>
      <c r="C67" s="43">
        <v>1773887</v>
      </c>
      <c r="D67" s="44">
        <v>630</v>
      </c>
      <c r="E67" s="45">
        <f t="shared" si="2"/>
        <v>1774517</v>
      </c>
      <c r="F67" s="97">
        <v>26.5</v>
      </c>
    </row>
    <row r="68" spans="1:6" ht="13.5" customHeight="1" thickBot="1" x14ac:dyDescent="0.3">
      <c r="A68" s="55" t="s">
        <v>80</v>
      </c>
      <c r="B68" s="56">
        <v>2</v>
      </c>
      <c r="C68" s="57">
        <v>836178</v>
      </c>
      <c r="D68" s="58">
        <v>216</v>
      </c>
      <c r="E68" s="59">
        <f t="shared" si="2"/>
        <v>836394</v>
      </c>
      <c r="F68" s="100">
        <v>11.599999999999998</v>
      </c>
    </row>
    <row r="69" spans="1:6" ht="14.25" thickBot="1" x14ac:dyDescent="0.3">
      <c r="A69" s="60"/>
      <c r="B69" s="61"/>
      <c r="C69" s="62"/>
      <c r="D69" s="63"/>
      <c r="E69" s="64"/>
    </row>
    <row r="70" spans="1:6" s="46" customFormat="1" ht="14.25" thickBot="1" x14ac:dyDescent="0.3">
      <c r="A70" s="157" t="s">
        <v>135</v>
      </c>
      <c r="B70" s="157"/>
      <c r="C70" s="65">
        <f>SUM(C2:C68)</f>
        <v>474436051</v>
      </c>
      <c r="D70" s="65">
        <f>SUM(D2:D68)</f>
        <v>163859</v>
      </c>
      <c r="E70" s="66">
        <f>SUM(E2:E68)</f>
        <v>474599910</v>
      </c>
      <c r="F70" s="101">
        <f>SUM(F2:F68)</f>
        <v>6388.8209125872227</v>
      </c>
    </row>
    <row r="71" spans="1:6" x14ac:dyDescent="0.25">
      <c r="C71" s="67"/>
      <c r="D71" s="68"/>
      <c r="E71" s="67"/>
    </row>
    <row r="72" spans="1:6" ht="15" customHeight="1" x14ac:dyDescent="0.25">
      <c r="C72" s="67"/>
    </row>
    <row r="73" spans="1:6" hidden="1" x14ac:dyDescent="0.25"/>
  </sheetData>
  <autoFilter ref="A1:F1" xr:uid="{30E65772-927B-44BE-9BBD-127B3810F29B}">
    <sortState xmlns:xlrd2="http://schemas.microsoft.com/office/spreadsheetml/2017/richdata2" ref="A2:F68">
      <sortCondition ref="A1"/>
    </sortState>
  </autoFilter>
  <mergeCells count="1">
    <mergeCell ref="A70:B70"/>
  </mergeCells>
  <printOptions horizontalCentered="1"/>
  <pageMargins left="0.3" right="0.3" top="0.7" bottom="0.5" header="0.25" footer="0.25"/>
  <pageSetup scale="68" fitToHeight="0" pageOrder="overThenDown" orientation="landscape" r:id="rId1"/>
  <headerFoot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0C5A4-24F8-4951-9F5D-436D9F65A4EA}">
  <sheetPr>
    <pageSetUpPr fitToPage="1"/>
  </sheetPr>
  <dimension ref="B1:C19"/>
  <sheetViews>
    <sheetView tabSelected="1" view="pageBreakPreview" zoomScale="115" zoomScaleNormal="130" zoomScaleSheetLayoutView="115" workbookViewId="0">
      <selection activeCell="B3" sqref="B3:C3"/>
    </sheetView>
  </sheetViews>
  <sheetFormatPr defaultRowHeight="16.5" x14ac:dyDescent="0.3"/>
  <cols>
    <col min="1" max="1" width="2.875" style="104" customWidth="1"/>
    <col min="2" max="2" width="9.875" style="104" customWidth="1"/>
    <col min="3" max="3" width="99.25" style="104" customWidth="1"/>
    <col min="4" max="16384" width="9" style="104"/>
  </cols>
  <sheetData>
    <row r="1" spans="2:3" x14ac:dyDescent="0.3">
      <c r="B1" s="103" t="s">
        <v>180</v>
      </c>
    </row>
    <row r="2" spans="2:3" ht="9.75" customHeight="1" x14ac:dyDescent="0.3"/>
    <row r="3" spans="2:3" ht="69.75" customHeight="1" x14ac:dyDescent="0.3">
      <c r="B3" s="123" t="s">
        <v>181</v>
      </c>
      <c r="C3" s="123"/>
    </row>
    <row r="4" spans="2:3" ht="40.5" customHeight="1" x14ac:dyDescent="0.3">
      <c r="B4" s="124" t="s">
        <v>182</v>
      </c>
      <c r="C4" s="124"/>
    </row>
    <row r="5" spans="2:3" x14ac:dyDescent="0.3">
      <c r="C5" s="105" t="s">
        <v>183</v>
      </c>
    </row>
    <row r="6" spans="2:3" ht="33" x14ac:dyDescent="0.3">
      <c r="C6" s="160" t="s">
        <v>184</v>
      </c>
    </row>
    <row r="7" spans="2:3" ht="33.75" customHeight="1" x14ac:dyDescent="0.3">
      <c r="B7" s="124" t="s">
        <v>185</v>
      </c>
      <c r="C7" s="124"/>
    </row>
    <row r="8" spans="2:3" x14ac:dyDescent="0.3">
      <c r="C8" s="105" t="s">
        <v>186</v>
      </c>
    </row>
    <row r="9" spans="2:3" ht="33" x14ac:dyDescent="0.3">
      <c r="C9" s="159" t="s">
        <v>187</v>
      </c>
    </row>
    <row r="10" spans="2:3" ht="38.25" customHeight="1" x14ac:dyDescent="0.3">
      <c r="B10" s="158" t="s">
        <v>188</v>
      </c>
      <c r="C10" s="158"/>
    </row>
    <row r="11" spans="2:3" ht="33" x14ac:dyDescent="0.3">
      <c r="C11" s="105" t="s">
        <v>189</v>
      </c>
    </row>
    <row r="12" spans="2:3" x14ac:dyDescent="0.3">
      <c r="B12" s="124" t="s">
        <v>190</v>
      </c>
      <c r="C12" s="124"/>
    </row>
    <row r="13" spans="2:3" x14ac:dyDescent="0.3">
      <c r="C13" s="105" t="s">
        <v>191</v>
      </c>
    </row>
    <row r="14" spans="2:3" x14ac:dyDescent="0.3">
      <c r="C14" s="105" t="s">
        <v>192</v>
      </c>
    </row>
    <row r="15" spans="2:3" ht="33" x14ac:dyDescent="0.3">
      <c r="C15" s="105" t="s">
        <v>193</v>
      </c>
    </row>
    <row r="16" spans="2:3" ht="33" x14ac:dyDescent="0.3">
      <c r="C16" s="105" t="s">
        <v>194</v>
      </c>
    </row>
    <row r="17" spans="2:3" x14ac:dyDescent="0.3">
      <c r="C17" s="105" t="s">
        <v>195</v>
      </c>
    </row>
    <row r="18" spans="2:3" ht="37.5" customHeight="1" x14ac:dyDescent="0.3">
      <c r="B18" s="124" t="s">
        <v>196</v>
      </c>
      <c r="C18" s="124"/>
    </row>
    <row r="19" spans="2:3" ht="33.75" customHeight="1" x14ac:dyDescent="0.3">
      <c r="B19" s="158" t="s">
        <v>197</v>
      </c>
      <c r="C19" s="158"/>
    </row>
  </sheetData>
  <sheetProtection selectLockedCells="1"/>
  <mergeCells count="7">
    <mergeCell ref="B19:C19"/>
    <mergeCell ref="B3:C3"/>
    <mergeCell ref="B4:C4"/>
    <mergeCell ref="B7:C7"/>
    <mergeCell ref="B10:C10"/>
    <mergeCell ref="B12:C12"/>
    <mergeCell ref="B18:C18"/>
  </mergeCells>
  <hyperlinks>
    <hyperlink ref="C6" r:id="rId1" xr:uid="{F462CA16-7005-43AD-B3AF-F64B2DCFA163}"/>
    <hyperlink ref="C9" r:id="rId2" xr:uid="{6AB3C43C-DA3D-42D5-A3DC-13330EEE88E8}"/>
    <hyperlink ref="B10:C10" r:id="rId3" display="  •  Florida Retirement System (FRS) – See the FRS calculation tool with the updated FRS rates for each position class (https://flccoc.org/clerks-budget/):" xr:uid="{60F80C15-C26A-47A4-A8F2-2F018671DD54}"/>
    <hyperlink ref="B19:C19" r:id="rId4" display="  •  Allowable expenditures – See the DFS allowable expenditures document published in 2021 as a reference: flccoc.org/uploads/2021/DFS-allowable-and-unallowable-expenditures.pdf." xr:uid="{7886E31C-367F-45A8-BC97-E26D6576CF91}"/>
  </hyperlinks>
  <printOptions horizontalCentered="1"/>
  <pageMargins left="0.45" right="0.45" top="0.75" bottom="0.5" header="0.3" footer="0.3"/>
  <pageSetup scale="96"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A0A6F-E069-4B67-9C08-3DD63861D923}">
  <sheetPr codeName="Sheet2">
    <pageSetUpPr fitToPage="1"/>
  </sheetPr>
  <dimension ref="A1:N49"/>
  <sheetViews>
    <sheetView zoomScaleNormal="100" workbookViewId="0">
      <selection activeCell="C4" sqref="C4:E4"/>
    </sheetView>
  </sheetViews>
  <sheetFormatPr defaultRowHeight="16.5" x14ac:dyDescent="0.3"/>
  <cols>
    <col min="1" max="1" width="3.625" style="1" customWidth="1"/>
    <col min="2" max="2" width="13.625" style="1" customWidth="1"/>
    <col min="3" max="14" width="15.625" style="1" customWidth="1"/>
    <col min="15" max="16384" width="9" style="1"/>
  </cols>
  <sheetData>
    <row r="1" spans="1:14" s="20" customFormat="1" ht="19.5" x14ac:dyDescent="0.35">
      <c r="A1" s="145" t="s">
        <v>120</v>
      </c>
      <c r="B1" s="145"/>
      <c r="C1" s="145"/>
      <c r="D1" s="145"/>
      <c r="E1" s="145"/>
      <c r="F1" s="18"/>
      <c r="G1" s="18"/>
      <c r="H1" s="18"/>
      <c r="I1" s="18"/>
      <c r="J1" s="19"/>
    </row>
    <row r="2" spans="1:14" s="20" customFormat="1" ht="19.5" x14ac:dyDescent="0.35">
      <c r="A2" s="145" t="s">
        <v>127</v>
      </c>
      <c r="B2" s="145"/>
      <c r="C2" s="145"/>
      <c r="D2" s="145"/>
      <c r="E2" s="145"/>
      <c r="F2" s="18"/>
      <c r="G2" s="18"/>
      <c r="H2" s="18"/>
      <c r="I2" s="18"/>
      <c r="J2" s="19"/>
    </row>
    <row r="3" spans="1:14" s="27" customFormat="1" ht="15.75" x14ac:dyDescent="0.3"/>
    <row r="4" spans="1:14" x14ac:dyDescent="0.3">
      <c r="B4" s="17" t="s">
        <v>81</v>
      </c>
      <c r="C4" s="138"/>
      <c r="D4" s="138"/>
      <c r="E4" s="138"/>
      <c r="F4" s="17" t="s">
        <v>104</v>
      </c>
      <c r="G4" s="16"/>
      <c r="I4" s="17" t="s">
        <v>85</v>
      </c>
      <c r="J4" s="148"/>
      <c r="K4" s="148"/>
    </row>
    <row r="5" spans="1:14" x14ac:dyDescent="0.3">
      <c r="B5" s="17" t="s">
        <v>82</v>
      </c>
      <c r="C5" s="139"/>
      <c r="D5" s="139"/>
      <c r="E5" s="139"/>
      <c r="M5" s="147" t="s">
        <v>174</v>
      </c>
      <c r="N5" s="147"/>
    </row>
    <row r="6" spans="1:14" x14ac:dyDescent="0.3">
      <c r="A6" s="151" t="s">
        <v>105</v>
      </c>
      <c r="B6" s="151"/>
      <c r="C6" s="140"/>
      <c r="D6" s="141"/>
      <c r="E6" s="141"/>
      <c r="F6" s="17" t="s">
        <v>106</v>
      </c>
      <c r="G6" s="16"/>
      <c r="I6" s="17" t="s">
        <v>90</v>
      </c>
      <c r="J6" s="148"/>
      <c r="K6" s="148"/>
      <c r="M6" s="147"/>
      <c r="N6" s="147"/>
    </row>
    <row r="7" spans="1:14" x14ac:dyDescent="0.3">
      <c r="C7" s="2"/>
      <c r="D7" s="2"/>
      <c r="E7" s="2"/>
    </row>
    <row r="8" spans="1:14" x14ac:dyDescent="0.3">
      <c r="J8" s="149"/>
      <c r="K8" s="150"/>
    </row>
    <row r="10" spans="1:14" s="6" customFormat="1" ht="27" x14ac:dyDescent="0.25">
      <c r="C10" s="7" t="s">
        <v>95</v>
      </c>
      <c r="D10" s="7" t="s">
        <v>96</v>
      </c>
      <c r="E10" s="7" t="s">
        <v>97</v>
      </c>
      <c r="F10" s="7" t="s">
        <v>98</v>
      </c>
      <c r="G10" s="7" t="s">
        <v>99</v>
      </c>
      <c r="H10" s="7" t="s">
        <v>100</v>
      </c>
      <c r="I10" s="7" t="s">
        <v>101</v>
      </c>
      <c r="J10" s="7" t="s">
        <v>102</v>
      </c>
      <c r="K10" s="7" t="s">
        <v>103</v>
      </c>
      <c r="L10" s="8" t="s">
        <v>3</v>
      </c>
    </row>
    <row r="11" spans="1:14" x14ac:dyDescent="0.3">
      <c r="B11" s="24" t="s">
        <v>111</v>
      </c>
      <c r="C11" s="5"/>
      <c r="D11" s="5"/>
      <c r="E11" s="5"/>
      <c r="F11" s="5"/>
      <c r="G11" s="5"/>
      <c r="H11" s="5"/>
      <c r="I11" s="5"/>
      <c r="J11" s="5"/>
      <c r="K11" s="5"/>
      <c r="L11" s="13">
        <f>SUM(C11:K11)</f>
        <v>0</v>
      </c>
    </row>
    <row r="12" spans="1:14" ht="7.5" customHeight="1" x14ac:dyDescent="0.3">
      <c r="B12" s="142"/>
      <c r="C12" s="143"/>
      <c r="D12" s="143"/>
      <c r="E12" s="143"/>
      <c r="F12" s="143"/>
      <c r="G12" s="143"/>
      <c r="H12" s="143"/>
      <c r="I12" s="143"/>
      <c r="J12" s="143"/>
      <c r="K12" s="143"/>
      <c r="L12" s="144"/>
    </row>
    <row r="13" spans="1:14" x14ac:dyDescent="0.3">
      <c r="B13" s="21" t="s">
        <v>0</v>
      </c>
      <c r="C13" s="9"/>
      <c r="D13" s="9"/>
      <c r="E13" s="9"/>
      <c r="F13" s="9"/>
      <c r="G13" s="9"/>
      <c r="H13" s="9"/>
      <c r="I13" s="9"/>
      <c r="J13" s="9"/>
      <c r="K13" s="9"/>
      <c r="L13" s="14">
        <f>SUM(C13:K13)</f>
        <v>0</v>
      </c>
    </row>
    <row r="14" spans="1:14" x14ac:dyDescent="0.3">
      <c r="B14" s="22" t="s">
        <v>1</v>
      </c>
      <c r="C14" s="10"/>
      <c r="D14" s="10"/>
      <c r="E14" s="10"/>
      <c r="F14" s="10"/>
      <c r="G14" s="10"/>
      <c r="H14" s="10"/>
      <c r="I14" s="10"/>
      <c r="J14" s="10"/>
      <c r="K14" s="10"/>
      <c r="L14" s="14">
        <f>SUM(C14:K14)</f>
        <v>0</v>
      </c>
    </row>
    <row r="15" spans="1:14" ht="17.25" thickBot="1" x14ac:dyDescent="0.35">
      <c r="B15" s="23" t="s">
        <v>2</v>
      </c>
      <c r="C15" s="11"/>
      <c r="D15" s="11"/>
      <c r="E15" s="11"/>
      <c r="F15" s="11"/>
      <c r="G15" s="11"/>
      <c r="H15" s="11"/>
      <c r="I15" s="11"/>
      <c r="J15" s="11"/>
      <c r="K15" s="11"/>
      <c r="L15" s="15">
        <f>SUM(C15:K15)</f>
        <v>0</v>
      </c>
    </row>
    <row r="16" spans="1:14" ht="17.25" thickTop="1" x14ac:dyDescent="0.3">
      <c r="B16" s="25" t="s">
        <v>3</v>
      </c>
      <c r="C16" s="12">
        <f t="shared" ref="C16:L16" si="0">SUM(C13:C15)</f>
        <v>0</v>
      </c>
      <c r="D16" s="12">
        <f t="shared" si="0"/>
        <v>0</v>
      </c>
      <c r="E16" s="12">
        <f t="shared" si="0"/>
        <v>0</v>
      </c>
      <c r="F16" s="12">
        <f t="shared" si="0"/>
        <v>0</v>
      </c>
      <c r="G16" s="12">
        <f t="shared" si="0"/>
        <v>0</v>
      </c>
      <c r="H16" s="12">
        <f t="shared" si="0"/>
        <v>0</v>
      </c>
      <c r="I16" s="12">
        <f t="shared" si="0"/>
        <v>0</v>
      </c>
      <c r="J16" s="12">
        <f t="shared" si="0"/>
        <v>0</v>
      </c>
      <c r="K16" s="12">
        <f t="shared" si="0"/>
        <v>0</v>
      </c>
      <c r="L16" s="12">
        <f t="shared" si="0"/>
        <v>0</v>
      </c>
    </row>
    <row r="17" spans="2:13" x14ac:dyDescent="0.3">
      <c r="B17"/>
      <c r="C17"/>
      <c r="D17"/>
      <c r="E17"/>
      <c r="G17"/>
      <c r="H17"/>
      <c r="I17"/>
    </row>
    <row r="19" spans="2:13" s="26" customFormat="1" ht="19.5" x14ac:dyDescent="0.35">
      <c r="B19" s="146" t="s">
        <v>93</v>
      </c>
      <c r="C19" s="146"/>
      <c r="D19" s="146"/>
    </row>
    <row r="20" spans="2:13" customFormat="1" ht="13.5" customHeight="1" x14ac:dyDescent="0.25">
      <c r="B20" s="136" t="s">
        <v>121</v>
      </c>
      <c r="C20" s="136"/>
      <c r="D20" s="136"/>
      <c r="E20" s="136"/>
      <c r="F20" s="136"/>
      <c r="G20" s="136"/>
      <c r="H20" s="136"/>
      <c r="I20" s="136"/>
      <c r="J20" s="136"/>
      <c r="K20" s="136"/>
      <c r="L20" s="136"/>
      <c r="M20" s="136"/>
    </row>
    <row r="21" spans="2:13" customFormat="1" ht="13.5" customHeight="1" x14ac:dyDescent="0.25">
      <c r="B21" s="136"/>
      <c r="C21" s="136"/>
      <c r="D21" s="136"/>
      <c r="E21" s="136"/>
      <c r="F21" s="136"/>
      <c r="G21" s="136"/>
      <c r="H21" s="136"/>
      <c r="I21" s="136"/>
      <c r="J21" s="136"/>
      <c r="K21" s="136"/>
      <c r="L21" s="136"/>
      <c r="M21" s="136"/>
    </row>
    <row r="22" spans="2:13" customFormat="1" ht="13.5" customHeight="1" x14ac:dyDescent="0.25">
      <c r="B22" s="137"/>
      <c r="C22" s="137"/>
      <c r="D22" s="137"/>
      <c r="E22" s="137"/>
      <c r="F22" s="137"/>
      <c r="G22" s="137"/>
      <c r="H22" s="137"/>
      <c r="I22" s="137"/>
      <c r="J22" s="137"/>
      <c r="K22" s="137"/>
      <c r="L22" s="137"/>
      <c r="M22" s="137"/>
    </row>
    <row r="23" spans="2:13" ht="16.5" customHeight="1" x14ac:dyDescent="0.3">
      <c r="B23" s="28" t="s">
        <v>115</v>
      </c>
      <c r="C23" s="131"/>
      <c r="D23" s="131"/>
      <c r="E23" s="131"/>
      <c r="F23" s="131"/>
      <c r="G23" s="131"/>
      <c r="H23" s="29"/>
      <c r="I23" s="29"/>
      <c r="J23" s="29"/>
      <c r="K23" s="29"/>
      <c r="L23" s="29"/>
      <c r="M23" s="30"/>
    </row>
    <row r="24" spans="2:13" x14ac:dyDescent="0.3">
      <c r="B24" s="31"/>
      <c r="C24" s="32"/>
      <c r="D24" s="32"/>
      <c r="E24" s="32"/>
      <c r="F24" s="32"/>
      <c r="G24" s="32"/>
      <c r="H24" s="32"/>
      <c r="I24" s="32"/>
      <c r="J24" s="32"/>
      <c r="K24" s="32"/>
      <c r="L24" s="32"/>
      <c r="M24" s="33"/>
    </row>
    <row r="25" spans="2:13" x14ac:dyDescent="0.3">
      <c r="B25" s="132" t="s">
        <v>114</v>
      </c>
      <c r="C25" s="133"/>
      <c r="D25" s="134"/>
      <c r="E25" s="134"/>
      <c r="F25" s="134"/>
      <c r="G25" s="134"/>
      <c r="H25" s="134"/>
      <c r="I25" s="134"/>
      <c r="J25" s="134"/>
      <c r="K25" s="134"/>
      <c r="L25" s="134"/>
      <c r="M25" s="135"/>
    </row>
    <row r="26" spans="2:13" x14ac:dyDescent="0.3">
      <c r="B26" s="31"/>
      <c r="C26" s="32"/>
      <c r="D26" s="134"/>
      <c r="E26" s="134"/>
      <c r="F26" s="134"/>
      <c r="G26" s="134"/>
      <c r="H26" s="134"/>
      <c r="I26" s="134"/>
      <c r="J26" s="134"/>
      <c r="K26" s="134"/>
      <c r="L26" s="134"/>
      <c r="M26" s="135"/>
    </row>
    <row r="27" spans="2:13" x14ac:dyDescent="0.3">
      <c r="B27" s="31"/>
      <c r="C27" s="32"/>
      <c r="D27" s="134"/>
      <c r="E27" s="134"/>
      <c r="F27" s="134"/>
      <c r="G27" s="134"/>
      <c r="H27" s="134"/>
      <c r="I27" s="134"/>
      <c r="J27" s="134"/>
      <c r="K27" s="134"/>
      <c r="L27" s="134"/>
      <c r="M27" s="135"/>
    </row>
    <row r="28" spans="2:13" x14ac:dyDescent="0.3">
      <c r="B28" s="31"/>
      <c r="C28" s="32"/>
      <c r="D28" s="134"/>
      <c r="E28" s="134"/>
      <c r="F28" s="134"/>
      <c r="G28" s="134"/>
      <c r="H28" s="134"/>
      <c r="I28" s="134"/>
      <c r="J28" s="134"/>
      <c r="K28" s="134"/>
      <c r="L28" s="134"/>
      <c r="M28" s="135"/>
    </row>
    <row r="29" spans="2:13" x14ac:dyDescent="0.3">
      <c r="B29" s="31"/>
      <c r="C29" s="32"/>
      <c r="D29" s="134"/>
      <c r="E29" s="134"/>
      <c r="F29" s="134"/>
      <c r="G29" s="134"/>
      <c r="H29" s="134"/>
      <c r="I29" s="134"/>
      <c r="J29" s="134"/>
      <c r="K29" s="134"/>
      <c r="L29" s="134"/>
      <c r="M29" s="135"/>
    </row>
    <row r="30" spans="2:13" x14ac:dyDescent="0.3">
      <c r="B30" s="31"/>
      <c r="C30" s="32"/>
      <c r="D30" s="134"/>
      <c r="E30" s="134"/>
      <c r="F30" s="134"/>
      <c r="G30" s="134"/>
      <c r="H30" s="134"/>
      <c r="I30" s="134"/>
      <c r="J30" s="134"/>
      <c r="K30" s="134"/>
      <c r="L30" s="134"/>
      <c r="M30" s="135"/>
    </row>
    <row r="31" spans="2:13" x14ac:dyDescent="0.3">
      <c r="B31" s="34"/>
      <c r="C31" s="32"/>
      <c r="D31" s="134"/>
      <c r="E31" s="134"/>
      <c r="F31" s="134"/>
      <c r="G31" s="134"/>
      <c r="H31" s="134"/>
      <c r="I31" s="134"/>
      <c r="J31" s="134"/>
      <c r="K31" s="134"/>
      <c r="L31" s="134"/>
      <c r="M31" s="135"/>
    </row>
    <row r="32" spans="2:13" x14ac:dyDescent="0.3">
      <c r="B32" s="31"/>
      <c r="C32" s="32"/>
      <c r="D32" s="32"/>
      <c r="E32" s="32"/>
      <c r="F32" s="32"/>
      <c r="G32" s="32"/>
      <c r="H32" s="32"/>
      <c r="I32" s="32"/>
      <c r="J32" s="32"/>
      <c r="K32" s="32"/>
      <c r="L32" s="32"/>
      <c r="M32" s="33"/>
    </row>
    <row r="33" spans="2:13" x14ac:dyDescent="0.3">
      <c r="B33" s="132" t="s">
        <v>116</v>
      </c>
      <c r="C33" s="133"/>
      <c r="D33" s="133"/>
      <c r="E33" s="133"/>
      <c r="F33" s="133"/>
      <c r="G33" s="133"/>
      <c r="H33" s="133"/>
      <c r="I33" s="32"/>
      <c r="J33" s="32"/>
      <c r="K33" s="32"/>
      <c r="L33" s="32"/>
      <c r="M33" s="33"/>
    </row>
    <row r="34" spans="2:13" x14ac:dyDescent="0.3">
      <c r="B34" s="125"/>
      <c r="C34" s="126"/>
      <c r="D34" s="126"/>
      <c r="E34" s="126"/>
      <c r="F34" s="126"/>
      <c r="G34" s="126"/>
      <c r="H34" s="126"/>
      <c r="I34" s="126"/>
      <c r="J34" s="126"/>
      <c r="K34" s="126"/>
      <c r="L34" s="126"/>
      <c r="M34" s="127"/>
    </row>
    <row r="35" spans="2:13" x14ac:dyDescent="0.3">
      <c r="B35" s="125"/>
      <c r="C35" s="126"/>
      <c r="D35" s="126"/>
      <c r="E35" s="126"/>
      <c r="F35" s="126"/>
      <c r="G35" s="126"/>
      <c r="H35" s="126"/>
      <c r="I35" s="126"/>
      <c r="J35" s="126"/>
      <c r="K35" s="126"/>
      <c r="L35" s="126"/>
      <c r="M35" s="127"/>
    </row>
    <row r="36" spans="2:13" x14ac:dyDescent="0.3">
      <c r="B36" s="125"/>
      <c r="C36" s="126"/>
      <c r="D36" s="126"/>
      <c r="E36" s="126"/>
      <c r="F36" s="126"/>
      <c r="G36" s="126"/>
      <c r="H36" s="126"/>
      <c r="I36" s="126"/>
      <c r="J36" s="126"/>
      <c r="K36" s="126"/>
      <c r="L36" s="126"/>
      <c r="M36" s="127"/>
    </row>
    <row r="37" spans="2:13" x14ac:dyDescent="0.3">
      <c r="B37" s="125"/>
      <c r="C37" s="126"/>
      <c r="D37" s="126"/>
      <c r="E37" s="126"/>
      <c r="F37" s="126"/>
      <c r="G37" s="126"/>
      <c r="H37" s="126"/>
      <c r="I37" s="126"/>
      <c r="J37" s="126"/>
      <c r="K37" s="126"/>
      <c r="L37" s="126"/>
      <c r="M37" s="127"/>
    </row>
    <row r="38" spans="2:13" x14ac:dyDescent="0.3">
      <c r="B38" s="125"/>
      <c r="C38" s="126"/>
      <c r="D38" s="126"/>
      <c r="E38" s="126"/>
      <c r="F38" s="126"/>
      <c r="G38" s="126"/>
      <c r="H38" s="126"/>
      <c r="I38" s="126"/>
      <c r="J38" s="126"/>
      <c r="K38" s="126"/>
      <c r="L38" s="126"/>
      <c r="M38" s="127"/>
    </row>
    <row r="39" spans="2:13" x14ac:dyDescent="0.3">
      <c r="B39" s="125"/>
      <c r="C39" s="126"/>
      <c r="D39" s="126"/>
      <c r="E39" s="126"/>
      <c r="F39" s="126"/>
      <c r="G39" s="126"/>
      <c r="H39" s="126"/>
      <c r="I39" s="126"/>
      <c r="J39" s="126"/>
      <c r="K39" s="126"/>
      <c r="L39" s="126"/>
      <c r="M39" s="127"/>
    </row>
    <row r="40" spans="2:13" x14ac:dyDescent="0.3">
      <c r="B40" s="125"/>
      <c r="C40" s="126"/>
      <c r="D40" s="126"/>
      <c r="E40" s="126"/>
      <c r="F40" s="126"/>
      <c r="G40" s="126"/>
      <c r="H40" s="126"/>
      <c r="I40" s="126"/>
      <c r="J40" s="126"/>
      <c r="K40" s="126"/>
      <c r="L40" s="126"/>
      <c r="M40" s="127"/>
    </row>
    <row r="41" spans="2:13" x14ac:dyDescent="0.3">
      <c r="B41" s="125"/>
      <c r="C41" s="126"/>
      <c r="D41" s="126"/>
      <c r="E41" s="126"/>
      <c r="F41" s="126"/>
      <c r="G41" s="126"/>
      <c r="H41" s="126"/>
      <c r="I41" s="126"/>
      <c r="J41" s="126"/>
      <c r="K41" s="126"/>
      <c r="L41" s="126"/>
      <c r="M41" s="127"/>
    </row>
    <row r="42" spans="2:13" x14ac:dyDescent="0.3">
      <c r="B42" s="125"/>
      <c r="C42" s="126"/>
      <c r="D42" s="126"/>
      <c r="E42" s="126"/>
      <c r="F42" s="126"/>
      <c r="G42" s="126"/>
      <c r="H42" s="126"/>
      <c r="I42" s="126"/>
      <c r="J42" s="126"/>
      <c r="K42" s="126"/>
      <c r="L42" s="126"/>
      <c r="M42" s="127"/>
    </row>
    <row r="43" spans="2:13" x14ac:dyDescent="0.3">
      <c r="B43" s="125"/>
      <c r="C43" s="126"/>
      <c r="D43" s="126"/>
      <c r="E43" s="126"/>
      <c r="F43" s="126"/>
      <c r="G43" s="126"/>
      <c r="H43" s="126"/>
      <c r="I43" s="126"/>
      <c r="J43" s="126"/>
      <c r="K43" s="126"/>
      <c r="L43" s="126"/>
      <c r="M43" s="127"/>
    </row>
    <row r="44" spans="2:13" x14ac:dyDescent="0.3">
      <c r="B44" s="125"/>
      <c r="C44" s="126"/>
      <c r="D44" s="126"/>
      <c r="E44" s="126"/>
      <c r="F44" s="126"/>
      <c r="G44" s="126"/>
      <c r="H44" s="126"/>
      <c r="I44" s="126"/>
      <c r="J44" s="126"/>
      <c r="K44" s="126"/>
      <c r="L44" s="126"/>
      <c r="M44" s="127"/>
    </row>
    <row r="45" spans="2:13" x14ac:dyDescent="0.3">
      <c r="B45" s="125"/>
      <c r="C45" s="126"/>
      <c r="D45" s="126"/>
      <c r="E45" s="126"/>
      <c r="F45" s="126"/>
      <c r="G45" s="126"/>
      <c r="H45" s="126"/>
      <c r="I45" s="126"/>
      <c r="J45" s="126"/>
      <c r="K45" s="126"/>
      <c r="L45" s="126"/>
      <c r="M45" s="127"/>
    </row>
    <row r="46" spans="2:13" x14ac:dyDescent="0.3">
      <c r="B46" s="125"/>
      <c r="C46" s="126"/>
      <c r="D46" s="126"/>
      <c r="E46" s="126"/>
      <c r="F46" s="126"/>
      <c r="G46" s="126"/>
      <c r="H46" s="126"/>
      <c r="I46" s="126"/>
      <c r="J46" s="126"/>
      <c r="K46" s="126"/>
      <c r="L46" s="126"/>
      <c r="M46" s="127"/>
    </row>
    <row r="47" spans="2:13" x14ac:dyDescent="0.3">
      <c r="B47" s="125"/>
      <c r="C47" s="126"/>
      <c r="D47" s="126"/>
      <c r="E47" s="126"/>
      <c r="F47" s="126"/>
      <c r="G47" s="126"/>
      <c r="H47" s="126"/>
      <c r="I47" s="126"/>
      <c r="J47" s="126"/>
      <c r="K47" s="126"/>
      <c r="L47" s="126"/>
      <c r="M47" s="127"/>
    </row>
    <row r="48" spans="2:13" x14ac:dyDescent="0.3">
      <c r="B48" s="125"/>
      <c r="C48" s="126"/>
      <c r="D48" s="126"/>
      <c r="E48" s="126"/>
      <c r="F48" s="126"/>
      <c r="G48" s="126"/>
      <c r="H48" s="126"/>
      <c r="I48" s="126"/>
      <c r="J48" s="126"/>
      <c r="K48" s="126"/>
      <c r="L48" s="126"/>
      <c r="M48" s="127"/>
    </row>
    <row r="49" spans="2:13" x14ac:dyDescent="0.3">
      <c r="B49" s="128"/>
      <c r="C49" s="129"/>
      <c r="D49" s="129"/>
      <c r="E49" s="129"/>
      <c r="F49" s="129"/>
      <c r="G49" s="129"/>
      <c r="H49" s="129"/>
      <c r="I49" s="129"/>
      <c r="J49" s="129"/>
      <c r="K49" s="129"/>
      <c r="L49" s="129"/>
      <c r="M49" s="130"/>
    </row>
  </sheetData>
  <sheetProtection algorithmName="SHA-512" hashValue="hZ5hgk9dd1XtrpsA/Iu+W46JltjdROPzkAQ6tYjiwBFhn5C+tdDzfNRZaD/Qhqz4jDurzKcDrvwWt4jRBcyOQA==" saltValue="AcxzFWa12Esn96/wIxgGow==" spinCount="100000" sheet="1" selectLockedCells="1"/>
  <mergeCells count="18">
    <mergeCell ref="A1:E1"/>
    <mergeCell ref="A2:E2"/>
    <mergeCell ref="B19:D19"/>
    <mergeCell ref="M5:N6"/>
    <mergeCell ref="J4:K4"/>
    <mergeCell ref="J6:K6"/>
    <mergeCell ref="J8:K8"/>
    <mergeCell ref="A6:B6"/>
    <mergeCell ref="B20:M22"/>
    <mergeCell ref="C4:E4"/>
    <mergeCell ref="C5:E5"/>
    <mergeCell ref="C6:E6"/>
    <mergeCell ref="B12:L12"/>
    <mergeCell ref="B34:M49"/>
    <mergeCell ref="C23:G23"/>
    <mergeCell ref="B25:C25"/>
    <mergeCell ref="D25:M31"/>
    <mergeCell ref="B33:H33"/>
  </mergeCells>
  <conditionalFormatting sqref="J8:K8">
    <cfRule type="expression" dxfId="6" priority="1">
      <formula>$J$6="Other (Described Below)"</formula>
    </cfRule>
  </conditionalFormatting>
  <dataValidations count="3">
    <dataValidation type="whole" allowBlank="1" showInputMessage="1" showErrorMessage="1" sqref="G4" xr:uid="{A0496B47-7B89-4A0F-87C4-78E6A80E30DB}">
      <formula1>1</formula1>
      <formula2>100</formula2>
    </dataValidation>
    <dataValidation type="whole" operator="lessThan" allowBlank="1" showInputMessage="1" showErrorMessage="1" sqref="C13:K15" xr:uid="{A43A8492-280E-479C-BACC-7735157C142D}">
      <formula1>99999999999</formula1>
    </dataValidation>
    <dataValidation type="decimal" operator="lessThan" allowBlank="1" showInputMessage="1" showErrorMessage="1" sqref="C11:K11" xr:uid="{34A719E3-A334-4520-A206-82352F850B59}">
      <formula1>99999999999.99</formula1>
    </dataValidation>
  </dataValidations>
  <printOptions horizontalCentered="1"/>
  <pageMargins left="0.25" right="0.25" top="0.25" bottom="0.5" header="0.25" footer="0.25"/>
  <pageSetup scale="62" orientation="landscape" r:id="rId1"/>
  <headerFooter>
    <oddFooter>&amp;L&amp;"Franklin Gothic Demi,Regular"&amp;K002D73&amp;F</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60C1FABD-A79A-4CA1-BE93-99CBC765F88C}">
          <x14:formula1>
            <xm:f>Lookup!$D$2:$D$68</xm:f>
          </x14:formula1>
          <xm:sqref>C4:E4</xm:sqref>
        </x14:dataValidation>
        <x14:dataValidation type="list" allowBlank="1" showInputMessage="1" showErrorMessage="1" xr:uid="{18ABA110-D869-44CA-BF6A-8B7810506CE0}">
          <x14:formula1>
            <xm:f>Lookup!$G$2:$G$3</xm:f>
          </x14:formula1>
          <xm:sqref>G6</xm:sqref>
        </x14:dataValidation>
        <x14:dataValidation type="list" allowBlank="1" showInputMessage="1" showErrorMessage="1" xr:uid="{84FD4D20-A865-4B84-BAA8-9015D5306C79}">
          <x14:formula1>
            <xm:f>Lookup!$F$2:$F$3</xm:f>
          </x14:formula1>
          <xm:sqref>J4</xm:sqref>
        </x14:dataValidation>
        <x14:dataValidation type="list" allowBlank="1" showInputMessage="1" showErrorMessage="1" xr:uid="{1519BC93-A24E-4728-B670-ADA538DF089D}">
          <x14:formula1>
            <xm:f>Lookup!$E$2:$E$12</xm:f>
          </x14:formula1>
          <xm:sqref>J6:K6</xm:sqref>
        </x14:dataValidation>
        <x14:dataValidation type="list" allowBlank="1" xr:uid="{33FD561A-A96F-4E67-8D46-84826E1473F9}">
          <x14:formula1>
            <xm:f>Lookup!$H$2:$H$5</xm:f>
          </x14:formula1>
          <xm:sqref>J8:K8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41528-5146-46E8-B999-C58100AFC6AB}">
  <sheetPr codeName="Sheet3">
    <pageSetUpPr fitToPage="1"/>
  </sheetPr>
  <dimension ref="A1:N49"/>
  <sheetViews>
    <sheetView zoomScaleNormal="100" workbookViewId="0">
      <selection activeCell="G4" sqref="G4"/>
    </sheetView>
  </sheetViews>
  <sheetFormatPr defaultRowHeight="16.5" x14ac:dyDescent="0.3"/>
  <cols>
    <col min="1" max="1" width="3.625" style="1" customWidth="1"/>
    <col min="2" max="2" width="13.625" style="1" customWidth="1"/>
    <col min="3" max="14" width="15.625" style="1" customWidth="1"/>
    <col min="15" max="16384" width="9" style="1"/>
  </cols>
  <sheetData>
    <row r="1" spans="1:14" s="20" customFormat="1" ht="19.5" x14ac:dyDescent="0.35">
      <c r="A1" s="145" t="str">
        <f>'Budget Issue #1 '!$A$1</f>
        <v>Florida CCOC Budget Issue Form</v>
      </c>
      <c r="B1" s="145"/>
      <c r="C1" s="145"/>
      <c r="D1" s="145"/>
      <c r="E1" s="145"/>
      <c r="F1" s="18"/>
      <c r="G1" s="18"/>
      <c r="H1" s="18"/>
      <c r="I1" s="18"/>
      <c r="J1" s="19"/>
    </row>
    <row r="2" spans="1:14" s="20" customFormat="1" ht="19.5" x14ac:dyDescent="0.35">
      <c r="A2" s="145" t="str">
        <f>'Budget Issue #1 '!$A$2</f>
        <v>County Fiscal Year 2024-25</v>
      </c>
      <c r="B2" s="145"/>
      <c r="C2" s="145"/>
      <c r="D2" s="145"/>
      <c r="E2" s="145"/>
      <c r="F2" s="18"/>
      <c r="G2" s="18"/>
      <c r="H2" s="18"/>
      <c r="I2" s="18"/>
      <c r="J2" s="19"/>
    </row>
    <row r="3" spans="1:14" s="27" customFormat="1" ht="15.75" customHeight="1" x14ac:dyDescent="0.3"/>
    <row r="4" spans="1:14" ht="16.5" customHeight="1" x14ac:dyDescent="0.3">
      <c r="B4" s="17" t="s">
        <v>81</v>
      </c>
      <c r="C4" s="154">
        <f>'Budget Issue #1 '!$C$4</f>
        <v>0</v>
      </c>
      <c r="D4" s="154"/>
      <c r="E4" s="154"/>
      <c r="F4" s="17" t="s">
        <v>104</v>
      </c>
      <c r="G4" s="16"/>
      <c r="I4" s="17" t="s">
        <v>85</v>
      </c>
      <c r="J4" s="148"/>
      <c r="K4" s="148"/>
    </row>
    <row r="5" spans="1:14" ht="16.5" customHeight="1" x14ac:dyDescent="0.3">
      <c r="B5" s="17" t="s">
        <v>82</v>
      </c>
      <c r="C5" s="155">
        <f>'Budget Issue #1 '!C5</f>
        <v>0</v>
      </c>
      <c r="D5" s="155"/>
      <c r="E5" s="155"/>
      <c r="M5" s="147" t="str">
        <f>'Budget Issue #1 '!M5:N6</f>
        <v>CCOC Form Version DRAFT 3
Created 04/30/2024</v>
      </c>
      <c r="N5" s="147"/>
    </row>
    <row r="6" spans="1:14" ht="16.5" customHeight="1" x14ac:dyDescent="0.3">
      <c r="A6" s="151" t="s">
        <v>105</v>
      </c>
      <c r="B6" s="151"/>
      <c r="C6" s="153">
        <f>'Budget Issue #1 '!$C$6</f>
        <v>0</v>
      </c>
      <c r="D6" s="153"/>
      <c r="E6" s="153"/>
      <c r="F6" s="17" t="s">
        <v>106</v>
      </c>
      <c r="G6" s="16"/>
      <c r="I6" s="17" t="s">
        <v>90</v>
      </c>
      <c r="J6" s="148"/>
      <c r="K6" s="148"/>
      <c r="M6" s="147"/>
      <c r="N6" s="147"/>
    </row>
    <row r="7" spans="1:14" x14ac:dyDescent="0.3">
      <c r="C7" s="2"/>
      <c r="D7" s="2"/>
      <c r="E7" s="2"/>
    </row>
    <row r="8" spans="1:14" x14ac:dyDescent="0.3">
      <c r="J8" s="152"/>
      <c r="K8" s="152"/>
    </row>
    <row r="10" spans="1:14" s="6" customFormat="1" ht="27" x14ac:dyDescent="0.25">
      <c r="C10" s="7" t="s">
        <v>95</v>
      </c>
      <c r="D10" s="7" t="s">
        <v>96</v>
      </c>
      <c r="E10" s="7" t="s">
        <v>97</v>
      </c>
      <c r="F10" s="7" t="s">
        <v>98</v>
      </c>
      <c r="G10" s="7" t="s">
        <v>99</v>
      </c>
      <c r="H10" s="7" t="s">
        <v>100</v>
      </c>
      <c r="I10" s="7" t="s">
        <v>101</v>
      </c>
      <c r="J10" s="7" t="s">
        <v>102</v>
      </c>
      <c r="K10" s="7" t="s">
        <v>103</v>
      </c>
      <c r="L10" s="8" t="s">
        <v>3</v>
      </c>
    </row>
    <row r="11" spans="1:14" x14ac:dyDescent="0.3">
      <c r="B11" s="24" t="s">
        <v>111</v>
      </c>
      <c r="C11" s="5"/>
      <c r="D11" s="5"/>
      <c r="E11" s="5"/>
      <c r="F11" s="5"/>
      <c r="G11" s="5"/>
      <c r="H11" s="5"/>
      <c r="I11" s="5"/>
      <c r="J11" s="5"/>
      <c r="K11" s="5"/>
      <c r="L11" s="13">
        <f>SUM(C11:K11)</f>
        <v>0</v>
      </c>
    </row>
    <row r="12" spans="1:14" ht="7.5" customHeight="1" x14ac:dyDescent="0.3">
      <c r="B12" s="142"/>
      <c r="C12" s="143"/>
      <c r="D12" s="143"/>
      <c r="E12" s="143"/>
      <c r="F12" s="143"/>
      <c r="G12" s="143"/>
      <c r="H12" s="143"/>
      <c r="I12" s="143"/>
      <c r="J12" s="143"/>
      <c r="K12" s="143"/>
      <c r="L12" s="144"/>
    </row>
    <row r="13" spans="1:14" x14ac:dyDescent="0.3">
      <c r="B13" s="21" t="s">
        <v>0</v>
      </c>
      <c r="C13" s="9"/>
      <c r="D13" s="9"/>
      <c r="E13" s="9"/>
      <c r="F13" s="9"/>
      <c r="G13" s="9"/>
      <c r="H13" s="9"/>
      <c r="I13" s="9"/>
      <c r="J13" s="9"/>
      <c r="K13" s="9"/>
      <c r="L13" s="14">
        <f>SUM(C13:K13)</f>
        <v>0</v>
      </c>
    </row>
    <row r="14" spans="1:14" x14ac:dyDescent="0.3">
      <c r="B14" s="22" t="s">
        <v>1</v>
      </c>
      <c r="C14" s="10"/>
      <c r="D14" s="10"/>
      <c r="E14" s="10"/>
      <c r="F14" s="10"/>
      <c r="G14" s="10"/>
      <c r="H14" s="10"/>
      <c r="I14" s="10"/>
      <c r="J14" s="10"/>
      <c r="K14" s="10"/>
      <c r="L14" s="14">
        <f>SUM(C14:K14)</f>
        <v>0</v>
      </c>
    </row>
    <row r="15" spans="1:14" ht="17.25" thickBot="1" x14ac:dyDescent="0.35">
      <c r="B15" s="23" t="s">
        <v>2</v>
      </c>
      <c r="C15" s="11"/>
      <c r="D15" s="11"/>
      <c r="E15" s="11"/>
      <c r="F15" s="11"/>
      <c r="G15" s="11"/>
      <c r="H15" s="11"/>
      <c r="I15" s="11"/>
      <c r="J15" s="11"/>
      <c r="K15" s="11"/>
      <c r="L15" s="15">
        <f>SUM(C15:K15)</f>
        <v>0</v>
      </c>
    </row>
    <row r="16" spans="1:14" ht="17.25" thickTop="1" x14ac:dyDescent="0.3">
      <c r="B16" s="25" t="s">
        <v>3</v>
      </c>
      <c r="C16" s="12">
        <f t="shared" ref="C16:L16" si="0">SUM(C13:C15)</f>
        <v>0</v>
      </c>
      <c r="D16" s="12">
        <f t="shared" si="0"/>
        <v>0</v>
      </c>
      <c r="E16" s="12">
        <f t="shared" si="0"/>
        <v>0</v>
      </c>
      <c r="F16" s="12">
        <f t="shared" si="0"/>
        <v>0</v>
      </c>
      <c r="G16" s="12">
        <f t="shared" si="0"/>
        <v>0</v>
      </c>
      <c r="H16" s="12">
        <f t="shared" si="0"/>
        <v>0</v>
      </c>
      <c r="I16" s="12">
        <f t="shared" si="0"/>
        <v>0</v>
      </c>
      <c r="J16" s="12">
        <f t="shared" si="0"/>
        <v>0</v>
      </c>
      <c r="K16" s="12">
        <f t="shared" si="0"/>
        <v>0</v>
      </c>
      <c r="L16" s="12">
        <f t="shared" si="0"/>
        <v>0</v>
      </c>
    </row>
    <row r="17" spans="2:13" x14ac:dyDescent="0.3">
      <c r="B17"/>
      <c r="C17"/>
      <c r="D17"/>
      <c r="E17"/>
      <c r="G17"/>
      <c r="H17"/>
      <c r="I17"/>
    </row>
    <row r="19" spans="2:13" s="26" customFormat="1" ht="19.5" x14ac:dyDescent="0.35">
      <c r="B19" s="146" t="s">
        <v>93</v>
      </c>
      <c r="C19" s="146"/>
      <c r="D19" s="146"/>
    </row>
    <row r="20" spans="2:13" customFormat="1" ht="13.5" customHeight="1" x14ac:dyDescent="0.25">
      <c r="B20" s="136" t="s">
        <v>121</v>
      </c>
      <c r="C20" s="136"/>
      <c r="D20" s="136"/>
      <c r="E20" s="136"/>
      <c r="F20" s="136"/>
      <c r="G20" s="136"/>
      <c r="H20" s="136"/>
      <c r="I20" s="136"/>
      <c r="J20" s="136"/>
      <c r="K20" s="136"/>
      <c r="L20" s="136"/>
      <c r="M20" s="136"/>
    </row>
    <row r="21" spans="2:13" customFormat="1" ht="13.5" customHeight="1" x14ac:dyDescent="0.25">
      <c r="B21" s="136"/>
      <c r="C21" s="136"/>
      <c r="D21" s="136"/>
      <c r="E21" s="136"/>
      <c r="F21" s="136"/>
      <c r="G21" s="136"/>
      <c r="H21" s="136"/>
      <c r="I21" s="136"/>
      <c r="J21" s="136"/>
      <c r="K21" s="136"/>
      <c r="L21" s="136"/>
      <c r="M21" s="136"/>
    </row>
    <row r="22" spans="2:13" customFormat="1" ht="13.5" customHeight="1" x14ac:dyDescent="0.25">
      <c r="B22" s="137"/>
      <c r="C22" s="137"/>
      <c r="D22" s="137"/>
      <c r="E22" s="137"/>
      <c r="F22" s="137"/>
      <c r="G22" s="137"/>
      <c r="H22" s="137"/>
      <c r="I22" s="137"/>
      <c r="J22" s="137"/>
      <c r="K22" s="137"/>
      <c r="L22" s="137"/>
      <c r="M22" s="137"/>
    </row>
    <row r="23" spans="2:13" ht="16.5" customHeight="1" x14ac:dyDescent="0.3">
      <c r="B23" s="28" t="s">
        <v>115</v>
      </c>
      <c r="C23" s="131"/>
      <c r="D23" s="131"/>
      <c r="E23" s="131"/>
      <c r="F23" s="131"/>
      <c r="G23" s="131"/>
      <c r="H23" s="29"/>
      <c r="I23" s="29"/>
      <c r="J23" s="29"/>
      <c r="K23" s="29"/>
      <c r="L23" s="29"/>
      <c r="M23" s="30"/>
    </row>
    <row r="24" spans="2:13" x14ac:dyDescent="0.3">
      <c r="B24" s="31"/>
      <c r="C24" s="32"/>
      <c r="D24" s="32"/>
      <c r="E24" s="32"/>
      <c r="F24" s="32"/>
      <c r="G24" s="32"/>
      <c r="H24" s="32"/>
      <c r="I24" s="32"/>
      <c r="J24" s="32"/>
      <c r="K24" s="32"/>
      <c r="L24" s="32"/>
      <c r="M24" s="33"/>
    </row>
    <row r="25" spans="2:13" x14ac:dyDescent="0.3">
      <c r="B25" s="132" t="s">
        <v>114</v>
      </c>
      <c r="C25" s="133"/>
      <c r="D25" s="134"/>
      <c r="E25" s="134"/>
      <c r="F25" s="134"/>
      <c r="G25" s="134"/>
      <c r="H25" s="134"/>
      <c r="I25" s="134"/>
      <c r="J25" s="134"/>
      <c r="K25" s="134"/>
      <c r="L25" s="134"/>
      <c r="M25" s="135"/>
    </row>
    <row r="26" spans="2:13" x14ac:dyDescent="0.3">
      <c r="B26" s="31"/>
      <c r="C26" s="32"/>
      <c r="D26" s="134"/>
      <c r="E26" s="134"/>
      <c r="F26" s="134"/>
      <c r="G26" s="134"/>
      <c r="H26" s="134"/>
      <c r="I26" s="134"/>
      <c r="J26" s="134"/>
      <c r="K26" s="134"/>
      <c r="L26" s="134"/>
      <c r="M26" s="135"/>
    </row>
    <row r="27" spans="2:13" x14ac:dyDescent="0.3">
      <c r="B27" s="31"/>
      <c r="C27" s="32"/>
      <c r="D27" s="134"/>
      <c r="E27" s="134"/>
      <c r="F27" s="134"/>
      <c r="G27" s="134"/>
      <c r="H27" s="134"/>
      <c r="I27" s="134"/>
      <c r="J27" s="134"/>
      <c r="K27" s="134"/>
      <c r="L27" s="134"/>
      <c r="M27" s="135"/>
    </row>
    <row r="28" spans="2:13" x14ac:dyDescent="0.3">
      <c r="B28" s="31"/>
      <c r="C28" s="32"/>
      <c r="D28" s="134"/>
      <c r="E28" s="134"/>
      <c r="F28" s="134"/>
      <c r="G28" s="134"/>
      <c r="H28" s="134"/>
      <c r="I28" s="134"/>
      <c r="J28" s="134"/>
      <c r="K28" s="134"/>
      <c r="L28" s="134"/>
      <c r="M28" s="135"/>
    </row>
    <row r="29" spans="2:13" x14ac:dyDescent="0.3">
      <c r="B29" s="31"/>
      <c r="C29" s="32"/>
      <c r="D29" s="134"/>
      <c r="E29" s="134"/>
      <c r="F29" s="134"/>
      <c r="G29" s="134"/>
      <c r="H29" s="134"/>
      <c r="I29" s="134"/>
      <c r="J29" s="134"/>
      <c r="K29" s="134"/>
      <c r="L29" s="134"/>
      <c r="M29" s="135"/>
    </row>
    <row r="30" spans="2:13" x14ac:dyDescent="0.3">
      <c r="B30" s="31"/>
      <c r="C30" s="32"/>
      <c r="D30" s="134"/>
      <c r="E30" s="134"/>
      <c r="F30" s="134"/>
      <c r="G30" s="134"/>
      <c r="H30" s="134"/>
      <c r="I30" s="134"/>
      <c r="J30" s="134"/>
      <c r="K30" s="134"/>
      <c r="L30" s="134"/>
      <c r="M30" s="135"/>
    </row>
    <row r="31" spans="2:13" x14ac:dyDescent="0.3">
      <c r="B31" s="34"/>
      <c r="C31" s="32"/>
      <c r="D31" s="134"/>
      <c r="E31" s="134"/>
      <c r="F31" s="134"/>
      <c r="G31" s="134"/>
      <c r="H31" s="134"/>
      <c r="I31" s="134"/>
      <c r="J31" s="134"/>
      <c r="K31" s="134"/>
      <c r="L31" s="134"/>
      <c r="M31" s="135"/>
    </row>
    <row r="32" spans="2:13" x14ac:dyDescent="0.3">
      <c r="B32" s="31"/>
      <c r="C32" s="32"/>
      <c r="D32" s="32"/>
      <c r="E32" s="32"/>
      <c r="F32" s="32"/>
      <c r="G32" s="32"/>
      <c r="H32" s="32"/>
      <c r="I32" s="32"/>
      <c r="J32" s="32"/>
      <c r="K32" s="32"/>
      <c r="L32" s="32"/>
      <c r="M32" s="33"/>
    </row>
    <row r="33" spans="2:13" x14ac:dyDescent="0.3">
      <c r="B33" s="132" t="s">
        <v>116</v>
      </c>
      <c r="C33" s="133"/>
      <c r="D33" s="133"/>
      <c r="E33" s="133"/>
      <c r="F33" s="133"/>
      <c r="G33" s="133"/>
      <c r="H33" s="133"/>
      <c r="I33" s="32"/>
      <c r="J33" s="32"/>
      <c r="K33" s="32"/>
      <c r="L33" s="32"/>
      <c r="M33" s="33"/>
    </row>
    <row r="34" spans="2:13" x14ac:dyDescent="0.3">
      <c r="B34" s="125"/>
      <c r="C34" s="126"/>
      <c r="D34" s="126"/>
      <c r="E34" s="126"/>
      <c r="F34" s="126"/>
      <c r="G34" s="126"/>
      <c r="H34" s="126"/>
      <c r="I34" s="126"/>
      <c r="J34" s="126"/>
      <c r="K34" s="126"/>
      <c r="L34" s="126"/>
      <c r="M34" s="127"/>
    </row>
    <row r="35" spans="2:13" x14ac:dyDescent="0.3">
      <c r="B35" s="125"/>
      <c r="C35" s="126"/>
      <c r="D35" s="126"/>
      <c r="E35" s="126"/>
      <c r="F35" s="126"/>
      <c r="G35" s="126"/>
      <c r="H35" s="126"/>
      <c r="I35" s="126"/>
      <c r="J35" s="126"/>
      <c r="K35" s="126"/>
      <c r="L35" s="126"/>
      <c r="M35" s="127"/>
    </row>
    <row r="36" spans="2:13" x14ac:dyDescent="0.3">
      <c r="B36" s="125"/>
      <c r="C36" s="126"/>
      <c r="D36" s="126"/>
      <c r="E36" s="126"/>
      <c r="F36" s="126"/>
      <c r="G36" s="126"/>
      <c r="H36" s="126"/>
      <c r="I36" s="126"/>
      <c r="J36" s="126"/>
      <c r="K36" s="126"/>
      <c r="L36" s="126"/>
      <c r="M36" s="127"/>
    </row>
    <row r="37" spans="2:13" x14ac:dyDescent="0.3">
      <c r="B37" s="125"/>
      <c r="C37" s="126"/>
      <c r="D37" s="126"/>
      <c r="E37" s="126"/>
      <c r="F37" s="126"/>
      <c r="G37" s="126"/>
      <c r="H37" s="126"/>
      <c r="I37" s="126"/>
      <c r="J37" s="126"/>
      <c r="K37" s="126"/>
      <c r="L37" s="126"/>
      <c r="M37" s="127"/>
    </row>
    <row r="38" spans="2:13" x14ac:dyDescent="0.3">
      <c r="B38" s="125"/>
      <c r="C38" s="126"/>
      <c r="D38" s="126"/>
      <c r="E38" s="126"/>
      <c r="F38" s="126"/>
      <c r="G38" s="126"/>
      <c r="H38" s="126"/>
      <c r="I38" s="126"/>
      <c r="J38" s="126"/>
      <c r="K38" s="126"/>
      <c r="L38" s="126"/>
      <c r="M38" s="127"/>
    </row>
    <row r="39" spans="2:13" x14ac:dyDescent="0.3">
      <c r="B39" s="125"/>
      <c r="C39" s="126"/>
      <c r="D39" s="126"/>
      <c r="E39" s="126"/>
      <c r="F39" s="126"/>
      <c r="G39" s="126"/>
      <c r="H39" s="126"/>
      <c r="I39" s="126"/>
      <c r="J39" s="126"/>
      <c r="K39" s="126"/>
      <c r="L39" s="126"/>
      <c r="M39" s="127"/>
    </row>
    <row r="40" spans="2:13" x14ac:dyDescent="0.3">
      <c r="B40" s="125"/>
      <c r="C40" s="126"/>
      <c r="D40" s="126"/>
      <c r="E40" s="126"/>
      <c r="F40" s="126"/>
      <c r="G40" s="126"/>
      <c r="H40" s="126"/>
      <c r="I40" s="126"/>
      <c r="J40" s="126"/>
      <c r="K40" s="126"/>
      <c r="L40" s="126"/>
      <c r="M40" s="127"/>
    </row>
    <row r="41" spans="2:13" x14ac:dyDescent="0.3">
      <c r="B41" s="125"/>
      <c r="C41" s="126"/>
      <c r="D41" s="126"/>
      <c r="E41" s="126"/>
      <c r="F41" s="126"/>
      <c r="G41" s="126"/>
      <c r="H41" s="126"/>
      <c r="I41" s="126"/>
      <c r="J41" s="126"/>
      <c r="K41" s="126"/>
      <c r="L41" s="126"/>
      <c r="M41" s="127"/>
    </row>
    <row r="42" spans="2:13" x14ac:dyDescent="0.3">
      <c r="B42" s="125"/>
      <c r="C42" s="126"/>
      <c r="D42" s="126"/>
      <c r="E42" s="126"/>
      <c r="F42" s="126"/>
      <c r="G42" s="126"/>
      <c r="H42" s="126"/>
      <c r="I42" s="126"/>
      <c r="J42" s="126"/>
      <c r="K42" s="126"/>
      <c r="L42" s="126"/>
      <c r="M42" s="127"/>
    </row>
    <row r="43" spans="2:13" x14ac:dyDescent="0.3">
      <c r="B43" s="125"/>
      <c r="C43" s="126"/>
      <c r="D43" s="126"/>
      <c r="E43" s="126"/>
      <c r="F43" s="126"/>
      <c r="G43" s="126"/>
      <c r="H43" s="126"/>
      <c r="I43" s="126"/>
      <c r="J43" s="126"/>
      <c r="K43" s="126"/>
      <c r="L43" s="126"/>
      <c r="M43" s="127"/>
    </row>
    <row r="44" spans="2:13" x14ac:dyDescent="0.3">
      <c r="B44" s="125"/>
      <c r="C44" s="126"/>
      <c r="D44" s="126"/>
      <c r="E44" s="126"/>
      <c r="F44" s="126"/>
      <c r="G44" s="126"/>
      <c r="H44" s="126"/>
      <c r="I44" s="126"/>
      <c r="J44" s="126"/>
      <c r="K44" s="126"/>
      <c r="L44" s="126"/>
      <c r="M44" s="127"/>
    </row>
    <row r="45" spans="2:13" x14ac:dyDescent="0.3">
      <c r="B45" s="125"/>
      <c r="C45" s="126"/>
      <c r="D45" s="126"/>
      <c r="E45" s="126"/>
      <c r="F45" s="126"/>
      <c r="G45" s="126"/>
      <c r="H45" s="126"/>
      <c r="I45" s="126"/>
      <c r="J45" s="126"/>
      <c r="K45" s="126"/>
      <c r="L45" s="126"/>
      <c r="M45" s="127"/>
    </row>
    <row r="46" spans="2:13" x14ac:dyDescent="0.3">
      <c r="B46" s="125"/>
      <c r="C46" s="126"/>
      <c r="D46" s="126"/>
      <c r="E46" s="126"/>
      <c r="F46" s="126"/>
      <c r="G46" s="126"/>
      <c r="H46" s="126"/>
      <c r="I46" s="126"/>
      <c r="J46" s="126"/>
      <c r="K46" s="126"/>
      <c r="L46" s="126"/>
      <c r="M46" s="127"/>
    </row>
    <row r="47" spans="2:13" x14ac:dyDescent="0.3">
      <c r="B47" s="125"/>
      <c r="C47" s="126"/>
      <c r="D47" s="126"/>
      <c r="E47" s="126"/>
      <c r="F47" s="126"/>
      <c r="G47" s="126"/>
      <c r="H47" s="126"/>
      <c r="I47" s="126"/>
      <c r="J47" s="126"/>
      <c r="K47" s="126"/>
      <c r="L47" s="126"/>
      <c r="M47" s="127"/>
    </row>
    <row r="48" spans="2:13" x14ac:dyDescent="0.3">
      <c r="B48" s="125"/>
      <c r="C48" s="126"/>
      <c r="D48" s="126"/>
      <c r="E48" s="126"/>
      <c r="F48" s="126"/>
      <c r="G48" s="126"/>
      <c r="H48" s="126"/>
      <c r="I48" s="126"/>
      <c r="J48" s="126"/>
      <c r="K48" s="126"/>
      <c r="L48" s="126"/>
      <c r="M48" s="127"/>
    </row>
    <row r="49" spans="2:13" x14ac:dyDescent="0.3">
      <c r="B49" s="128"/>
      <c r="C49" s="129"/>
      <c r="D49" s="129"/>
      <c r="E49" s="129"/>
      <c r="F49" s="129"/>
      <c r="G49" s="129"/>
      <c r="H49" s="129"/>
      <c r="I49" s="129"/>
      <c r="J49" s="129"/>
      <c r="K49" s="129"/>
      <c r="L49" s="129"/>
      <c r="M49" s="130"/>
    </row>
  </sheetData>
  <sheetProtection algorithmName="SHA-512" hashValue="WI/xXe+Kh6njLaup/nSLisb1e83mAtuAeK9tbRNWajrv82X/WvPRiJob2VN8AYyPb9JyD6Ryj19qgrBZSqrdEQ==" saltValue="0ohzt88TxI3SUwTJguY2qQ==" spinCount="100000" sheet="1" selectLockedCells="1"/>
  <mergeCells count="18">
    <mergeCell ref="M5:N6"/>
    <mergeCell ref="C6:E6"/>
    <mergeCell ref="J6:K6"/>
    <mergeCell ref="A1:E1"/>
    <mergeCell ref="A2:E2"/>
    <mergeCell ref="C4:E4"/>
    <mergeCell ref="J4:K4"/>
    <mergeCell ref="C5:E5"/>
    <mergeCell ref="A6:B6"/>
    <mergeCell ref="B25:C25"/>
    <mergeCell ref="D25:M31"/>
    <mergeCell ref="B33:H33"/>
    <mergeCell ref="B34:M49"/>
    <mergeCell ref="J8:K8"/>
    <mergeCell ref="B19:D19"/>
    <mergeCell ref="B20:M22"/>
    <mergeCell ref="B12:L12"/>
    <mergeCell ref="C23:G23"/>
  </mergeCells>
  <conditionalFormatting sqref="J8:K8">
    <cfRule type="expression" dxfId="5" priority="1">
      <formula>$J$6="Other (Described Below)"</formula>
    </cfRule>
  </conditionalFormatting>
  <dataValidations count="3">
    <dataValidation type="whole" allowBlank="1" showInputMessage="1" showErrorMessage="1" sqref="G4" xr:uid="{66C33B0D-62C9-4D01-8306-5E37445FF118}">
      <formula1>1</formula1>
      <formula2>100</formula2>
    </dataValidation>
    <dataValidation type="decimal" operator="lessThan" allowBlank="1" showInputMessage="1" showErrorMessage="1" sqref="C11:K11" xr:uid="{A30B4743-9CCC-4CEC-B32F-8D33796ED0D1}">
      <formula1>99999999999.99</formula1>
    </dataValidation>
    <dataValidation type="whole" operator="lessThan" allowBlank="1" showInputMessage="1" showErrorMessage="1" sqref="C13:K15" xr:uid="{F892D0D0-B2F2-4695-91C3-34A95E1681FD}">
      <formula1>99999999999</formula1>
    </dataValidation>
  </dataValidations>
  <printOptions horizontalCentered="1"/>
  <pageMargins left="0.25" right="0.25" top="0.25" bottom="0.5" header="0.25" footer="0.25"/>
  <pageSetup scale="60" orientation="landscape" r:id="rId1"/>
  <headerFooter>
    <oddFooter>&amp;L&amp;"Franklin Gothic Demi,Regular"&amp;K002D73&amp;F</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28F7554-4BB9-4FC5-B5C9-A9E9992371B3}">
          <x14:formula1>
            <xm:f>Lookup!$F$2:$F$3</xm:f>
          </x14:formula1>
          <xm:sqref>J4</xm:sqref>
        </x14:dataValidation>
        <x14:dataValidation type="list" allowBlank="1" showInputMessage="1" showErrorMessage="1" xr:uid="{A2FA58CD-B4F7-4B55-AB7C-2DC81AB7EA69}">
          <x14:formula1>
            <xm:f>Lookup!$G$2:$G$3</xm:f>
          </x14:formula1>
          <xm:sqref>G6</xm:sqref>
        </x14:dataValidation>
        <x14:dataValidation type="list" allowBlank="1" showInputMessage="1" showErrorMessage="1" xr:uid="{9C301D64-862C-4A60-BCC6-6459D04E42E1}">
          <x14:formula1>
            <xm:f>Lookup!$E$2:$E$12</xm:f>
          </x14:formula1>
          <xm:sqref>J6:K6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30B58-B1A3-44CF-86BD-6D14446743A2}">
  <sheetPr codeName="Sheet4">
    <pageSetUpPr fitToPage="1"/>
  </sheetPr>
  <dimension ref="A1:N49"/>
  <sheetViews>
    <sheetView zoomScaleNormal="100" workbookViewId="0">
      <selection activeCell="G4" sqref="G4"/>
    </sheetView>
  </sheetViews>
  <sheetFormatPr defaultRowHeight="16.5" x14ac:dyDescent="0.3"/>
  <cols>
    <col min="1" max="1" width="3.625" style="1" customWidth="1"/>
    <col min="2" max="2" width="13.625" style="1" customWidth="1"/>
    <col min="3" max="14" width="15.625" style="1" customWidth="1"/>
    <col min="15" max="16384" width="9" style="1"/>
  </cols>
  <sheetData>
    <row r="1" spans="1:14" s="20" customFormat="1" ht="19.5" x14ac:dyDescent="0.35">
      <c r="A1" s="145" t="str">
        <f>'Budget Issue #1 '!$A$1</f>
        <v>Florida CCOC Budget Issue Form</v>
      </c>
      <c r="B1" s="145"/>
      <c r="C1" s="145"/>
      <c r="D1" s="145"/>
      <c r="E1" s="145"/>
      <c r="F1" s="18"/>
      <c r="G1" s="18"/>
      <c r="H1" s="18"/>
      <c r="I1" s="18"/>
      <c r="J1" s="19"/>
    </row>
    <row r="2" spans="1:14" s="20" customFormat="1" ht="19.5" x14ac:dyDescent="0.35">
      <c r="A2" s="145" t="str">
        <f>'Budget Issue #1 '!$A$2</f>
        <v>County Fiscal Year 2024-25</v>
      </c>
      <c r="B2" s="145"/>
      <c r="C2" s="145"/>
      <c r="D2" s="145"/>
      <c r="E2" s="145"/>
      <c r="F2" s="18"/>
      <c r="G2" s="18"/>
      <c r="H2" s="18"/>
      <c r="I2" s="18"/>
      <c r="J2" s="19"/>
    </row>
    <row r="3" spans="1:14" s="27" customFormat="1" ht="15.75" x14ac:dyDescent="0.3"/>
    <row r="4" spans="1:14" x14ac:dyDescent="0.3">
      <c r="B4" s="17" t="s">
        <v>81</v>
      </c>
      <c r="C4" s="154">
        <f>'Budget Issue #1 '!$C$4</f>
        <v>0</v>
      </c>
      <c r="D4" s="154"/>
      <c r="E4" s="154"/>
      <c r="F4" s="17" t="s">
        <v>104</v>
      </c>
      <c r="G4" s="16"/>
      <c r="I4" s="17" t="s">
        <v>85</v>
      </c>
      <c r="J4" s="148"/>
      <c r="K4" s="148"/>
    </row>
    <row r="5" spans="1:14" x14ac:dyDescent="0.3">
      <c r="B5" s="17" t="s">
        <v>82</v>
      </c>
      <c r="C5" s="155">
        <f>'Budget Issue #1 '!$C$5</f>
        <v>0</v>
      </c>
      <c r="D5" s="155"/>
      <c r="E5" s="155"/>
      <c r="M5" s="147" t="str">
        <f>'Budget Issue #1 '!M5:N6</f>
        <v>CCOC Form Version DRAFT 3
Created 04/30/2024</v>
      </c>
      <c r="N5" s="147"/>
    </row>
    <row r="6" spans="1:14" x14ac:dyDescent="0.3">
      <c r="A6" s="151" t="s">
        <v>105</v>
      </c>
      <c r="B6" s="151"/>
      <c r="C6" s="153">
        <f>'Budget Issue #1 '!$C$6</f>
        <v>0</v>
      </c>
      <c r="D6" s="153"/>
      <c r="E6" s="153"/>
      <c r="F6" s="17" t="s">
        <v>106</v>
      </c>
      <c r="G6" s="16"/>
      <c r="I6" s="17" t="s">
        <v>90</v>
      </c>
      <c r="J6" s="148"/>
      <c r="K6" s="148"/>
      <c r="M6" s="147"/>
      <c r="N6" s="147"/>
    </row>
    <row r="7" spans="1:14" x14ac:dyDescent="0.3">
      <c r="C7" s="2"/>
      <c r="D7" s="2"/>
      <c r="E7" s="2"/>
    </row>
    <row r="8" spans="1:14" x14ac:dyDescent="0.3">
      <c r="J8" s="152"/>
      <c r="K8" s="152"/>
    </row>
    <row r="10" spans="1:14" s="6" customFormat="1" ht="27" x14ac:dyDescent="0.25">
      <c r="C10" s="7" t="s">
        <v>95</v>
      </c>
      <c r="D10" s="7" t="s">
        <v>96</v>
      </c>
      <c r="E10" s="7" t="s">
        <v>97</v>
      </c>
      <c r="F10" s="7" t="s">
        <v>98</v>
      </c>
      <c r="G10" s="7" t="s">
        <v>99</v>
      </c>
      <c r="H10" s="7" t="s">
        <v>100</v>
      </c>
      <c r="I10" s="7" t="s">
        <v>101</v>
      </c>
      <c r="J10" s="7" t="s">
        <v>102</v>
      </c>
      <c r="K10" s="7" t="s">
        <v>103</v>
      </c>
      <c r="L10" s="8" t="s">
        <v>3</v>
      </c>
    </row>
    <row r="11" spans="1:14" x14ac:dyDescent="0.3">
      <c r="B11" s="24" t="s">
        <v>111</v>
      </c>
      <c r="C11" s="5"/>
      <c r="D11" s="5"/>
      <c r="E11" s="5"/>
      <c r="F11" s="5"/>
      <c r="G11" s="5"/>
      <c r="H11" s="5"/>
      <c r="I11" s="5"/>
      <c r="J11" s="5"/>
      <c r="K11" s="5"/>
      <c r="L11" s="13">
        <f>SUM(C11:K11)</f>
        <v>0</v>
      </c>
    </row>
    <row r="12" spans="1:14" ht="7.5" customHeight="1" x14ac:dyDescent="0.3">
      <c r="B12" s="142"/>
      <c r="C12" s="143"/>
      <c r="D12" s="143"/>
      <c r="E12" s="143"/>
      <c r="F12" s="143"/>
      <c r="G12" s="143"/>
      <c r="H12" s="143"/>
      <c r="I12" s="143"/>
      <c r="J12" s="143"/>
      <c r="K12" s="143"/>
      <c r="L12" s="144"/>
    </row>
    <row r="13" spans="1:14" x14ac:dyDescent="0.3">
      <c r="B13" s="21" t="s">
        <v>0</v>
      </c>
      <c r="C13" s="9"/>
      <c r="D13" s="9"/>
      <c r="E13" s="9"/>
      <c r="F13" s="9"/>
      <c r="G13" s="9"/>
      <c r="H13" s="9"/>
      <c r="I13" s="9"/>
      <c r="J13" s="9"/>
      <c r="K13" s="9"/>
      <c r="L13" s="14">
        <f>SUM(C13:K13)</f>
        <v>0</v>
      </c>
    </row>
    <row r="14" spans="1:14" x14ac:dyDescent="0.3">
      <c r="B14" s="22" t="s">
        <v>1</v>
      </c>
      <c r="C14" s="10"/>
      <c r="D14" s="10"/>
      <c r="E14" s="10"/>
      <c r="F14" s="10"/>
      <c r="G14" s="10"/>
      <c r="H14" s="10"/>
      <c r="I14" s="10"/>
      <c r="J14" s="10"/>
      <c r="K14" s="10"/>
      <c r="L14" s="14">
        <f>SUM(C14:K14)</f>
        <v>0</v>
      </c>
    </row>
    <row r="15" spans="1:14" ht="17.25" thickBot="1" x14ac:dyDescent="0.35">
      <c r="B15" s="23" t="s">
        <v>2</v>
      </c>
      <c r="C15" s="11"/>
      <c r="D15" s="11"/>
      <c r="E15" s="11"/>
      <c r="F15" s="11"/>
      <c r="G15" s="11"/>
      <c r="H15" s="11"/>
      <c r="I15" s="11"/>
      <c r="J15" s="11"/>
      <c r="K15" s="11"/>
      <c r="L15" s="15">
        <f>SUM(C15:K15)</f>
        <v>0</v>
      </c>
    </row>
    <row r="16" spans="1:14" ht="17.25" thickTop="1" x14ac:dyDescent="0.3">
      <c r="B16" s="25" t="s">
        <v>3</v>
      </c>
      <c r="C16" s="12">
        <f t="shared" ref="C16:L16" si="0">SUM(C13:C15)</f>
        <v>0</v>
      </c>
      <c r="D16" s="12">
        <f t="shared" si="0"/>
        <v>0</v>
      </c>
      <c r="E16" s="12">
        <f t="shared" si="0"/>
        <v>0</v>
      </c>
      <c r="F16" s="12">
        <f t="shared" si="0"/>
        <v>0</v>
      </c>
      <c r="G16" s="12">
        <f t="shared" si="0"/>
        <v>0</v>
      </c>
      <c r="H16" s="12">
        <f t="shared" si="0"/>
        <v>0</v>
      </c>
      <c r="I16" s="12">
        <f t="shared" si="0"/>
        <v>0</v>
      </c>
      <c r="J16" s="12">
        <f t="shared" si="0"/>
        <v>0</v>
      </c>
      <c r="K16" s="12">
        <f t="shared" si="0"/>
        <v>0</v>
      </c>
      <c r="L16" s="12">
        <f t="shared" si="0"/>
        <v>0</v>
      </c>
    </row>
    <row r="17" spans="2:13" x14ac:dyDescent="0.3">
      <c r="B17"/>
      <c r="C17"/>
      <c r="D17"/>
      <c r="E17"/>
      <c r="G17"/>
      <c r="H17"/>
      <c r="I17"/>
    </row>
    <row r="19" spans="2:13" s="26" customFormat="1" ht="19.5" x14ac:dyDescent="0.35">
      <c r="B19" s="146" t="s">
        <v>93</v>
      </c>
      <c r="C19" s="146"/>
      <c r="D19" s="146"/>
    </row>
    <row r="20" spans="2:13" customFormat="1" ht="13.5" customHeight="1" x14ac:dyDescent="0.25">
      <c r="B20" s="136" t="s">
        <v>121</v>
      </c>
      <c r="C20" s="136"/>
      <c r="D20" s="136"/>
      <c r="E20" s="136"/>
      <c r="F20" s="136"/>
      <c r="G20" s="136"/>
      <c r="H20" s="136"/>
      <c r="I20" s="136"/>
      <c r="J20" s="136"/>
      <c r="K20" s="136"/>
      <c r="L20" s="136"/>
      <c r="M20" s="136"/>
    </row>
    <row r="21" spans="2:13" customFormat="1" ht="13.5" customHeight="1" x14ac:dyDescent="0.25">
      <c r="B21" s="136"/>
      <c r="C21" s="136"/>
      <c r="D21" s="136"/>
      <c r="E21" s="136"/>
      <c r="F21" s="136"/>
      <c r="G21" s="136"/>
      <c r="H21" s="136"/>
      <c r="I21" s="136"/>
      <c r="J21" s="136"/>
      <c r="K21" s="136"/>
      <c r="L21" s="136"/>
      <c r="M21" s="136"/>
    </row>
    <row r="22" spans="2:13" customFormat="1" ht="13.5" customHeight="1" x14ac:dyDescent="0.25">
      <c r="B22" s="137"/>
      <c r="C22" s="137"/>
      <c r="D22" s="137"/>
      <c r="E22" s="137"/>
      <c r="F22" s="137"/>
      <c r="G22" s="137"/>
      <c r="H22" s="137"/>
      <c r="I22" s="137"/>
      <c r="J22" s="137"/>
      <c r="K22" s="137"/>
      <c r="L22" s="137"/>
      <c r="M22" s="137"/>
    </row>
    <row r="23" spans="2:13" ht="16.5" customHeight="1" x14ac:dyDescent="0.3">
      <c r="B23" s="28" t="s">
        <v>115</v>
      </c>
      <c r="C23" s="131"/>
      <c r="D23" s="131"/>
      <c r="E23" s="131"/>
      <c r="F23" s="131"/>
      <c r="G23" s="131"/>
      <c r="H23" s="29"/>
      <c r="I23" s="29"/>
      <c r="J23" s="29"/>
      <c r="K23" s="29"/>
      <c r="L23" s="29"/>
      <c r="M23" s="30"/>
    </row>
    <row r="24" spans="2:13" x14ac:dyDescent="0.3">
      <c r="B24" s="31"/>
      <c r="C24" s="32"/>
      <c r="D24" s="32"/>
      <c r="E24" s="32"/>
      <c r="F24" s="32"/>
      <c r="G24" s="32"/>
      <c r="H24" s="32"/>
      <c r="I24" s="32"/>
      <c r="J24" s="32"/>
      <c r="K24" s="32"/>
      <c r="L24" s="32"/>
      <c r="M24" s="33"/>
    </row>
    <row r="25" spans="2:13" x14ac:dyDescent="0.3">
      <c r="B25" s="132" t="s">
        <v>114</v>
      </c>
      <c r="C25" s="133"/>
      <c r="D25" s="134"/>
      <c r="E25" s="134"/>
      <c r="F25" s="134"/>
      <c r="G25" s="134"/>
      <c r="H25" s="134"/>
      <c r="I25" s="134"/>
      <c r="J25" s="134"/>
      <c r="K25" s="134"/>
      <c r="L25" s="134"/>
      <c r="M25" s="135"/>
    </row>
    <row r="26" spans="2:13" x14ac:dyDescent="0.3">
      <c r="B26" s="31"/>
      <c r="C26" s="32"/>
      <c r="D26" s="134"/>
      <c r="E26" s="134"/>
      <c r="F26" s="134"/>
      <c r="G26" s="134"/>
      <c r="H26" s="134"/>
      <c r="I26" s="134"/>
      <c r="J26" s="134"/>
      <c r="K26" s="134"/>
      <c r="L26" s="134"/>
      <c r="M26" s="135"/>
    </row>
    <row r="27" spans="2:13" x14ac:dyDescent="0.3">
      <c r="B27" s="31"/>
      <c r="C27" s="32"/>
      <c r="D27" s="134"/>
      <c r="E27" s="134"/>
      <c r="F27" s="134"/>
      <c r="G27" s="134"/>
      <c r="H27" s="134"/>
      <c r="I27" s="134"/>
      <c r="J27" s="134"/>
      <c r="K27" s="134"/>
      <c r="L27" s="134"/>
      <c r="M27" s="135"/>
    </row>
    <row r="28" spans="2:13" x14ac:dyDescent="0.3">
      <c r="B28" s="31"/>
      <c r="C28" s="32"/>
      <c r="D28" s="134"/>
      <c r="E28" s="134"/>
      <c r="F28" s="134"/>
      <c r="G28" s="134"/>
      <c r="H28" s="134"/>
      <c r="I28" s="134"/>
      <c r="J28" s="134"/>
      <c r="K28" s="134"/>
      <c r="L28" s="134"/>
      <c r="M28" s="135"/>
    </row>
    <row r="29" spans="2:13" x14ac:dyDescent="0.3">
      <c r="B29" s="31"/>
      <c r="C29" s="32"/>
      <c r="D29" s="134"/>
      <c r="E29" s="134"/>
      <c r="F29" s="134"/>
      <c r="G29" s="134"/>
      <c r="H29" s="134"/>
      <c r="I29" s="134"/>
      <c r="J29" s="134"/>
      <c r="K29" s="134"/>
      <c r="L29" s="134"/>
      <c r="M29" s="135"/>
    </row>
    <row r="30" spans="2:13" x14ac:dyDescent="0.3">
      <c r="B30" s="31"/>
      <c r="C30" s="32"/>
      <c r="D30" s="134"/>
      <c r="E30" s="134"/>
      <c r="F30" s="134"/>
      <c r="G30" s="134"/>
      <c r="H30" s="134"/>
      <c r="I30" s="134"/>
      <c r="J30" s="134"/>
      <c r="K30" s="134"/>
      <c r="L30" s="134"/>
      <c r="M30" s="135"/>
    </row>
    <row r="31" spans="2:13" x14ac:dyDescent="0.3">
      <c r="B31" s="34"/>
      <c r="C31" s="32"/>
      <c r="D31" s="134"/>
      <c r="E31" s="134"/>
      <c r="F31" s="134"/>
      <c r="G31" s="134"/>
      <c r="H31" s="134"/>
      <c r="I31" s="134"/>
      <c r="J31" s="134"/>
      <c r="K31" s="134"/>
      <c r="L31" s="134"/>
      <c r="M31" s="135"/>
    </row>
    <row r="32" spans="2:13" x14ac:dyDescent="0.3">
      <c r="B32" s="31"/>
      <c r="C32" s="32"/>
      <c r="D32" s="32"/>
      <c r="E32" s="32"/>
      <c r="F32" s="32"/>
      <c r="G32" s="32"/>
      <c r="H32" s="32"/>
      <c r="I32" s="32"/>
      <c r="J32" s="32"/>
      <c r="K32" s="32"/>
      <c r="L32" s="32"/>
      <c r="M32" s="33"/>
    </row>
    <row r="33" spans="2:13" x14ac:dyDescent="0.3">
      <c r="B33" s="132" t="s">
        <v>116</v>
      </c>
      <c r="C33" s="133"/>
      <c r="D33" s="133"/>
      <c r="E33" s="133"/>
      <c r="F33" s="133"/>
      <c r="G33" s="133"/>
      <c r="H33" s="133"/>
      <c r="I33" s="32"/>
      <c r="J33" s="32"/>
      <c r="K33" s="32"/>
      <c r="L33" s="32"/>
      <c r="M33" s="33"/>
    </row>
    <row r="34" spans="2:13" x14ac:dyDescent="0.3">
      <c r="B34" s="125"/>
      <c r="C34" s="126"/>
      <c r="D34" s="126"/>
      <c r="E34" s="126"/>
      <c r="F34" s="126"/>
      <c r="G34" s="126"/>
      <c r="H34" s="126"/>
      <c r="I34" s="126"/>
      <c r="J34" s="126"/>
      <c r="K34" s="126"/>
      <c r="L34" s="126"/>
      <c r="M34" s="127"/>
    </row>
    <row r="35" spans="2:13" x14ac:dyDescent="0.3">
      <c r="B35" s="125"/>
      <c r="C35" s="126"/>
      <c r="D35" s="126"/>
      <c r="E35" s="126"/>
      <c r="F35" s="126"/>
      <c r="G35" s="126"/>
      <c r="H35" s="126"/>
      <c r="I35" s="126"/>
      <c r="J35" s="126"/>
      <c r="K35" s="126"/>
      <c r="L35" s="126"/>
      <c r="M35" s="127"/>
    </row>
    <row r="36" spans="2:13" x14ac:dyDescent="0.3">
      <c r="B36" s="125"/>
      <c r="C36" s="126"/>
      <c r="D36" s="126"/>
      <c r="E36" s="126"/>
      <c r="F36" s="126"/>
      <c r="G36" s="126"/>
      <c r="H36" s="126"/>
      <c r="I36" s="126"/>
      <c r="J36" s="126"/>
      <c r="K36" s="126"/>
      <c r="L36" s="126"/>
      <c r="M36" s="127"/>
    </row>
    <row r="37" spans="2:13" x14ac:dyDescent="0.3">
      <c r="B37" s="125"/>
      <c r="C37" s="126"/>
      <c r="D37" s="126"/>
      <c r="E37" s="126"/>
      <c r="F37" s="126"/>
      <c r="G37" s="126"/>
      <c r="H37" s="126"/>
      <c r="I37" s="126"/>
      <c r="J37" s="126"/>
      <c r="K37" s="126"/>
      <c r="L37" s="126"/>
      <c r="M37" s="127"/>
    </row>
    <row r="38" spans="2:13" x14ac:dyDescent="0.3">
      <c r="B38" s="125"/>
      <c r="C38" s="126"/>
      <c r="D38" s="126"/>
      <c r="E38" s="126"/>
      <c r="F38" s="126"/>
      <c r="G38" s="126"/>
      <c r="H38" s="126"/>
      <c r="I38" s="126"/>
      <c r="J38" s="126"/>
      <c r="K38" s="126"/>
      <c r="L38" s="126"/>
      <c r="M38" s="127"/>
    </row>
    <row r="39" spans="2:13" x14ac:dyDescent="0.3">
      <c r="B39" s="125"/>
      <c r="C39" s="126"/>
      <c r="D39" s="126"/>
      <c r="E39" s="126"/>
      <c r="F39" s="126"/>
      <c r="G39" s="126"/>
      <c r="H39" s="126"/>
      <c r="I39" s="126"/>
      <c r="J39" s="126"/>
      <c r="K39" s="126"/>
      <c r="L39" s="126"/>
      <c r="M39" s="127"/>
    </row>
    <row r="40" spans="2:13" x14ac:dyDescent="0.3">
      <c r="B40" s="125"/>
      <c r="C40" s="126"/>
      <c r="D40" s="126"/>
      <c r="E40" s="126"/>
      <c r="F40" s="126"/>
      <c r="G40" s="126"/>
      <c r="H40" s="126"/>
      <c r="I40" s="126"/>
      <c r="J40" s="126"/>
      <c r="K40" s="126"/>
      <c r="L40" s="126"/>
      <c r="M40" s="127"/>
    </row>
    <row r="41" spans="2:13" x14ac:dyDescent="0.3">
      <c r="B41" s="125"/>
      <c r="C41" s="126"/>
      <c r="D41" s="126"/>
      <c r="E41" s="126"/>
      <c r="F41" s="126"/>
      <c r="G41" s="126"/>
      <c r="H41" s="126"/>
      <c r="I41" s="126"/>
      <c r="J41" s="126"/>
      <c r="K41" s="126"/>
      <c r="L41" s="126"/>
      <c r="M41" s="127"/>
    </row>
    <row r="42" spans="2:13" x14ac:dyDescent="0.3">
      <c r="B42" s="125"/>
      <c r="C42" s="126"/>
      <c r="D42" s="126"/>
      <c r="E42" s="126"/>
      <c r="F42" s="126"/>
      <c r="G42" s="126"/>
      <c r="H42" s="126"/>
      <c r="I42" s="126"/>
      <c r="J42" s="126"/>
      <c r="K42" s="126"/>
      <c r="L42" s="126"/>
      <c r="M42" s="127"/>
    </row>
    <row r="43" spans="2:13" x14ac:dyDescent="0.3">
      <c r="B43" s="125"/>
      <c r="C43" s="126"/>
      <c r="D43" s="126"/>
      <c r="E43" s="126"/>
      <c r="F43" s="126"/>
      <c r="G43" s="126"/>
      <c r="H43" s="126"/>
      <c r="I43" s="126"/>
      <c r="J43" s="126"/>
      <c r="K43" s="126"/>
      <c r="L43" s="126"/>
      <c r="M43" s="127"/>
    </row>
    <row r="44" spans="2:13" x14ac:dyDescent="0.3">
      <c r="B44" s="125"/>
      <c r="C44" s="126"/>
      <c r="D44" s="126"/>
      <c r="E44" s="126"/>
      <c r="F44" s="126"/>
      <c r="G44" s="126"/>
      <c r="H44" s="126"/>
      <c r="I44" s="126"/>
      <c r="J44" s="126"/>
      <c r="K44" s="126"/>
      <c r="L44" s="126"/>
      <c r="M44" s="127"/>
    </row>
    <row r="45" spans="2:13" x14ac:dyDescent="0.3">
      <c r="B45" s="125"/>
      <c r="C45" s="126"/>
      <c r="D45" s="126"/>
      <c r="E45" s="126"/>
      <c r="F45" s="126"/>
      <c r="G45" s="126"/>
      <c r="H45" s="126"/>
      <c r="I45" s="126"/>
      <c r="J45" s="126"/>
      <c r="K45" s="126"/>
      <c r="L45" s="126"/>
      <c r="M45" s="127"/>
    </row>
    <row r="46" spans="2:13" x14ac:dyDescent="0.3">
      <c r="B46" s="125"/>
      <c r="C46" s="126"/>
      <c r="D46" s="126"/>
      <c r="E46" s="126"/>
      <c r="F46" s="126"/>
      <c r="G46" s="126"/>
      <c r="H46" s="126"/>
      <c r="I46" s="126"/>
      <c r="J46" s="126"/>
      <c r="K46" s="126"/>
      <c r="L46" s="126"/>
      <c r="M46" s="127"/>
    </row>
    <row r="47" spans="2:13" x14ac:dyDescent="0.3">
      <c r="B47" s="125"/>
      <c r="C47" s="126"/>
      <c r="D47" s="126"/>
      <c r="E47" s="126"/>
      <c r="F47" s="126"/>
      <c r="G47" s="126"/>
      <c r="H47" s="126"/>
      <c r="I47" s="126"/>
      <c r="J47" s="126"/>
      <c r="K47" s="126"/>
      <c r="L47" s="126"/>
      <c r="M47" s="127"/>
    </row>
    <row r="48" spans="2:13" x14ac:dyDescent="0.3">
      <c r="B48" s="125"/>
      <c r="C48" s="126"/>
      <c r="D48" s="126"/>
      <c r="E48" s="126"/>
      <c r="F48" s="126"/>
      <c r="G48" s="126"/>
      <c r="H48" s="126"/>
      <c r="I48" s="126"/>
      <c r="J48" s="126"/>
      <c r="K48" s="126"/>
      <c r="L48" s="126"/>
      <c r="M48" s="127"/>
    </row>
    <row r="49" spans="2:13" x14ac:dyDescent="0.3">
      <c r="B49" s="128"/>
      <c r="C49" s="129"/>
      <c r="D49" s="129"/>
      <c r="E49" s="129"/>
      <c r="F49" s="129"/>
      <c r="G49" s="129"/>
      <c r="H49" s="129"/>
      <c r="I49" s="129"/>
      <c r="J49" s="129"/>
      <c r="K49" s="129"/>
      <c r="L49" s="129"/>
      <c r="M49" s="130"/>
    </row>
  </sheetData>
  <sheetProtection algorithmName="SHA-512" hashValue="o1KBpMgh3as/43LCeXfDSwjQ5OZwJfsrsM5vVkqsAY7oHpUcddAREgPxii4hDt/utNsbFPn9JSV2C+vl/oh7Hw==" saltValue="i/Afd1id4tWAkD/BWkyJqA==" spinCount="100000" sheet="1" selectLockedCells="1"/>
  <mergeCells count="18">
    <mergeCell ref="B25:C25"/>
    <mergeCell ref="D25:M31"/>
    <mergeCell ref="B33:H33"/>
    <mergeCell ref="B34:M49"/>
    <mergeCell ref="M5:N6"/>
    <mergeCell ref="A6:B6"/>
    <mergeCell ref="C6:E6"/>
    <mergeCell ref="J6:K6"/>
    <mergeCell ref="J8:K8"/>
    <mergeCell ref="B12:L12"/>
    <mergeCell ref="B19:D19"/>
    <mergeCell ref="B20:M22"/>
    <mergeCell ref="C23:G23"/>
    <mergeCell ref="A1:E1"/>
    <mergeCell ref="A2:E2"/>
    <mergeCell ref="C4:E4"/>
    <mergeCell ref="J4:K4"/>
    <mergeCell ref="C5:E5"/>
  </mergeCells>
  <conditionalFormatting sqref="J8:K8">
    <cfRule type="expression" dxfId="4" priority="1">
      <formula>$J$6="Other (Described Below)"</formula>
    </cfRule>
  </conditionalFormatting>
  <dataValidations count="3">
    <dataValidation type="whole" operator="lessThan" allowBlank="1" showInputMessage="1" showErrorMessage="1" sqref="C13:K15" xr:uid="{6AA2A5E3-8657-484B-88C7-207B702E95AE}">
      <formula1>99999999999</formula1>
    </dataValidation>
    <dataValidation type="decimal" operator="lessThan" allowBlank="1" showInputMessage="1" showErrorMessage="1" sqref="C11:K11" xr:uid="{AEFD8017-9720-4E93-B916-0E55B5ED2EF5}">
      <formula1>99999999999.99</formula1>
    </dataValidation>
    <dataValidation type="whole" allowBlank="1" showInputMessage="1" showErrorMessage="1" sqref="G4" xr:uid="{24CF880B-99CB-44EB-B43F-7B0246B75DDD}">
      <formula1>1</formula1>
      <formula2>100</formula2>
    </dataValidation>
  </dataValidations>
  <printOptions horizontalCentered="1"/>
  <pageMargins left="0.25" right="0.25" top="0.25" bottom="0.5" header="0.25" footer="0.25"/>
  <pageSetup scale="60" orientation="landscape" r:id="rId1"/>
  <headerFooter>
    <oddFooter>&amp;L&amp;"Franklin Gothic Demi,Regular"&amp;K002D73&amp;F</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C54DDC3-D3EE-46A2-995A-E67C5E479B33}">
          <x14:formula1>
            <xm:f>Lookup!$G$2:$G$3</xm:f>
          </x14:formula1>
          <xm:sqref>G6</xm:sqref>
        </x14:dataValidation>
        <x14:dataValidation type="list" allowBlank="1" showInputMessage="1" showErrorMessage="1" xr:uid="{D541BCCD-C2EE-4B2A-9584-2B7FA46B229C}">
          <x14:formula1>
            <xm:f>Lookup!$F$2:$F$3</xm:f>
          </x14:formula1>
          <xm:sqref>J4</xm:sqref>
        </x14:dataValidation>
        <x14:dataValidation type="list" allowBlank="1" showInputMessage="1" showErrorMessage="1" xr:uid="{BB6A16CA-2567-4C42-8318-C9A56383E2AB}">
          <x14:formula1>
            <xm:f>Lookup!$E$2:$E$12</xm:f>
          </x14:formula1>
          <xm:sqref>J6:K6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7124E-8595-4216-BA83-180D8A337179}">
  <sheetPr codeName="Sheet5">
    <pageSetUpPr fitToPage="1"/>
  </sheetPr>
  <dimension ref="A1:N49"/>
  <sheetViews>
    <sheetView zoomScaleNormal="100" workbookViewId="0">
      <selection activeCell="G4" sqref="G4"/>
    </sheetView>
  </sheetViews>
  <sheetFormatPr defaultRowHeight="16.5" x14ac:dyDescent="0.3"/>
  <cols>
    <col min="1" max="1" width="3.625" style="1" customWidth="1"/>
    <col min="2" max="2" width="13.625" style="1" customWidth="1"/>
    <col min="3" max="14" width="15.625" style="1" customWidth="1"/>
    <col min="15" max="16384" width="9" style="1"/>
  </cols>
  <sheetData>
    <row r="1" spans="1:14" s="20" customFormat="1" ht="19.5" x14ac:dyDescent="0.35">
      <c r="A1" s="145" t="str">
        <f>'Budget Issue #1 '!$A$1</f>
        <v>Florida CCOC Budget Issue Form</v>
      </c>
      <c r="B1" s="145"/>
      <c r="C1" s="145"/>
      <c r="D1" s="145"/>
      <c r="E1" s="145"/>
      <c r="F1" s="18"/>
      <c r="G1" s="18"/>
      <c r="H1" s="18"/>
      <c r="I1" s="18"/>
      <c r="J1" s="19"/>
    </row>
    <row r="2" spans="1:14" s="20" customFormat="1" ht="19.5" x14ac:dyDescent="0.35">
      <c r="A2" s="145" t="str">
        <f>'Budget Issue #1 '!$A$2</f>
        <v>County Fiscal Year 2024-25</v>
      </c>
      <c r="B2" s="145"/>
      <c r="C2" s="145"/>
      <c r="D2" s="145"/>
      <c r="E2" s="145"/>
      <c r="F2" s="18"/>
      <c r="G2" s="18"/>
      <c r="H2" s="18"/>
      <c r="I2" s="18"/>
      <c r="J2" s="19"/>
    </row>
    <row r="3" spans="1:14" s="27" customFormat="1" ht="15.75" x14ac:dyDescent="0.3"/>
    <row r="4" spans="1:14" x14ac:dyDescent="0.3">
      <c r="B4" s="17" t="s">
        <v>81</v>
      </c>
      <c r="C4" s="154">
        <f>'Budget Issue #1 '!$C$4</f>
        <v>0</v>
      </c>
      <c r="D4" s="154"/>
      <c r="E4" s="154"/>
      <c r="F4" s="17" t="s">
        <v>104</v>
      </c>
      <c r="G4" s="16"/>
      <c r="I4" s="17" t="s">
        <v>85</v>
      </c>
      <c r="J4" s="148"/>
      <c r="K4" s="148"/>
    </row>
    <row r="5" spans="1:14" x14ac:dyDescent="0.3">
      <c r="B5" s="17" t="s">
        <v>82</v>
      </c>
      <c r="C5" s="155">
        <f>'Budget Issue #1 '!$C$5</f>
        <v>0</v>
      </c>
      <c r="D5" s="155"/>
      <c r="E5" s="155"/>
      <c r="M5" s="147" t="str">
        <f>'Budget Issue #1 '!M5:N6</f>
        <v>CCOC Form Version DRAFT 3
Created 04/30/2024</v>
      </c>
      <c r="N5" s="147"/>
    </row>
    <row r="6" spans="1:14" x14ac:dyDescent="0.3">
      <c r="A6" s="151" t="s">
        <v>105</v>
      </c>
      <c r="B6" s="151"/>
      <c r="C6" s="153">
        <f>'Budget Issue #1 '!$C$6</f>
        <v>0</v>
      </c>
      <c r="D6" s="153"/>
      <c r="E6" s="153"/>
      <c r="F6" s="17" t="s">
        <v>106</v>
      </c>
      <c r="G6" s="16"/>
      <c r="I6" s="17" t="s">
        <v>90</v>
      </c>
      <c r="J6" s="148"/>
      <c r="K6" s="148"/>
      <c r="M6" s="147"/>
      <c r="N6" s="147"/>
    </row>
    <row r="7" spans="1:14" x14ac:dyDescent="0.3">
      <c r="C7" s="2"/>
      <c r="D7" s="2"/>
      <c r="E7" s="2"/>
    </row>
    <row r="8" spans="1:14" x14ac:dyDescent="0.3">
      <c r="J8" s="152"/>
      <c r="K8" s="152"/>
    </row>
    <row r="10" spans="1:14" s="6" customFormat="1" ht="27" x14ac:dyDescent="0.25">
      <c r="C10" s="7" t="s">
        <v>95</v>
      </c>
      <c r="D10" s="7" t="s">
        <v>96</v>
      </c>
      <c r="E10" s="7" t="s">
        <v>97</v>
      </c>
      <c r="F10" s="7" t="s">
        <v>98</v>
      </c>
      <c r="G10" s="7" t="s">
        <v>99</v>
      </c>
      <c r="H10" s="7" t="s">
        <v>100</v>
      </c>
      <c r="I10" s="7" t="s">
        <v>101</v>
      </c>
      <c r="J10" s="7" t="s">
        <v>102</v>
      </c>
      <c r="K10" s="7" t="s">
        <v>103</v>
      </c>
      <c r="L10" s="8" t="s">
        <v>3</v>
      </c>
    </row>
    <row r="11" spans="1:14" x14ac:dyDescent="0.3">
      <c r="B11" s="24" t="s">
        <v>111</v>
      </c>
      <c r="C11" s="5"/>
      <c r="D11" s="5"/>
      <c r="E11" s="5"/>
      <c r="F11" s="5"/>
      <c r="G11" s="5"/>
      <c r="H11" s="5"/>
      <c r="I11" s="5"/>
      <c r="J11" s="5"/>
      <c r="K11" s="5"/>
      <c r="L11" s="13">
        <f>SUM(C11:K11)</f>
        <v>0</v>
      </c>
    </row>
    <row r="12" spans="1:14" ht="7.5" customHeight="1" x14ac:dyDescent="0.3">
      <c r="B12" s="142"/>
      <c r="C12" s="143"/>
      <c r="D12" s="143"/>
      <c r="E12" s="143"/>
      <c r="F12" s="143"/>
      <c r="G12" s="143"/>
      <c r="H12" s="143"/>
      <c r="I12" s="143"/>
      <c r="J12" s="143"/>
      <c r="K12" s="143"/>
      <c r="L12" s="144"/>
    </row>
    <row r="13" spans="1:14" x14ac:dyDescent="0.3">
      <c r="B13" s="21" t="s">
        <v>0</v>
      </c>
      <c r="C13" s="9"/>
      <c r="D13" s="9"/>
      <c r="E13" s="9"/>
      <c r="F13" s="9"/>
      <c r="G13" s="9"/>
      <c r="H13" s="9"/>
      <c r="I13" s="9"/>
      <c r="J13" s="9"/>
      <c r="K13" s="9"/>
      <c r="L13" s="14">
        <f>SUM(C13:K13)</f>
        <v>0</v>
      </c>
    </row>
    <row r="14" spans="1:14" x14ac:dyDescent="0.3">
      <c r="B14" s="22" t="s">
        <v>1</v>
      </c>
      <c r="C14" s="10"/>
      <c r="D14" s="10"/>
      <c r="E14" s="10"/>
      <c r="F14" s="10"/>
      <c r="G14" s="10"/>
      <c r="H14" s="10"/>
      <c r="I14" s="10"/>
      <c r="J14" s="10"/>
      <c r="K14" s="10"/>
      <c r="L14" s="14">
        <f>SUM(C14:K14)</f>
        <v>0</v>
      </c>
    </row>
    <row r="15" spans="1:14" ht="17.25" thickBot="1" x14ac:dyDescent="0.35">
      <c r="B15" s="23" t="s">
        <v>2</v>
      </c>
      <c r="C15" s="11"/>
      <c r="D15" s="11"/>
      <c r="E15" s="11"/>
      <c r="F15" s="11"/>
      <c r="G15" s="11"/>
      <c r="H15" s="11"/>
      <c r="I15" s="11"/>
      <c r="J15" s="11"/>
      <c r="K15" s="11"/>
      <c r="L15" s="15">
        <f>SUM(C15:K15)</f>
        <v>0</v>
      </c>
    </row>
    <row r="16" spans="1:14" ht="17.25" thickTop="1" x14ac:dyDescent="0.3">
      <c r="B16" s="25" t="s">
        <v>3</v>
      </c>
      <c r="C16" s="12">
        <f t="shared" ref="C16:L16" si="0">SUM(C13:C15)</f>
        <v>0</v>
      </c>
      <c r="D16" s="12">
        <f t="shared" si="0"/>
        <v>0</v>
      </c>
      <c r="E16" s="12">
        <f t="shared" si="0"/>
        <v>0</v>
      </c>
      <c r="F16" s="12">
        <f t="shared" si="0"/>
        <v>0</v>
      </c>
      <c r="G16" s="12">
        <f t="shared" si="0"/>
        <v>0</v>
      </c>
      <c r="H16" s="12">
        <f t="shared" si="0"/>
        <v>0</v>
      </c>
      <c r="I16" s="12">
        <f t="shared" si="0"/>
        <v>0</v>
      </c>
      <c r="J16" s="12">
        <f t="shared" si="0"/>
        <v>0</v>
      </c>
      <c r="K16" s="12">
        <f t="shared" si="0"/>
        <v>0</v>
      </c>
      <c r="L16" s="12">
        <f t="shared" si="0"/>
        <v>0</v>
      </c>
    </row>
    <row r="17" spans="2:13" x14ac:dyDescent="0.3">
      <c r="B17"/>
      <c r="C17"/>
      <c r="D17"/>
      <c r="E17"/>
      <c r="G17"/>
      <c r="H17"/>
      <c r="I17"/>
    </row>
    <row r="19" spans="2:13" s="26" customFormat="1" ht="19.5" x14ac:dyDescent="0.35">
      <c r="B19" s="146" t="s">
        <v>93</v>
      </c>
      <c r="C19" s="146"/>
      <c r="D19" s="146"/>
    </row>
    <row r="20" spans="2:13" customFormat="1" ht="13.5" customHeight="1" x14ac:dyDescent="0.25">
      <c r="B20" s="136" t="s">
        <v>121</v>
      </c>
      <c r="C20" s="136"/>
      <c r="D20" s="136"/>
      <c r="E20" s="136"/>
      <c r="F20" s="136"/>
      <c r="G20" s="136"/>
      <c r="H20" s="136"/>
      <c r="I20" s="136"/>
      <c r="J20" s="136"/>
      <c r="K20" s="136"/>
      <c r="L20" s="136"/>
      <c r="M20" s="136"/>
    </row>
    <row r="21" spans="2:13" customFormat="1" ht="13.5" customHeight="1" x14ac:dyDescent="0.25">
      <c r="B21" s="136"/>
      <c r="C21" s="136"/>
      <c r="D21" s="136"/>
      <c r="E21" s="136"/>
      <c r="F21" s="136"/>
      <c r="G21" s="136"/>
      <c r="H21" s="136"/>
      <c r="I21" s="136"/>
      <c r="J21" s="136"/>
      <c r="K21" s="136"/>
      <c r="L21" s="136"/>
      <c r="M21" s="136"/>
    </row>
    <row r="22" spans="2:13" customFormat="1" ht="13.5" customHeight="1" x14ac:dyDescent="0.25">
      <c r="B22" s="137"/>
      <c r="C22" s="137"/>
      <c r="D22" s="137"/>
      <c r="E22" s="137"/>
      <c r="F22" s="137"/>
      <c r="G22" s="137"/>
      <c r="H22" s="137"/>
      <c r="I22" s="137"/>
      <c r="J22" s="137"/>
      <c r="K22" s="137"/>
      <c r="L22" s="137"/>
      <c r="M22" s="137"/>
    </row>
    <row r="23" spans="2:13" ht="16.5" customHeight="1" x14ac:dyDescent="0.3">
      <c r="B23" s="28" t="s">
        <v>115</v>
      </c>
      <c r="C23" s="131"/>
      <c r="D23" s="131"/>
      <c r="E23" s="131"/>
      <c r="F23" s="131"/>
      <c r="G23" s="131"/>
      <c r="H23" s="29"/>
      <c r="I23" s="29"/>
      <c r="J23" s="29"/>
      <c r="K23" s="29"/>
      <c r="L23" s="29"/>
      <c r="M23" s="30"/>
    </row>
    <row r="24" spans="2:13" x14ac:dyDescent="0.3">
      <c r="B24" s="31"/>
      <c r="C24" s="32"/>
      <c r="D24" s="32"/>
      <c r="E24" s="32"/>
      <c r="F24" s="32"/>
      <c r="G24" s="32"/>
      <c r="H24" s="32"/>
      <c r="I24" s="32"/>
      <c r="J24" s="32"/>
      <c r="K24" s="32"/>
      <c r="L24" s="32"/>
      <c r="M24" s="33"/>
    </row>
    <row r="25" spans="2:13" x14ac:dyDescent="0.3">
      <c r="B25" s="132" t="s">
        <v>114</v>
      </c>
      <c r="C25" s="133"/>
      <c r="D25" s="134"/>
      <c r="E25" s="134"/>
      <c r="F25" s="134"/>
      <c r="G25" s="134"/>
      <c r="H25" s="134"/>
      <c r="I25" s="134"/>
      <c r="J25" s="134"/>
      <c r="K25" s="134"/>
      <c r="L25" s="134"/>
      <c r="M25" s="135"/>
    </row>
    <row r="26" spans="2:13" x14ac:dyDescent="0.3">
      <c r="B26" s="31"/>
      <c r="C26" s="32"/>
      <c r="D26" s="134"/>
      <c r="E26" s="134"/>
      <c r="F26" s="134"/>
      <c r="G26" s="134"/>
      <c r="H26" s="134"/>
      <c r="I26" s="134"/>
      <c r="J26" s="134"/>
      <c r="K26" s="134"/>
      <c r="L26" s="134"/>
      <c r="M26" s="135"/>
    </row>
    <row r="27" spans="2:13" x14ac:dyDescent="0.3">
      <c r="B27" s="31"/>
      <c r="C27" s="32"/>
      <c r="D27" s="134"/>
      <c r="E27" s="134"/>
      <c r="F27" s="134"/>
      <c r="G27" s="134"/>
      <c r="H27" s="134"/>
      <c r="I27" s="134"/>
      <c r="J27" s="134"/>
      <c r="K27" s="134"/>
      <c r="L27" s="134"/>
      <c r="M27" s="135"/>
    </row>
    <row r="28" spans="2:13" x14ac:dyDescent="0.3">
      <c r="B28" s="31"/>
      <c r="C28" s="32"/>
      <c r="D28" s="134"/>
      <c r="E28" s="134"/>
      <c r="F28" s="134"/>
      <c r="G28" s="134"/>
      <c r="H28" s="134"/>
      <c r="I28" s="134"/>
      <c r="J28" s="134"/>
      <c r="K28" s="134"/>
      <c r="L28" s="134"/>
      <c r="M28" s="135"/>
    </row>
    <row r="29" spans="2:13" x14ac:dyDescent="0.3">
      <c r="B29" s="31"/>
      <c r="C29" s="32"/>
      <c r="D29" s="134"/>
      <c r="E29" s="134"/>
      <c r="F29" s="134"/>
      <c r="G29" s="134"/>
      <c r="H29" s="134"/>
      <c r="I29" s="134"/>
      <c r="J29" s="134"/>
      <c r="K29" s="134"/>
      <c r="L29" s="134"/>
      <c r="M29" s="135"/>
    </row>
    <row r="30" spans="2:13" x14ac:dyDescent="0.3">
      <c r="B30" s="31"/>
      <c r="C30" s="32"/>
      <c r="D30" s="134"/>
      <c r="E30" s="134"/>
      <c r="F30" s="134"/>
      <c r="G30" s="134"/>
      <c r="H30" s="134"/>
      <c r="I30" s="134"/>
      <c r="J30" s="134"/>
      <c r="K30" s="134"/>
      <c r="L30" s="134"/>
      <c r="M30" s="135"/>
    </row>
    <row r="31" spans="2:13" x14ac:dyDescent="0.3">
      <c r="B31" s="34"/>
      <c r="C31" s="32"/>
      <c r="D31" s="134"/>
      <c r="E31" s="134"/>
      <c r="F31" s="134"/>
      <c r="G31" s="134"/>
      <c r="H31" s="134"/>
      <c r="I31" s="134"/>
      <c r="J31" s="134"/>
      <c r="K31" s="134"/>
      <c r="L31" s="134"/>
      <c r="M31" s="135"/>
    </row>
    <row r="32" spans="2:13" x14ac:dyDescent="0.3">
      <c r="B32" s="31"/>
      <c r="C32" s="32"/>
      <c r="D32" s="32"/>
      <c r="E32" s="32"/>
      <c r="F32" s="32"/>
      <c r="G32" s="32"/>
      <c r="H32" s="32"/>
      <c r="I32" s="32"/>
      <c r="J32" s="32"/>
      <c r="K32" s="32"/>
      <c r="L32" s="32"/>
      <c r="M32" s="33"/>
    </row>
    <row r="33" spans="2:13" x14ac:dyDescent="0.3">
      <c r="B33" s="132" t="s">
        <v>116</v>
      </c>
      <c r="C33" s="133"/>
      <c r="D33" s="133"/>
      <c r="E33" s="133"/>
      <c r="F33" s="133"/>
      <c r="G33" s="133"/>
      <c r="H33" s="133"/>
      <c r="I33" s="32"/>
      <c r="J33" s="32"/>
      <c r="K33" s="32"/>
      <c r="L33" s="32"/>
      <c r="M33" s="33"/>
    </row>
    <row r="34" spans="2:13" x14ac:dyDescent="0.3">
      <c r="B34" s="125"/>
      <c r="C34" s="126"/>
      <c r="D34" s="126"/>
      <c r="E34" s="126"/>
      <c r="F34" s="126"/>
      <c r="G34" s="126"/>
      <c r="H34" s="126"/>
      <c r="I34" s="126"/>
      <c r="J34" s="126"/>
      <c r="K34" s="126"/>
      <c r="L34" s="126"/>
      <c r="M34" s="127"/>
    </row>
    <row r="35" spans="2:13" x14ac:dyDescent="0.3">
      <c r="B35" s="125"/>
      <c r="C35" s="126"/>
      <c r="D35" s="126"/>
      <c r="E35" s="126"/>
      <c r="F35" s="126"/>
      <c r="G35" s="126"/>
      <c r="H35" s="126"/>
      <c r="I35" s="126"/>
      <c r="J35" s="126"/>
      <c r="K35" s="126"/>
      <c r="L35" s="126"/>
      <c r="M35" s="127"/>
    </row>
    <row r="36" spans="2:13" x14ac:dyDescent="0.3">
      <c r="B36" s="125"/>
      <c r="C36" s="126"/>
      <c r="D36" s="126"/>
      <c r="E36" s="126"/>
      <c r="F36" s="126"/>
      <c r="G36" s="126"/>
      <c r="H36" s="126"/>
      <c r="I36" s="126"/>
      <c r="J36" s="126"/>
      <c r="K36" s="126"/>
      <c r="L36" s="126"/>
      <c r="M36" s="127"/>
    </row>
    <row r="37" spans="2:13" x14ac:dyDescent="0.3">
      <c r="B37" s="125"/>
      <c r="C37" s="126"/>
      <c r="D37" s="126"/>
      <c r="E37" s="126"/>
      <c r="F37" s="126"/>
      <c r="G37" s="126"/>
      <c r="H37" s="126"/>
      <c r="I37" s="126"/>
      <c r="J37" s="126"/>
      <c r="K37" s="126"/>
      <c r="L37" s="126"/>
      <c r="M37" s="127"/>
    </row>
    <row r="38" spans="2:13" x14ac:dyDescent="0.3">
      <c r="B38" s="125"/>
      <c r="C38" s="126"/>
      <c r="D38" s="126"/>
      <c r="E38" s="126"/>
      <c r="F38" s="126"/>
      <c r="G38" s="126"/>
      <c r="H38" s="126"/>
      <c r="I38" s="126"/>
      <c r="J38" s="126"/>
      <c r="K38" s="126"/>
      <c r="L38" s="126"/>
      <c r="M38" s="127"/>
    </row>
    <row r="39" spans="2:13" x14ac:dyDescent="0.3">
      <c r="B39" s="125"/>
      <c r="C39" s="126"/>
      <c r="D39" s="126"/>
      <c r="E39" s="126"/>
      <c r="F39" s="126"/>
      <c r="G39" s="126"/>
      <c r="H39" s="126"/>
      <c r="I39" s="126"/>
      <c r="J39" s="126"/>
      <c r="K39" s="126"/>
      <c r="L39" s="126"/>
      <c r="M39" s="127"/>
    </row>
    <row r="40" spans="2:13" x14ac:dyDescent="0.3">
      <c r="B40" s="125"/>
      <c r="C40" s="126"/>
      <c r="D40" s="126"/>
      <c r="E40" s="126"/>
      <c r="F40" s="126"/>
      <c r="G40" s="126"/>
      <c r="H40" s="126"/>
      <c r="I40" s="126"/>
      <c r="J40" s="126"/>
      <c r="K40" s="126"/>
      <c r="L40" s="126"/>
      <c r="M40" s="127"/>
    </row>
    <row r="41" spans="2:13" x14ac:dyDescent="0.3">
      <c r="B41" s="125"/>
      <c r="C41" s="126"/>
      <c r="D41" s="126"/>
      <c r="E41" s="126"/>
      <c r="F41" s="126"/>
      <c r="G41" s="126"/>
      <c r="H41" s="126"/>
      <c r="I41" s="126"/>
      <c r="J41" s="126"/>
      <c r="K41" s="126"/>
      <c r="L41" s="126"/>
      <c r="M41" s="127"/>
    </row>
    <row r="42" spans="2:13" x14ac:dyDescent="0.3">
      <c r="B42" s="125"/>
      <c r="C42" s="126"/>
      <c r="D42" s="126"/>
      <c r="E42" s="126"/>
      <c r="F42" s="126"/>
      <c r="G42" s="126"/>
      <c r="H42" s="126"/>
      <c r="I42" s="126"/>
      <c r="J42" s="126"/>
      <c r="K42" s="126"/>
      <c r="L42" s="126"/>
      <c r="M42" s="127"/>
    </row>
    <row r="43" spans="2:13" x14ac:dyDescent="0.3">
      <c r="B43" s="125"/>
      <c r="C43" s="126"/>
      <c r="D43" s="126"/>
      <c r="E43" s="126"/>
      <c r="F43" s="126"/>
      <c r="G43" s="126"/>
      <c r="H43" s="126"/>
      <c r="I43" s="126"/>
      <c r="J43" s="126"/>
      <c r="K43" s="126"/>
      <c r="L43" s="126"/>
      <c r="M43" s="127"/>
    </row>
    <row r="44" spans="2:13" x14ac:dyDescent="0.3">
      <c r="B44" s="125"/>
      <c r="C44" s="126"/>
      <c r="D44" s="126"/>
      <c r="E44" s="126"/>
      <c r="F44" s="126"/>
      <c r="G44" s="126"/>
      <c r="H44" s="126"/>
      <c r="I44" s="126"/>
      <c r="J44" s="126"/>
      <c r="K44" s="126"/>
      <c r="L44" s="126"/>
      <c r="M44" s="127"/>
    </row>
    <row r="45" spans="2:13" x14ac:dyDescent="0.3">
      <c r="B45" s="125"/>
      <c r="C45" s="126"/>
      <c r="D45" s="126"/>
      <c r="E45" s="126"/>
      <c r="F45" s="126"/>
      <c r="G45" s="126"/>
      <c r="H45" s="126"/>
      <c r="I45" s="126"/>
      <c r="J45" s="126"/>
      <c r="K45" s="126"/>
      <c r="L45" s="126"/>
      <c r="M45" s="127"/>
    </row>
    <row r="46" spans="2:13" x14ac:dyDescent="0.3">
      <c r="B46" s="125"/>
      <c r="C46" s="126"/>
      <c r="D46" s="126"/>
      <c r="E46" s="126"/>
      <c r="F46" s="126"/>
      <c r="G46" s="126"/>
      <c r="H46" s="126"/>
      <c r="I46" s="126"/>
      <c r="J46" s="126"/>
      <c r="K46" s="126"/>
      <c r="L46" s="126"/>
      <c r="M46" s="127"/>
    </row>
    <row r="47" spans="2:13" x14ac:dyDescent="0.3">
      <c r="B47" s="125"/>
      <c r="C47" s="126"/>
      <c r="D47" s="126"/>
      <c r="E47" s="126"/>
      <c r="F47" s="126"/>
      <c r="G47" s="126"/>
      <c r="H47" s="126"/>
      <c r="I47" s="126"/>
      <c r="J47" s="126"/>
      <c r="K47" s="126"/>
      <c r="L47" s="126"/>
      <c r="M47" s="127"/>
    </row>
    <row r="48" spans="2:13" x14ac:dyDescent="0.3">
      <c r="B48" s="125"/>
      <c r="C48" s="126"/>
      <c r="D48" s="126"/>
      <c r="E48" s="126"/>
      <c r="F48" s="126"/>
      <c r="G48" s="126"/>
      <c r="H48" s="126"/>
      <c r="I48" s="126"/>
      <c r="J48" s="126"/>
      <c r="K48" s="126"/>
      <c r="L48" s="126"/>
      <c r="M48" s="127"/>
    </row>
    <row r="49" spans="2:13" x14ac:dyDescent="0.3">
      <c r="B49" s="128"/>
      <c r="C49" s="129"/>
      <c r="D49" s="129"/>
      <c r="E49" s="129"/>
      <c r="F49" s="129"/>
      <c r="G49" s="129"/>
      <c r="H49" s="129"/>
      <c r="I49" s="129"/>
      <c r="J49" s="129"/>
      <c r="K49" s="129"/>
      <c r="L49" s="129"/>
      <c r="M49" s="130"/>
    </row>
  </sheetData>
  <sheetProtection algorithmName="SHA-512" hashValue="G+VNS5Z7A+upM32W+lX+Vr6RBNO6cRYn+5AWf8mbCy36esaJ2pCURMLmAI4TX1eqfOMgOJR3YX/vdzAPQH7nBw==" saltValue="DLHFPqNBnG1uqjEdbo+/gg==" spinCount="100000" sheet="1" selectLockedCells="1"/>
  <mergeCells count="18">
    <mergeCell ref="B25:C25"/>
    <mergeCell ref="D25:M31"/>
    <mergeCell ref="B33:H33"/>
    <mergeCell ref="B34:M49"/>
    <mergeCell ref="M5:N6"/>
    <mergeCell ref="A6:B6"/>
    <mergeCell ref="C6:E6"/>
    <mergeCell ref="J6:K6"/>
    <mergeCell ref="J8:K8"/>
    <mergeCell ref="B12:L12"/>
    <mergeCell ref="B19:D19"/>
    <mergeCell ref="B20:M22"/>
    <mergeCell ref="C23:G23"/>
    <mergeCell ref="A1:E1"/>
    <mergeCell ref="A2:E2"/>
    <mergeCell ref="C4:E4"/>
    <mergeCell ref="J4:K4"/>
    <mergeCell ref="C5:E5"/>
  </mergeCells>
  <conditionalFormatting sqref="J8:K8">
    <cfRule type="expression" dxfId="3" priority="1">
      <formula>$J$6="Other (Described Below)"</formula>
    </cfRule>
  </conditionalFormatting>
  <dataValidations count="3">
    <dataValidation type="whole" allowBlank="1" showInputMessage="1" showErrorMessage="1" sqref="G4" xr:uid="{F88D998E-8200-4A95-AC7D-57BEEA895839}">
      <formula1>1</formula1>
      <formula2>100</formula2>
    </dataValidation>
    <dataValidation type="decimal" operator="lessThan" allowBlank="1" showInputMessage="1" showErrorMessage="1" sqref="C11:K11" xr:uid="{93EA8A77-4118-4B11-8024-A8B2B89A1B54}">
      <formula1>99999999999.99</formula1>
    </dataValidation>
    <dataValidation type="whole" operator="lessThan" allowBlank="1" showInputMessage="1" showErrorMessage="1" sqref="C13:K15" xr:uid="{96021681-6277-46F6-9183-5A201145E9FE}">
      <formula1>99999999999</formula1>
    </dataValidation>
  </dataValidations>
  <printOptions horizontalCentered="1"/>
  <pageMargins left="0.25" right="0.25" top="0.25" bottom="0.5" header="0.25" footer="0.25"/>
  <pageSetup scale="60" orientation="landscape" r:id="rId1"/>
  <headerFooter>
    <oddFooter>&amp;L&amp;"Franklin Gothic Demi,Regular"&amp;K002D73&amp;F</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E595B08-14B2-4D85-88BA-78B469C3108F}">
          <x14:formula1>
            <xm:f>Lookup!$F$2:$F$3</xm:f>
          </x14:formula1>
          <xm:sqref>J4</xm:sqref>
        </x14:dataValidation>
        <x14:dataValidation type="list" allowBlank="1" showInputMessage="1" showErrorMessage="1" xr:uid="{80054CB6-A9E9-4016-B60E-9BD72C49495F}">
          <x14:formula1>
            <xm:f>Lookup!$G$2:$G$3</xm:f>
          </x14:formula1>
          <xm:sqref>G6</xm:sqref>
        </x14:dataValidation>
        <x14:dataValidation type="list" allowBlank="1" showInputMessage="1" showErrorMessage="1" xr:uid="{0F073C49-AE9F-42E1-B28C-01DC1912FD1B}">
          <x14:formula1>
            <xm:f>Lookup!$E$2:$E$12</xm:f>
          </x14:formula1>
          <xm:sqref>J6:K6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56A7F-4990-446C-ACBE-091A2AC89281}">
  <sheetPr codeName="Sheet6">
    <pageSetUpPr fitToPage="1"/>
  </sheetPr>
  <dimension ref="A1:N49"/>
  <sheetViews>
    <sheetView zoomScaleNormal="100" workbookViewId="0">
      <selection activeCell="G4" sqref="G4"/>
    </sheetView>
  </sheetViews>
  <sheetFormatPr defaultRowHeight="16.5" x14ac:dyDescent="0.3"/>
  <cols>
    <col min="1" max="1" width="3.625" style="1" customWidth="1"/>
    <col min="2" max="2" width="13.625" style="1" customWidth="1"/>
    <col min="3" max="14" width="15.625" style="1" customWidth="1"/>
    <col min="15" max="16384" width="9" style="1"/>
  </cols>
  <sheetData>
    <row r="1" spans="1:14" s="20" customFormat="1" ht="19.5" x14ac:dyDescent="0.35">
      <c r="A1" s="145" t="str">
        <f>'Budget Issue #1 '!$A$1</f>
        <v>Florida CCOC Budget Issue Form</v>
      </c>
      <c r="B1" s="145"/>
      <c r="C1" s="145"/>
      <c r="D1" s="145"/>
      <c r="E1" s="145"/>
      <c r="F1" s="18"/>
      <c r="G1" s="18"/>
      <c r="H1" s="18"/>
      <c r="I1" s="18"/>
      <c r="J1" s="19"/>
    </row>
    <row r="2" spans="1:14" s="20" customFormat="1" ht="19.5" x14ac:dyDescent="0.35">
      <c r="A2" s="145" t="str">
        <f>'Budget Issue #1 '!$A$2</f>
        <v>County Fiscal Year 2024-25</v>
      </c>
      <c r="B2" s="145"/>
      <c r="C2" s="145"/>
      <c r="D2" s="145"/>
      <c r="E2" s="145"/>
      <c r="F2" s="18"/>
      <c r="G2" s="18"/>
      <c r="H2" s="18"/>
      <c r="I2" s="18"/>
      <c r="J2" s="19"/>
    </row>
    <row r="3" spans="1:14" s="27" customFormat="1" ht="15.75" x14ac:dyDescent="0.3"/>
    <row r="4" spans="1:14" x14ac:dyDescent="0.3">
      <c r="B4" s="17" t="s">
        <v>81</v>
      </c>
      <c r="C4" s="154">
        <f>'Budget Issue #1 '!$C$4</f>
        <v>0</v>
      </c>
      <c r="D4" s="154"/>
      <c r="E4" s="154"/>
      <c r="F4" s="17" t="s">
        <v>104</v>
      </c>
      <c r="G4" s="16"/>
      <c r="I4" s="17" t="s">
        <v>85</v>
      </c>
      <c r="J4" s="148"/>
      <c r="K4" s="148"/>
    </row>
    <row r="5" spans="1:14" x14ac:dyDescent="0.3">
      <c r="B5" s="17" t="s">
        <v>82</v>
      </c>
      <c r="C5" s="155">
        <f>'Budget Issue #1 '!$C$5</f>
        <v>0</v>
      </c>
      <c r="D5" s="155"/>
      <c r="E5" s="155"/>
      <c r="M5" s="147" t="str">
        <f>'Budget Issue #1 '!M5:N6</f>
        <v>CCOC Form Version DRAFT 3
Created 04/30/2024</v>
      </c>
      <c r="N5" s="147"/>
    </row>
    <row r="6" spans="1:14" x14ac:dyDescent="0.3">
      <c r="A6" s="151" t="s">
        <v>105</v>
      </c>
      <c r="B6" s="151"/>
      <c r="C6" s="153">
        <f>'Budget Issue #1 '!$C$6</f>
        <v>0</v>
      </c>
      <c r="D6" s="153"/>
      <c r="E6" s="153"/>
      <c r="F6" s="17" t="s">
        <v>106</v>
      </c>
      <c r="G6" s="16"/>
      <c r="I6" s="17" t="s">
        <v>90</v>
      </c>
      <c r="J6" s="148"/>
      <c r="K6" s="148"/>
      <c r="M6" s="147"/>
      <c r="N6" s="147"/>
    </row>
    <row r="7" spans="1:14" x14ac:dyDescent="0.3">
      <c r="C7" s="2"/>
      <c r="D7" s="2"/>
      <c r="E7" s="2"/>
    </row>
    <row r="8" spans="1:14" x14ac:dyDescent="0.3">
      <c r="J8" s="152"/>
      <c r="K8" s="152"/>
    </row>
    <row r="10" spans="1:14" s="6" customFormat="1" ht="27" x14ac:dyDescent="0.25">
      <c r="C10" s="7" t="s">
        <v>95</v>
      </c>
      <c r="D10" s="7" t="s">
        <v>96</v>
      </c>
      <c r="E10" s="7" t="s">
        <v>97</v>
      </c>
      <c r="F10" s="7" t="s">
        <v>98</v>
      </c>
      <c r="G10" s="7" t="s">
        <v>99</v>
      </c>
      <c r="H10" s="7" t="s">
        <v>100</v>
      </c>
      <c r="I10" s="7" t="s">
        <v>101</v>
      </c>
      <c r="J10" s="7" t="s">
        <v>102</v>
      </c>
      <c r="K10" s="7" t="s">
        <v>103</v>
      </c>
      <c r="L10" s="8" t="s">
        <v>3</v>
      </c>
    </row>
    <row r="11" spans="1:14" x14ac:dyDescent="0.3">
      <c r="B11" s="24" t="s">
        <v>111</v>
      </c>
      <c r="C11" s="5"/>
      <c r="D11" s="5"/>
      <c r="E11" s="5"/>
      <c r="F11" s="5"/>
      <c r="G11" s="5"/>
      <c r="H11" s="5"/>
      <c r="I11" s="5"/>
      <c r="J11" s="5"/>
      <c r="K11" s="5"/>
      <c r="L11" s="13">
        <f>SUM(C11:K11)</f>
        <v>0</v>
      </c>
    </row>
    <row r="12" spans="1:14" ht="7.5" customHeight="1" x14ac:dyDescent="0.3">
      <c r="B12" s="142"/>
      <c r="C12" s="143"/>
      <c r="D12" s="143"/>
      <c r="E12" s="143"/>
      <c r="F12" s="143"/>
      <c r="G12" s="143"/>
      <c r="H12" s="143"/>
      <c r="I12" s="143"/>
      <c r="J12" s="143"/>
      <c r="K12" s="143"/>
      <c r="L12" s="144"/>
    </row>
    <row r="13" spans="1:14" x14ac:dyDescent="0.3">
      <c r="B13" s="21" t="s">
        <v>0</v>
      </c>
      <c r="C13" s="9"/>
      <c r="D13" s="9"/>
      <c r="E13" s="9"/>
      <c r="F13" s="9"/>
      <c r="G13" s="9"/>
      <c r="H13" s="9"/>
      <c r="I13" s="9"/>
      <c r="J13" s="9"/>
      <c r="K13" s="9"/>
      <c r="L13" s="14">
        <f>SUM(C13:K13)</f>
        <v>0</v>
      </c>
    </row>
    <row r="14" spans="1:14" x14ac:dyDescent="0.3">
      <c r="B14" s="22" t="s">
        <v>1</v>
      </c>
      <c r="C14" s="10"/>
      <c r="D14" s="10"/>
      <c r="E14" s="10"/>
      <c r="F14" s="10"/>
      <c r="G14" s="10"/>
      <c r="H14" s="10"/>
      <c r="I14" s="10"/>
      <c r="J14" s="10"/>
      <c r="K14" s="10"/>
      <c r="L14" s="14">
        <f>SUM(C14:K14)</f>
        <v>0</v>
      </c>
    </row>
    <row r="15" spans="1:14" ht="17.25" thickBot="1" x14ac:dyDescent="0.35">
      <c r="B15" s="23" t="s">
        <v>2</v>
      </c>
      <c r="C15" s="11"/>
      <c r="D15" s="11"/>
      <c r="E15" s="11"/>
      <c r="F15" s="11"/>
      <c r="G15" s="11"/>
      <c r="H15" s="11"/>
      <c r="I15" s="11"/>
      <c r="J15" s="11"/>
      <c r="K15" s="11"/>
      <c r="L15" s="15">
        <f>SUM(C15:K15)</f>
        <v>0</v>
      </c>
    </row>
    <row r="16" spans="1:14" ht="17.25" thickTop="1" x14ac:dyDescent="0.3">
      <c r="B16" s="25" t="s">
        <v>3</v>
      </c>
      <c r="C16" s="12">
        <f t="shared" ref="C16:L16" si="0">SUM(C13:C15)</f>
        <v>0</v>
      </c>
      <c r="D16" s="12">
        <f t="shared" si="0"/>
        <v>0</v>
      </c>
      <c r="E16" s="12">
        <f t="shared" si="0"/>
        <v>0</v>
      </c>
      <c r="F16" s="12">
        <f t="shared" si="0"/>
        <v>0</v>
      </c>
      <c r="G16" s="12">
        <f t="shared" si="0"/>
        <v>0</v>
      </c>
      <c r="H16" s="12">
        <f t="shared" si="0"/>
        <v>0</v>
      </c>
      <c r="I16" s="12">
        <f t="shared" si="0"/>
        <v>0</v>
      </c>
      <c r="J16" s="12">
        <f t="shared" si="0"/>
        <v>0</v>
      </c>
      <c r="K16" s="12">
        <f t="shared" si="0"/>
        <v>0</v>
      </c>
      <c r="L16" s="12">
        <f t="shared" si="0"/>
        <v>0</v>
      </c>
    </row>
    <row r="17" spans="2:13" x14ac:dyDescent="0.3">
      <c r="B17"/>
      <c r="C17"/>
      <c r="D17"/>
      <c r="E17"/>
      <c r="G17"/>
      <c r="H17"/>
      <c r="I17"/>
    </row>
    <row r="19" spans="2:13" s="26" customFormat="1" ht="19.5" x14ac:dyDescent="0.35">
      <c r="B19" s="146" t="s">
        <v>93</v>
      </c>
      <c r="C19" s="146"/>
      <c r="D19" s="146"/>
    </row>
    <row r="20" spans="2:13" customFormat="1" ht="13.5" customHeight="1" x14ac:dyDescent="0.25">
      <c r="B20" s="136" t="s">
        <v>121</v>
      </c>
      <c r="C20" s="136"/>
      <c r="D20" s="136"/>
      <c r="E20" s="136"/>
      <c r="F20" s="136"/>
      <c r="G20" s="136"/>
      <c r="H20" s="136"/>
      <c r="I20" s="136"/>
      <c r="J20" s="136"/>
      <c r="K20" s="136"/>
      <c r="L20" s="136"/>
      <c r="M20" s="136"/>
    </row>
    <row r="21" spans="2:13" customFormat="1" ht="13.5" x14ac:dyDescent="0.25">
      <c r="B21" s="136"/>
      <c r="C21" s="136"/>
      <c r="D21" s="136"/>
      <c r="E21" s="136"/>
      <c r="F21" s="136"/>
      <c r="G21" s="136"/>
      <c r="H21" s="136"/>
      <c r="I21" s="136"/>
      <c r="J21" s="136"/>
      <c r="K21" s="136"/>
      <c r="L21" s="136"/>
      <c r="M21" s="136"/>
    </row>
    <row r="22" spans="2:13" customFormat="1" ht="13.5" x14ac:dyDescent="0.25">
      <c r="B22" s="137"/>
      <c r="C22" s="137"/>
      <c r="D22" s="137"/>
      <c r="E22" s="137"/>
      <c r="F22" s="137"/>
      <c r="G22" s="137"/>
      <c r="H22" s="137"/>
      <c r="I22" s="137"/>
      <c r="J22" s="137"/>
      <c r="K22" s="137"/>
      <c r="L22" s="137"/>
      <c r="M22" s="137"/>
    </row>
    <row r="23" spans="2:13" ht="16.5" customHeight="1" x14ac:dyDescent="0.3">
      <c r="B23" s="28" t="s">
        <v>115</v>
      </c>
      <c r="C23" s="131"/>
      <c r="D23" s="131"/>
      <c r="E23" s="131"/>
      <c r="F23" s="131"/>
      <c r="G23" s="131"/>
      <c r="H23" s="29"/>
      <c r="I23" s="29"/>
      <c r="J23" s="29"/>
      <c r="K23" s="29"/>
      <c r="L23" s="29"/>
      <c r="M23" s="30"/>
    </row>
    <row r="24" spans="2:13" x14ac:dyDescent="0.3">
      <c r="B24" s="31"/>
      <c r="C24" s="32"/>
      <c r="D24" s="32"/>
      <c r="E24" s="32"/>
      <c r="F24" s="32"/>
      <c r="G24" s="32"/>
      <c r="H24" s="32"/>
      <c r="I24" s="32"/>
      <c r="J24" s="32"/>
      <c r="K24" s="32"/>
      <c r="L24" s="32"/>
      <c r="M24" s="33"/>
    </row>
    <row r="25" spans="2:13" x14ac:dyDescent="0.3">
      <c r="B25" s="132" t="s">
        <v>114</v>
      </c>
      <c r="C25" s="133"/>
      <c r="D25" s="134"/>
      <c r="E25" s="134"/>
      <c r="F25" s="134"/>
      <c r="G25" s="134"/>
      <c r="H25" s="134"/>
      <c r="I25" s="134"/>
      <c r="J25" s="134"/>
      <c r="K25" s="134"/>
      <c r="L25" s="134"/>
      <c r="M25" s="135"/>
    </row>
    <row r="26" spans="2:13" x14ac:dyDescent="0.3">
      <c r="B26" s="31"/>
      <c r="C26" s="32"/>
      <c r="D26" s="134"/>
      <c r="E26" s="134"/>
      <c r="F26" s="134"/>
      <c r="G26" s="134"/>
      <c r="H26" s="134"/>
      <c r="I26" s="134"/>
      <c r="J26" s="134"/>
      <c r="K26" s="134"/>
      <c r="L26" s="134"/>
      <c r="M26" s="135"/>
    </row>
    <row r="27" spans="2:13" x14ac:dyDescent="0.3">
      <c r="B27" s="31"/>
      <c r="C27" s="32"/>
      <c r="D27" s="134"/>
      <c r="E27" s="134"/>
      <c r="F27" s="134"/>
      <c r="G27" s="134"/>
      <c r="H27" s="134"/>
      <c r="I27" s="134"/>
      <c r="J27" s="134"/>
      <c r="K27" s="134"/>
      <c r="L27" s="134"/>
      <c r="M27" s="135"/>
    </row>
    <row r="28" spans="2:13" x14ac:dyDescent="0.3">
      <c r="B28" s="31"/>
      <c r="C28" s="32"/>
      <c r="D28" s="134"/>
      <c r="E28" s="134"/>
      <c r="F28" s="134"/>
      <c r="G28" s="134"/>
      <c r="H28" s="134"/>
      <c r="I28" s="134"/>
      <c r="J28" s="134"/>
      <c r="K28" s="134"/>
      <c r="L28" s="134"/>
      <c r="M28" s="135"/>
    </row>
    <row r="29" spans="2:13" x14ac:dyDescent="0.3">
      <c r="B29" s="31"/>
      <c r="C29" s="32"/>
      <c r="D29" s="134"/>
      <c r="E29" s="134"/>
      <c r="F29" s="134"/>
      <c r="G29" s="134"/>
      <c r="H29" s="134"/>
      <c r="I29" s="134"/>
      <c r="J29" s="134"/>
      <c r="K29" s="134"/>
      <c r="L29" s="134"/>
      <c r="M29" s="135"/>
    </row>
    <row r="30" spans="2:13" x14ac:dyDescent="0.3">
      <c r="B30" s="31"/>
      <c r="C30" s="32"/>
      <c r="D30" s="134"/>
      <c r="E30" s="134"/>
      <c r="F30" s="134"/>
      <c r="G30" s="134"/>
      <c r="H30" s="134"/>
      <c r="I30" s="134"/>
      <c r="J30" s="134"/>
      <c r="K30" s="134"/>
      <c r="L30" s="134"/>
      <c r="M30" s="135"/>
    </row>
    <row r="31" spans="2:13" x14ac:dyDescent="0.3">
      <c r="B31" s="34"/>
      <c r="C31" s="32"/>
      <c r="D31" s="134"/>
      <c r="E31" s="134"/>
      <c r="F31" s="134"/>
      <c r="G31" s="134"/>
      <c r="H31" s="134"/>
      <c r="I31" s="134"/>
      <c r="J31" s="134"/>
      <c r="K31" s="134"/>
      <c r="L31" s="134"/>
      <c r="M31" s="135"/>
    </row>
    <row r="32" spans="2:13" x14ac:dyDescent="0.3">
      <c r="B32" s="31"/>
      <c r="C32" s="32"/>
      <c r="D32" s="32"/>
      <c r="E32" s="32"/>
      <c r="F32" s="32"/>
      <c r="G32" s="32"/>
      <c r="H32" s="32"/>
      <c r="I32" s="32"/>
      <c r="J32" s="32"/>
      <c r="K32" s="32"/>
      <c r="L32" s="32"/>
      <c r="M32" s="33"/>
    </row>
    <row r="33" spans="2:13" x14ac:dyDescent="0.3">
      <c r="B33" s="132" t="s">
        <v>116</v>
      </c>
      <c r="C33" s="133"/>
      <c r="D33" s="133"/>
      <c r="E33" s="133"/>
      <c r="F33" s="133"/>
      <c r="G33" s="133"/>
      <c r="H33" s="133"/>
      <c r="I33" s="32"/>
      <c r="J33" s="32"/>
      <c r="K33" s="32"/>
      <c r="L33" s="32"/>
      <c r="M33" s="33"/>
    </row>
    <row r="34" spans="2:13" x14ac:dyDescent="0.3">
      <c r="B34" s="125"/>
      <c r="C34" s="126"/>
      <c r="D34" s="126"/>
      <c r="E34" s="126"/>
      <c r="F34" s="126"/>
      <c r="G34" s="126"/>
      <c r="H34" s="126"/>
      <c r="I34" s="126"/>
      <c r="J34" s="126"/>
      <c r="K34" s="126"/>
      <c r="L34" s="126"/>
      <c r="M34" s="127"/>
    </row>
    <row r="35" spans="2:13" x14ac:dyDescent="0.3">
      <c r="B35" s="125"/>
      <c r="C35" s="126"/>
      <c r="D35" s="126"/>
      <c r="E35" s="126"/>
      <c r="F35" s="126"/>
      <c r="G35" s="126"/>
      <c r="H35" s="126"/>
      <c r="I35" s="126"/>
      <c r="J35" s="126"/>
      <c r="K35" s="126"/>
      <c r="L35" s="126"/>
      <c r="M35" s="127"/>
    </row>
    <row r="36" spans="2:13" x14ac:dyDescent="0.3">
      <c r="B36" s="125"/>
      <c r="C36" s="126"/>
      <c r="D36" s="126"/>
      <c r="E36" s="126"/>
      <c r="F36" s="126"/>
      <c r="G36" s="126"/>
      <c r="H36" s="126"/>
      <c r="I36" s="126"/>
      <c r="J36" s="126"/>
      <c r="K36" s="126"/>
      <c r="L36" s="126"/>
      <c r="M36" s="127"/>
    </row>
    <row r="37" spans="2:13" x14ac:dyDescent="0.3">
      <c r="B37" s="125"/>
      <c r="C37" s="126"/>
      <c r="D37" s="126"/>
      <c r="E37" s="126"/>
      <c r="F37" s="126"/>
      <c r="G37" s="126"/>
      <c r="H37" s="126"/>
      <c r="I37" s="126"/>
      <c r="J37" s="126"/>
      <c r="K37" s="126"/>
      <c r="L37" s="126"/>
      <c r="M37" s="127"/>
    </row>
    <row r="38" spans="2:13" x14ac:dyDescent="0.3">
      <c r="B38" s="125"/>
      <c r="C38" s="126"/>
      <c r="D38" s="126"/>
      <c r="E38" s="126"/>
      <c r="F38" s="126"/>
      <c r="G38" s="126"/>
      <c r="H38" s="126"/>
      <c r="I38" s="126"/>
      <c r="J38" s="126"/>
      <c r="K38" s="126"/>
      <c r="L38" s="126"/>
      <c r="M38" s="127"/>
    </row>
    <row r="39" spans="2:13" x14ac:dyDescent="0.3">
      <c r="B39" s="125"/>
      <c r="C39" s="126"/>
      <c r="D39" s="126"/>
      <c r="E39" s="126"/>
      <c r="F39" s="126"/>
      <c r="G39" s="126"/>
      <c r="H39" s="126"/>
      <c r="I39" s="126"/>
      <c r="J39" s="126"/>
      <c r="K39" s="126"/>
      <c r="L39" s="126"/>
      <c r="M39" s="127"/>
    </row>
    <row r="40" spans="2:13" x14ac:dyDescent="0.3">
      <c r="B40" s="125"/>
      <c r="C40" s="126"/>
      <c r="D40" s="126"/>
      <c r="E40" s="126"/>
      <c r="F40" s="126"/>
      <c r="G40" s="126"/>
      <c r="H40" s="126"/>
      <c r="I40" s="126"/>
      <c r="J40" s="126"/>
      <c r="K40" s="126"/>
      <c r="L40" s="126"/>
      <c r="M40" s="127"/>
    </row>
    <row r="41" spans="2:13" x14ac:dyDescent="0.3">
      <c r="B41" s="125"/>
      <c r="C41" s="126"/>
      <c r="D41" s="126"/>
      <c r="E41" s="126"/>
      <c r="F41" s="126"/>
      <c r="G41" s="126"/>
      <c r="H41" s="126"/>
      <c r="I41" s="126"/>
      <c r="J41" s="126"/>
      <c r="K41" s="126"/>
      <c r="L41" s="126"/>
      <c r="M41" s="127"/>
    </row>
    <row r="42" spans="2:13" x14ac:dyDescent="0.3">
      <c r="B42" s="125"/>
      <c r="C42" s="126"/>
      <c r="D42" s="126"/>
      <c r="E42" s="126"/>
      <c r="F42" s="126"/>
      <c r="G42" s="126"/>
      <c r="H42" s="126"/>
      <c r="I42" s="126"/>
      <c r="J42" s="126"/>
      <c r="K42" s="126"/>
      <c r="L42" s="126"/>
      <c r="M42" s="127"/>
    </row>
    <row r="43" spans="2:13" x14ac:dyDescent="0.3">
      <c r="B43" s="125"/>
      <c r="C43" s="126"/>
      <c r="D43" s="126"/>
      <c r="E43" s="126"/>
      <c r="F43" s="126"/>
      <c r="G43" s="126"/>
      <c r="H43" s="126"/>
      <c r="I43" s="126"/>
      <c r="J43" s="126"/>
      <c r="K43" s="126"/>
      <c r="L43" s="126"/>
      <c r="M43" s="127"/>
    </row>
    <row r="44" spans="2:13" x14ac:dyDescent="0.3">
      <c r="B44" s="125"/>
      <c r="C44" s="126"/>
      <c r="D44" s="126"/>
      <c r="E44" s="126"/>
      <c r="F44" s="126"/>
      <c r="G44" s="126"/>
      <c r="H44" s="126"/>
      <c r="I44" s="126"/>
      <c r="J44" s="126"/>
      <c r="K44" s="126"/>
      <c r="L44" s="126"/>
      <c r="M44" s="127"/>
    </row>
    <row r="45" spans="2:13" x14ac:dyDescent="0.3">
      <c r="B45" s="125"/>
      <c r="C45" s="126"/>
      <c r="D45" s="126"/>
      <c r="E45" s="126"/>
      <c r="F45" s="126"/>
      <c r="G45" s="126"/>
      <c r="H45" s="126"/>
      <c r="I45" s="126"/>
      <c r="J45" s="126"/>
      <c r="K45" s="126"/>
      <c r="L45" s="126"/>
      <c r="M45" s="127"/>
    </row>
    <row r="46" spans="2:13" x14ac:dyDescent="0.3">
      <c r="B46" s="125"/>
      <c r="C46" s="126"/>
      <c r="D46" s="126"/>
      <c r="E46" s="126"/>
      <c r="F46" s="126"/>
      <c r="G46" s="126"/>
      <c r="H46" s="126"/>
      <c r="I46" s="126"/>
      <c r="J46" s="126"/>
      <c r="K46" s="126"/>
      <c r="L46" s="126"/>
      <c r="M46" s="127"/>
    </row>
    <row r="47" spans="2:13" x14ac:dyDescent="0.3">
      <c r="B47" s="125"/>
      <c r="C47" s="126"/>
      <c r="D47" s="126"/>
      <c r="E47" s="126"/>
      <c r="F47" s="126"/>
      <c r="G47" s="126"/>
      <c r="H47" s="126"/>
      <c r="I47" s="126"/>
      <c r="J47" s="126"/>
      <c r="K47" s="126"/>
      <c r="L47" s="126"/>
      <c r="M47" s="127"/>
    </row>
    <row r="48" spans="2:13" x14ac:dyDescent="0.3">
      <c r="B48" s="125"/>
      <c r="C48" s="126"/>
      <c r="D48" s="126"/>
      <c r="E48" s="126"/>
      <c r="F48" s="126"/>
      <c r="G48" s="126"/>
      <c r="H48" s="126"/>
      <c r="I48" s="126"/>
      <c r="J48" s="126"/>
      <c r="K48" s="126"/>
      <c r="L48" s="126"/>
      <c r="M48" s="127"/>
    </row>
    <row r="49" spans="2:13" x14ac:dyDescent="0.3">
      <c r="B49" s="128"/>
      <c r="C49" s="129"/>
      <c r="D49" s="129"/>
      <c r="E49" s="129"/>
      <c r="F49" s="129"/>
      <c r="G49" s="129"/>
      <c r="H49" s="129"/>
      <c r="I49" s="129"/>
      <c r="J49" s="129"/>
      <c r="K49" s="129"/>
      <c r="L49" s="129"/>
      <c r="M49" s="130"/>
    </row>
  </sheetData>
  <sheetProtection algorithmName="SHA-512" hashValue="v1BWb8U8eQ+fdxlwezZghYmMygZ5su1NFbuR70cF3N4gUMS4BJGa5WtFDN/gIoTGma8MHrPUZxLNFcyiuYxcJQ==" saltValue="5gNugH4k5+P/yjcr/ZW3TA==" spinCount="100000" sheet="1" selectLockedCells="1"/>
  <mergeCells count="18">
    <mergeCell ref="B33:H33"/>
    <mergeCell ref="B34:M49"/>
    <mergeCell ref="M5:N6"/>
    <mergeCell ref="A6:B6"/>
    <mergeCell ref="C6:E6"/>
    <mergeCell ref="J6:K6"/>
    <mergeCell ref="J8:K8"/>
    <mergeCell ref="B12:L12"/>
    <mergeCell ref="B19:D19"/>
    <mergeCell ref="B20:M22"/>
    <mergeCell ref="B25:C25"/>
    <mergeCell ref="D25:M31"/>
    <mergeCell ref="C23:G23"/>
    <mergeCell ref="A1:E1"/>
    <mergeCell ref="A2:E2"/>
    <mergeCell ref="C4:E4"/>
    <mergeCell ref="J4:K4"/>
    <mergeCell ref="C5:E5"/>
  </mergeCells>
  <conditionalFormatting sqref="J8:K8">
    <cfRule type="expression" dxfId="2" priority="1">
      <formula>$J$6="Other (Described Below)"</formula>
    </cfRule>
  </conditionalFormatting>
  <dataValidations count="3">
    <dataValidation type="whole" operator="lessThan" allowBlank="1" showInputMessage="1" showErrorMessage="1" sqref="C13:K15" xr:uid="{1894D29C-A71B-464D-B9F2-D149FDC6862F}">
      <formula1>99999999999</formula1>
    </dataValidation>
    <dataValidation type="decimal" operator="lessThan" allowBlank="1" showInputMessage="1" showErrorMessage="1" sqref="C11:K11" xr:uid="{B8B2BDC2-71F8-4BAD-8E4F-21855A48A9DB}">
      <formula1>99999999999.99</formula1>
    </dataValidation>
    <dataValidation type="whole" allowBlank="1" showInputMessage="1" showErrorMessage="1" sqref="G4" xr:uid="{48D382C2-AC4C-440A-8B7A-A20F2419FD2B}">
      <formula1>1</formula1>
      <formula2>100</formula2>
    </dataValidation>
  </dataValidations>
  <printOptions horizontalCentered="1"/>
  <pageMargins left="0.25" right="0.25" top="0.25" bottom="0.5" header="0.25" footer="0.25"/>
  <pageSetup scale="60" orientation="landscape" r:id="rId1"/>
  <headerFooter>
    <oddFooter>&amp;L&amp;"Franklin Gothic Demi,Regular"&amp;K002D73&amp;F</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64BE2A9-BD43-4BB2-ACC7-A8E66BC06F3C}">
          <x14:formula1>
            <xm:f>Lookup!$G$2:$G$3</xm:f>
          </x14:formula1>
          <xm:sqref>G6</xm:sqref>
        </x14:dataValidation>
        <x14:dataValidation type="list" allowBlank="1" showInputMessage="1" showErrorMessage="1" xr:uid="{E6017A7E-9C3B-4C2E-8494-7208B2DA7F2E}">
          <x14:formula1>
            <xm:f>Lookup!$F$2:$F$3</xm:f>
          </x14:formula1>
          <xm:sqref>J4</xm:sqref>
        </x14:dataValidation>
        <x14:dataValidation type="list" allowBlank="1" showInputMessage="1" showErrorMessage="1" xr:uid="{4FA44F86-9E5F-4F6B-9BDC-9AEE4392C0AF}">
          <x14:formula1>
            <xm:f>Lookup!$E$2:$E$12</xm:f>
          </x14:formula1>
          <xm:sqref>J6:K6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75BF4-E65E-4015-984D-70D3E9FC48F7}">
  <sheetPr codeName="Sheet7">
    <pageSetUpPr fitToPage="1"/>
  </sheetPr>
  <dimension ref="A1:N49"/>
  <sheetViews>
    <sheetView zoomScaleNormal="100" workbookViewId="0">
      <selection activeCell="C23" sqref="C23"/>
    </sheetView>
  </sheetViews>
  <sheetFormatPr defaultRowHeight="16.5" x14ac:dyDescent="0.3"/>
  <cols>
    <col min="1" max="1" width="3.625" style="1" customWidth="1"/>
    <col min="2" max="2" width="13.625" style="1" customWidth="1"/>
    <col min="3" max="14" width="15.625" style="1" customWidth="1"/>
    <col min="15" max="16384" width="9" style="1"/>
  </cols>
  <sheetData>
    <row r="1" spans="1:14" s="20" customFormat="1" ht="19.5" x14ac:dyDescent="0.35">
      <c r="A1" s="145" t="str">
        <f>'Budget Issue #1 '!$A$1</f>
        <v>Florida CCOC Budget Issue Form</v>
      </c>
      <c r="B1" s="145"/>
      <c r="C1" s="145"/>
      <c r="D1" s="145"/>
      <c r="E1" s="145"/>
      <c r="F1" s="18"/>
      <c r="G1" s="18"/>
      <c r="H1" s="18"/>
      <c r="I1" s="18"/>
      <c r="J1" s="19"/>
    </row>
    <row r="2" spans="1:14" s="20" customFormat="1" ht="19.5" x14ac:dyDescent="0.35">
      <c r="A2" s="145" t="str">
        <f>'Budget Issue #1 '!$A$2</f>
        <v>County Fiscal Year 2024-25</v>
      </c>
      <c r="B2" s="145"/>
      <c r="C2" s="145"/>
      <c r="D2" s="145"/>
      <c r="E2" s="145"/>
      <c r="F2" s="18"/>
      <c r="G2" s="18"/>
      <c r="H2" s="18"/>
      <c r="I2" s="18"/>
      <c r="J2" s="19"/>
    </row>
    <row r="3" spans="1:14" s="27" customFormat="1" ht="15.75" x14ac:dyDescent="0.3"/>
    <row r="4" spans="1:14" x14ac:dyDescent="0.3">
      <c r="B4" s="17" t="s">
        <v>81</v>
      </c>
      <c r="C4" s="154">
        <f>'Budget Issue #1 '!$C$4</f>
        <v>0</v>
      </c>
      <c r="D4" s="154"/>
      <c r="E4" s="154"/>
      <c r="F4"/>
      <c r="G4"/>
      <c r="H4"/>
      <c r="I4"/>
      <c r="J4"/>
      <c r="K4"/>
    </row>
    <row r="5" spans="1:14" x14ac:dyDescent="0.3">
      <c r="B5" s="17" t="s">
        <v>82</v>
      </c>
      <c r="C5" s="155">
        <f>'Budget Issue #1 '!$C$5</f>
        <v>0</v>
      </c>
      <c r="D5" s="155"/>
      <c r="E5" s="155"/>
      <c r="F5"/>
      <c r="G5"/>
      <c r="H5"/>
      <c r="I5"/>
      <c r="J5"/>
      <c r="K5"/>
      <c r="M5" s="147" t="str">
        <f>'Budget Issue #1 '!M5:N6</f>
        <v>CCOC Form Version DRAFT 3
Created 04/30/2024</v>
      </c>
      <c r="N5" s="147"/>
    </row>
    <row r="6" spans="1:14" x14ac:dyDescent="0.3">
      <c r="A6" s="151" t="s">
        <v>105</v>
      </c>
      <c r="B6" s="151"/>
      <c r="C6" s="153">
        <f>'Budget Issue #1 '!$C$6</f>
        <v>0</v>
      </c>
      <c r="D6" s="153"/>
      <c r="E6" s="153"/>
      <c r="F6"/>
      <c r="G6"/>
      <c r="H6"/>
      <c r="I6"/>
      <c r="J6"/>
      <c r="K6"/>
      <c r="M6" s="147"/>
      <c r="N6" s="147"/>
    </row>
    <row r="7" spans="1:14" x14ac:dyDescent="0.3">
      <c r="C7" s="2"/>
      <c r="D7" s="2"/>
      <c r="E7" s="2"/>
    </row>
    <row r="8" spans="1:14" x14ac:dyDescent="0.3">
      <c r="J8" s="152"/>
      <c r="K8" s="152"/>
    </row>
    <row r="10" spans="1:14" s="6" customFormat="1" ht="27" x14ac:dyDescent="0.25">
      <c r="C10" s="7" t="s">
        <v>95</v>
      </c>
      <c r="D10" s="7" t="s">
        <v>96</v>
      </c>
      <c r="E10" s="7" t="s">
        <v>97</v>
      </c>
      <c r="F10" s="7" t="s">
        <v>98</v>
      </c>
      <c r="G10" s="7" t="s">
        <v>99</v>
      </c>
      <c r="H10" s="7" t="s">
        <v>100</v>
      </c>
      <c r="I10" s="7" t="s">
        <v>101</v>
      </c>
      <c r="J10" s="7" t="s">
        <v>102</v>
      </c>
      <c r="K10" s="7" t="s">
        <v>103</v>
      </c>
      <c r="L10" s="8" t="s">
        <v>3</v>
      </c>
    </row>
    <row r="11" spans="1:14" x14ac:dyDescent="0.3">
      <c r="B11" s="24" t="s">
        <v>111</v>
      </c>
      <c r="C11" s="90">
        <f>'Budget Issue #1 '!$C$11+'Budget Issue #2 '!$C$11+'Budget Issue #3 '!$C$11+'Budget Issue #4 '!$C$11+'Budget Issue #5 '!$C$11+$C$23</f>
        <v>0</v>
      </c>
      <c r="D11" s="90">
        <f>'Budget Issue #1 '!$D$11+'Budget Issue #2 '!$D$11+'Budget Issue #3 '!$D$11+'Budget Issue #4 '!$D$11+'Budget Issue #5 '!$D$11+$D$23</f>
        <v>0</v>
      </c>
      <c r="E11" s="90">
        <f>'Budget Issue #1 '!$E$11+'Budget Issue #2 '!$E$11+'Budget Issue #3 '!$E$11+'Budget Issue #4 '!$E$11+'Budget Issue #5 '!$E$11+$E$23</f>
        <v>0</v>
      </c>
      <c r="F11" s="90">
        <f>'Budget Issue #1 '!$F$11+'Budget Issue #2 '!$F$11+'Budget Issue #3 '!$F$11+'Budget Issue #4 '!$F$11+'Budget Issue #5 '!$F$11+$F$23</f>
        <v>0</v>
      </c>
      <c r="G11" s="90">
        <f>'Budget Issue #1 '!$G$11+'Budget Issue #2 '!$G$11+'Budget Issue #3 '!$G$11+'Budget Issue #4 '!$G$11+'Budget Issue #5 '!$G$11+$G$23</f>
        <v>0</v>
      </c>
      <c r="H11" s="90">
        <f>'Budget Issue #1 '!$H$11+'Budget Issue #2 '!$H$11+'Budget Issue #3 '!$H$11+'Budget Issue #4 '!$H$11+'Budget Issue #5 '!$H$11+$H$23</f>
        <v>0</v>
      </c>
      <c r="I11" s="90">
        <f>'Budget Issue #1 '!$I$11+'Budget Issue #2 '!$I$11+'Budget Issue #3 '!$I$11+'Budget Issue #4 '!$I$11+'Budget Issue #5 '!$I$11+$I$23</f>
        <v>0</v>
      </c>
      <c r="J11" s="90">
        <f>'Budget Issue #1 '!$J$11+'Budget Issue #2 '!$J$11+'Budget Issue #3 '!$J$11+'Budget Issue #4 '!$J$11+'Budget Issue #5 '!$J$11+$J$23</f>
        <v>0</v>
      </c>
      <c r="K11" s="90">
        <f>'Budget Issue #1 '!$K$11+'Budget Issue #2 '!$K$11+'Budget Issue #3 '!$K$11+'Budget Issue #4 '!$K$11+'Budget Issue #5 '!$K$11+$K$23</f>
        <v>0</v>
      </c>
      <c r="L11" s="13">
        <f>SUM(C11:K11)</f>
        <v>0</v>
      </c>
    </row>
    <row r="12" spans="1:14" ht="7.5" customHeight="1" x14ac:dyDescent="0.3">
      <c r="B12" s="142"/>
      <c r="C12" s="143"/>
      <c r="D12" s="143"/>
      <c r="E12" s="143"/>
      <c r="F12" s="143"/>
      <c r="G12" s="143"/>
      <c r="H12" s="143"/>
      <c r="I12" s="143"/>
      <c r="J12" s="143"/>
      <c r="K12" s="143"/>
      <c r="L12" s="144"/>
    </row>
    <row r="13" spans="1:14" x14ac:dyDescent="0.3">
      <c r="B13" s="21" t="s">
        <v>0</v>
      </c>
      <c r="C13" s="91">
        <f>'Budget Issue #1 '!$C$13+'Budget Issue #2 '!$C$13+'Budget Issue #3 '!$C$13+'Budget Issue #4 '!$C$13+'Budget Issue #5 '!$C$13+$C$25</f>
        <v>0</v>
      </c>
      <c r="D13" s="91">
        <f>'Budget Issue #1 '!$D$13+'Budget Issue #2 '!$D$13+'Budget Issue #3 '!$D$13+'Budget Issue #4 '!$D$13+'Budget Issue #5 '!$D$13+$C$25</f>
        <v>0</v>
      </c>
      <c r="E13" s="91">
        <f>'Budget Issue #1 '!$E$13+'Budget Issue #2 '!$E$13+'Budget Issue #3 '!$E$13+'Budget Issue #4 '!$E$13+'Budget Issue #5 '!$E$13+$C$25</f>
        <v>0</v>
      </c>
      <c r="F13" s="91">
        <f>'Budget Issue #1 '!$F$13+'Budget Issue #2 '!$F$13+'Budget Issue #3 '!$F$13+'Budget Issue #4 '!$F$13+'Budget Issue #5 '!$F$13+$C$25</f>
        <v>0</v>
      </c>
      <c r="G13" s="91">
        <f>'Budget Issue #1 '!$G$13+'Budget Issue #2 '!$G$13+'Budget Issue #3 '!$G$13+'Budget Issue #4 '!$G$13+'Budget Issue #5 '!$G$13+$C$25</f>
        <v>0</v>
      </c>
      <c r="H13" s="91">
        <f>'Budget Issue #1 '!$H$13+'Budget Issue #2 '!$H$13+'Budget Issue #3 '!$H$13+'Budget Issue #4 '!$H$13+'Budget Issue #5 '!$H$13+$C$25</f>
        <v>0</v>
      </c>
      <c r="I13" s="91">
        <f>'Budget Issue #1 '!$I$13+'Budget Issue #2 '!$I$13+'Budget Issue #3 '!$I$13+'Budget Issue #4 '!$I$13+'Budget Issue #5 '!$I$13+$C$25</f>
        <v>0</v>
      </c>
      <c r="J13" s="91">
        <f>'Budget Issue #1 '!$J$13+'Budget Issue #2 '!$J$13+'Budget Issue #3 '!$J$13+'Budget Issue #4 '!$J$13+'Budget Issue #5 '!$J$13+$C$25</f>
        <v>0</v>
      </c>
      <c r="K13" s="91">
        <f>'Budget Issue #1 '!$K$13+'Budget Issue #2 '!$K$13+'Budget Issue #3 '!$K$13+'Budget Issue #4 '!$K$13+'Budget Issue #5 '!$K$13+$C$25</f>
        <v>0</v>
      </c>
      <c r="L13" s="14">
        <f>SUM(C13:K13)</f>
        <v>0</v>
      </c>
    </row>
    <row r="14" spans="1:14" x14ac:dyDescent="0.3">
      <c r="B14" s="22" t="s">
        <v>1</v>
      </c>
      <c r="C14" s="92">
        <f>'Budget Issue #1 '!$C$14+'Budget Issue #2 '!$C$14+'Budget Issue #3 '!$C$14+'Budget Issue #4 '!$C$14+'Budget Issue #5 '!$C$14+$C$25</f>
        <v>0</v>
      </c>
      <c r="D14" s="92">
        <f>'Budget Issue #1 '!$D$14+'Budget Issue #2 '!$D$14+'Budget Issue #3 '!$D$14+'Budget Issue #4 '!$D$14+'Budget Issue #5 '!$D$14+$C$25</f>
        <v>0</v>
      </c>
      <c r="E14" s="92">
        <f>'Budget Issue #1 '!$E$14+'Budget Issue #2 '!$E$14+'Budget Issue #3 '!$E$14+'Budget Issue #4 '!$E$14+'Budget Issue #5 '!$E$14+$C$25</f>
        <v>0</v>
      </c>
      <c r="F14" s="92">
        <f>'Budget Issue #1 '!$F$14+'Budget Issue #2 '!$F$14+'Budget Issue #3 '!$F$14+'Budget Issue #4 '!$F$14+'Budget Issue #5 '!$F$14+$C$25</f>
        <v>0</v>
      </c>
      <c r="G14" s="92">
        <f>'Budget Issue #1 '!$G$14+'Budget Issue #2 '!$G$14+'Budget Issue #3 '!$G$14+'Budget Issue #4 '!$G$14+'Budget Issue #5 '!$G$14+$C$25</f>
        <v>0</v>
      </c>
      <c r="H14" s="92">
        <f>'Budget Issue #1 '!$H$14+'Budget Issue #2 '!$H$14+'Budget Issue #3 '!$H$14+'Budget Issue #4 '!$H$14+'Budget Issue #5 '!$H$14+$C$25</f>
        <v>0</v>
      </c>
      <c r="I14" s="92">
        <f>'Budget Issue #1 '!$I$14+'Budget Issue #2 '!$I$14+'Budget Issue #3 '!$I$14+'Budget Issue #4 '!$I$14+'Budget Issue #5 '!$I$14+$C$25</f>
        <v>0</v>
      </c>
      <c r="J14" s="92">
        <f>'Budget Issue #1 '!$J$14+'Budget Issue #2 '!$J$14+'Budget Issue #3 '!$J$14+'Budget Issue #4 '!$J$14+'Budget Issue #5 '!$J$14+$C$25</f>
        <v>0</v>
      </c>
      <c r="K14" s="92">
        <f>'Budget Issue #1 '!$K$14+'Budget Issue #2 '!$K$14+'Budget Issue #3 '!$K$14+'Budget Issue #4 '!$K$14+'Budget Issue #5 '!$K$14+$C$25</f>
        <v>0</v>
      </c>
      <c r="L14" s="14">
        <f>SUM(C14:K14)</f>
        <v>0</v>
      </c>
    </row>
    <row r="15" spans="1:14" ht="17.25" thickBot="1" x14ac:dyDescent="0.35">
      <c r="B15" s="23" t="s">
        <v>2</v>
      </c>
      <c r="C15" s="93">
        <f>'Budget Issue #1 '!$C$15+'Budget Issue #2 '!$C$15+'Budget Issue #3 '!$C$15+'Budget Issue #4 '!$C$15+'Budget Issue #5 '!$C$15+$C$25</f>
        <v>0</v>
      </c>
      <c r="D15" s="93">
        <f>'Budget Issue #1 '!$D$15+'Budget Issue #2 '!$D$15+'Budget Issue #3 '!$D$15+'Budget Issue #4 '!$D$15+'Budget Issue #5 '!$D$15+$C$25</f>
        <v>0</v>
      </c>
      <c r="E15" s="93">
        <f>'Budget Issue #1 '!$E$15+'Budget Issue #2 '!$E$15+'Budget Issue #3 '!$E$15+'Budget Issue #4 '!$E$15+'Budget Issue #5 '!$E$15+$C$25</f>
        <v>0</v>
      </c>
      <c r="F15" s="93">
        <f>'Budget Issue #1 '!$F$15+'Budget Issue #2 '!$F$15+'Budget Issue #3 '!$F$15+'Budget Issue #4 '!$F$15+'Budget Issue #5 '!$F$15+$C$25</f>
        <v>0</v>
      </c>
      <c r="G15" s="93">
        <f>'Budget Issue #1 '!$G$15+'Budget Issue #2 '!$G$15+'Budget Issue #3 '!$G$15+'Budget Issue #4 '!$G$15+'Budget Issue #5 '!$G$15+$C$25</f>
        <v>0</v>
      </c>
      <c r="H15" s="93">
        <f>'Budget Issue #1 '!$H$15+'Budget Issue #2 '!$H$15+'Budget Issue #3 '!$H$15+'Budget Issue #4 '!$H$15+'Budget Issue #5 '!$H$15+$C$25</f>
        <v>0</v>
      </c>
      <c r="I15" s="93">
        <f>'Budget Issue #1 '!$I$15+'Budget Issue #2 '!$I$15+'Budget Issue #3 '!$I$15+'Budget Issue #4 '!$I$15+'Budget Issue #5 '!$I$15+$C$25</f>
        <v>0</v>
      </c>
      <c r="J15" s="93">
        <f>'Budget Issue #1 '!$J$15+'Budget Issue #2 '!$J$15+'Budget Issue #3 '!$J$15+'Budget Issue #4 '!$J$15+'Budget Issue #5 '!$J$15+$C$25</f>
        <v>0</v>
      </c>
      <c r="K15" s="93">
        <f>'Budget Issue #1 '!$K$15+'Budget Issue #2 '!$K$15+'Budget Issue #3 '!$K$15+'Budget Issue #4 '!$K$15+'Budget Issue #5 '!$K$15+$C$25</f>
        <v>0</v>
      </c>
      <c r="L15" s="15">
        <f>SUM(C15:K15)</f>
        <v>0</v>
      </c>
    </row>
    <row r="16" spans="1:14" ht="17.25" thickTop="1" x14ac:dyDescent="0.3">
      <c r="B16" s="25" t="s">
        <v>3</v>
      </c>
      <c r="C16" s="12">
        <f t="shared" ref="C16:L16" si="0">SUM(C13:C15)</f>
        <v>0</v>
      </c>
      <c r="D16" s="12">
        <f t="shared" si="0"/>
        <v>0</v>
      </c>
      <c r="E16" s="12">
        <f t="shared" si="0"/>
        <v>0</v>
      </c>
      <c r="F16" s="12">
        <f t="shared" si="0"/>
        <v>0</v>
      </c>
      <c r="G16" s="12">
        <f t="shared" si="0"/>
        <v>0</v>
      </c>
      <c r="H16" s="12">
        <f t="shared" si="0"/>
        <v>0</v>
      </c>
      <c r="I16" s="12">
        <f t="shared" si="0"/>
        <v>0</v>
      </c>
      <c r="J16" s="12">
        <f t="shared" si="0"/>
        <v>0</v>
      </c>
      <c r="K16" s="12">
        <f t="shared" si="0"/>
        <v>0</v>
      </c>
      <c r="L16" s="12">
        <f t="shared" si="0"/>
        <v>0</v>
      </c>
    </row>
    <row r="17" spans="1:13" x14ac:dyDescent="0.3">
      <c r="B17"/>
      <c r="C17"/>
      <c r="D17"/>
      <c r="E17"/>
      <c r="G17"/>
      <c r="H17"/>
      <c r="I17"/>
    </row>
    <row r="19" spans="1:13" s="26" customFormat="1" ht="19.5" x14ac:dyDescent="0.35">
      <c r="B19" s="146" t="s">
        <v>140</v>
      </c>
      <c r="C19" s="146"/>
      <c r="D19" s="146"/>
      <c r="E19" s="146"/>
      <c r="F19" s="146"/>
    </row>
    <row r="20" spans="1:13" customFormat="1" ht="13.5" customHeight="1" x14ac:dyDescent="0.25"/>
    <row r="21" spans="1:13" customFormat="1" x14ac:dyDescent="0.3">
      <c r="A21" s="1"/>
      <c r="B21" s="1"/>
      <c r="C21" s="1"/>
      <c r="D21" s="1"/>
      <c r="E21" s="1"/>
      <c r="F21" s="1"/>
      <c r="G21" s="1"/>
      <c r="H21" s="1"/>
      <c r="I21" s="1"/>
      <c r="J21" s="1"/>
      <c r="K21" s="1"/>
      <c r="L21" s="1"/>
      <c r="M21" s="1"/>
    </row>
    <row r="22" spans="1:13" customFormat="1" ht="27" x14ac:dyDescent="0.25">
      <c r="A22" s="6"/>
      <c r="B22" s="6"/>
      <c r="C22" s="7" t="s">
        <v>95</v>
      </c>
      <c r="D22" s="7" t="s">
        <v>96</v>
      </c>
      <c r="E22" s="7" t="s">
        <v>97</v>
      </c>
      <c r="F22" s="7" t="s">
        <v>98</v>
      </c>
      <c r="G22" s="7" t="s">
        <v>99</v>
      </c>
      <c r="H22" s="7" t="s">
        <v>100</v>
      </c>
      <c r="I22" s="7" t="s">
        <v>101</v>
      </c>
      <c r="J22" s="7" t="s">
        <v>102</v>
      </c>
      <c r="K22" s="7" t="s">
        <v>103</v>
      </c>
      <c r="L22" s="8" t="s">
        <v>3</v>
      </c>
      <c r="M22" s="6"/>
    </row>
    <row r="23" spans="1:13" ht="16.5" customHeight="1" x14ac:dyDescent="0.3">
      <c r="B23" s="24" t="s">
        <v>111</v>
      </c>
      <c r="C23" s="5"/>
      <c r="D23" s="5"/>
      <c r="E23" s="5"/>
      <c r="F23" s="5"/>
      <c r="G23" s="5"/>
      <c r="H23" s="5"/>
      <c r="I23" s="5"/>
      <c r="J23" s="5"/>
      <c r="K23" s="5"/>
      <c r="L23" s="13">
        <f>SUM(C23:K23)</f>
        <v>0</v>
      </c>
    </row>
    <row r="24" spans="1:13" ht="7.5" customHeight="1" x14ac:dyDescent="0.3">
      <c r="B24" s="142"/>
      <c r="C24" s="143"/>
      <c r="D24" s="143"/>
      <c r="E24" s="143"/>
      <c r="F24" s="143"/>
      <c r="G24" s="143"/>
      <c r="H24" s="143"/>
      <c r="I24" s="143"/>
      <c r="J24" s="143"/>
      <c r="K24" s="143"/>
      <c r="L24" s="144"/>
    </row>
    <row r="25" spans="1:13" x14ac:dyDescent="0.3">
      <c r="B25" s="21" t="s">
        <v>0</v>
      </c>
      <c r="C25" s="9"/>
      <c r="D25" s="9"/>
      <c r="E25" s="9"/>
      <c r="F25" s="9"/>
      <c r="G25" s="9"/>
      <c r="H25" s="9"/>
      <c r="I25" s="9"/>
      <c r="J25" s="9"/>
      <c r="K25" s="9"/>
      <c r="L25" s="14">
        <f>SUM(C25:K25)</f>
        <v>0</v>
      </c>
    </row>
    <row r="26" spans="1:13" x14ac:dyDescent="0.3">
      <c r="B26" s="22" t="s">
        <v>1</v>
      </c>
      <c r="C26" s="10"/>
      <c r="D26" s="10"/>
      <c r="E26" s="10"/>
      <c r="F26" s="10"/>
      <c r="G26" s="10"/>
      <c r="H26" s="10"/>
      <c r="I26" s="10"/>
      <c r="J26" s="10"/>
      <c r="K26" s="10"/>
      <c r="L26" s="14">
        <f>SUM(C26:K26)</f>
        <v>0</v>
      </c>
    </row>
    <row r="27" spans="1:13" ht="17.25" thickBot="1" x14ac:dyDescent="0.35">
      <c r="B27" s="23" t="s">
        <v>2</v>
      </c>
      <c r="C27" s="11"/>
      <c r="D27" s="11"/>
      <c r="E27" s="11"/>
      <c r="F27" s="11"/>
      <c r="G27" s="11"/>
      <c r="H27" s="11"/>
      <c r="I27" s="11"/>
      <c r="J27" s="11"/>
      <c r="K27" s="11"/>
      <c r="L27" s="15">
        <f>SUM(C27:K27)</f>
        <v>0</v>
      </c>
    </row>
    <row r="28" spans="1:13" ht="17.25" thickTop="1" x14ac:dyDescent="0.3">
      <c r="B28" s="25" t="s">
        <v>3</v>
      </c>
      <c r="C28" s="12">
        <f t="shared" ref="C28:L28" si="1">SUM(C25:C27)</f>
        <v>0</v>
      </c>
      <c r="D28" s="12">
        <f t="shared" si="1"/>
        <v>0</v>
      </c>
      <c r="E28" s="12">
        <f t="shared" si="1"/>
        <v>0</v>
      </c>
      <c r="F28" s="12">
        <f t="shared" si="1"/>
        <v>0</v>
      </c>
      <c r="G28" s="12">
        <f t="shared" si="1"/>
        <v>0</v>
      </c>
      <c r="H28" s="12">
        <f t="shared" si="1"/>
        <v>0</v>
      </c>
      <c r="I28" s="12">
        <f t="shared" si="1"/>
        <v>0</v>
      </c>
      <c r="J28" s="12">
        <f t="shared" si="1"/>
        <v>0</v>
      </c>
      <c r="K28" s="12">
        <f t="shared" si="1"/>
        <v>0</v>
      </c>
      <c r="L28" s="12">
        <f t="shared" si="1"/>
        <v>0</v>
      </c>
    </row>
    <row r="29" spans="1:13" x14ac:dyDescent="0.3">
      <c r="B29"/>
      <c r="C29"/>
      <c r="D29"/>
      <c r="E29"/>
      <c r="G29"/>
      <c r="H29"/>
      <c r="I29"/>
    </row>
    <row r="30" spans="1:13" x14ac:dyDescent="0.3">
      <c r="B30"/>
      <c r="C30"/>
      <c r="D30"/>
      <c r="E30"/>
      <c r="F30"/>
      <c r="G30"/>
      <c r="H30"/>
      <c r="I30"/>
      <c r="J30"/>
      <c r="K30"/>
      <c r="L30"/>
      <c r="M30"/>
    </row>
    <row r="31" spans="1:13" x14ac:dyDescent="0.3">
      <c r="B31"/>
      <c r="C31"/>
      <c r="D31"/>
      <c r="E31"/>
      <c r="F31"/>
      <c r="G31"/>
      <c r="H31"/>
      <c r="I31"/>
      <c r="J31"/>
      <c r="K31"/>
      <c r="L31"/>
      <c r="M31"/>
    </row>
    <row r="32" spans="1:13" x14ac:dyDescent="0.3">
      <c r="B32"/>
      <c r="C32"/>
      <c r="D32"/>
      <c r="E32"/>
      <c r="F32"/>
      <c r="G32"/>
      <c r="H32"/>
      <c r="I32"/>
      <c r="J32"/>
      <c r="K32"/>
      <c r="L32"/>
      <c r="M32"/>
    </row>
    <row r="33" spans="2:13" x14ac:dyDescent="0.3">
      <c r="B33"/>
      <c r="C33"/>
      <c r="D33"/>
      <c r="E33"/>
      <c r="F33"/>
      <c r="G33"/>
      <c r="H33"/>
      <c r="I33"/>
      <c r="J33"/>
      <c r="K33"/>
      <c r="L33"/>
      <c r="M33"/>
    </row>
    <row r="34" spans="2:13" x14ac:dyDescent="0.3">
      <c r="B34"/>
      <c r="C34"/>
      <c r="D34"/>
      <c r="E34"/>
      <c r="F34"/>
      <c r="G34"/>
      <c r="H34"/>
      <c r="I34"/>
      <c r="J34"/>
      <c r="K34"/>
      <c r="L34"/>
      <c r="M34"/>
    </row>
    <row r="35" spans="2:13" x14ac:dyDescent="0.3">
      <c r="B35"/>
      <c r="C35"/>
      <c r="D35"/>
      <c r="E35"/>
      <c r="F35"/>
      <c r="G35"/>
      <c r="H35"/>
      <c r="I35"/>
      <c r="J35"/>
      <c r="K35"/>
      <c r="L35"/>
      <c r="M35"/>
    </row>
    <row r="36" spans="2:13" x14ac:dyDescent="0.3">
      <c r="B36"/>
      <c r="C36"/>
      <c r="D36"/>
      <c r="E36"/>
      <c r="F36"/>
      <c r="G36"/>
      <c r="H36"/>
      <c r="I36"/>
      <c r="J36"/>
      <c r="K36"/>
      <c r="L36"/>
      <c r="M36"/>
    </row>
    <row r="37" spans="2:13" x14ac:dyDescent="0.3">
      <c r="B37"/>
      <c r="C37"/>
      <c r="D37"/>
      <c r="E37"/>
      <c r="F37"/>
      <c r="G37"/>
      <c r="H37"/>
      <c r="I37"/>
      <c r="J37"/>
      <c r="K37"/>
      <c r="L37"/>
      <c r="M37"/>
    </row>
    <row r="38" spans="2:13" x14ac:dyDescent="0.3">
      <c r="B38"/>
      <c r="C38"/>
      <c r="D38"/>
      <c r="E38"/>
      <c r="F38"/>
      <c r="G38"/>
      <c r="H38"/>
      <c r="I38"/>
      <c r="J38"/>
      <c r="K38"/>
      <c r="L38"/>
      <c r="M38"/>
    </row>
    <row r="39" spans="2:13" x14ac:dyDescent="0.3">
      <c r="B39"/>
      <c r="C39"/>
      <c r="D39"/>
      <c r="E39"/>
      <c r="F39"/>
      <c r="G39"/>
      <c r="H39"/>
      <c r="I39"/>
      <c r="J39"/>
      <c r="K39"/>
      <c r="L39"/>
      <c r="M39"/>
    </row>
    <row r="40" spans="2:13" x14ac:dyDescent="0.3">
      <c r="B40"/>
      <c r="C40"/>
      <c r="D40"/>
      <c r="E40"/>
      <c r="F40"/>
      <c r="G40"/>
      <c r="H40"/>
      <c r="I40"/>
      <c r="J40"/>
      <c r="K40"/>
      <c r="L40"/>
      <c r="M40"/>
    </row>
    <row r="41" spans="2:13" x14ac:dyDescent="0.3">
      <c r="B41"/>
      <c r="C41"/>
      <c r="D41"/>
      <c r="E41"/>
      <c r="F41"/>
      <c r="G41"/>
      <c r="H41"/>
      <c r="I41"/>
      <c r="J41"/>
      <c r="K41"/>
      <c r="L41"/>
      <c r="M41"/>
    </row>
    <row r="42" spans="2:13" x14ac:dyDescent="0.3">
      <c r="B42"/>
      <c r="C42"/>
      <c r="D42"/>
      <c r="E42"/>
      <c r="F42"/>
      <c r="G42"/>
      <c r="H42"/>
      <c r="I42"/>
      <c r="J42"/>
      <c r="K42"/>
      <c r="L42"/>
      <c r="M42"/>
    </row>
    <row r="43" spans="2:13" x14ac:dyDescent="0.3">
      <c r="B43"/>
      <c r="C43"/>
      <c r="D43"/>
      <c r="E43"/>
      <c r="F43"/>
      <c r="G43"/>
      <c r="H43"/>
      <c r="I43"/>
      <c r="J43"/>
      <c r="K43"/>
      <c r="L43"/>
      <c r="M43"/>
    </row>
    <row r="44" spans="2:13" x14ac:dyDescent="0.3">
      <c r="B44"/>
      <c r="C44"/>
      <c r="D44"/>
      <c r="E44"/>
      <c r="F44"/>
      <c r="G44"/>
      <c r="H44"/>
      <c r="I44"/>
      <c r="J44"/>
      <c r="K44"/>
      <c r="L44"/>
      <c r="M44"/>
    </row>
    <row r="45" spans="2:13" x14ac:dyDescent="0.3">
      <c r="B45"/>
      <c r="C45"/>
      <c r="D45"/>
      <c r="E45"/>
      <c r="F45"/>
      <c r="G45"/>
      <c r="H45"/>
      <c r="I45"/>
      <c r="J45"/>
      <c r="K45"/>
      <c r="L45"/>
      <c r="M45"/>
    </row>
    <row r="46" spans="2:13" x14ac:dyDescent="0.3">
      <c r="B46"/>
      <c r="C46"/>
      <c r="D46"/>
      <c r="E46"/>
      <c r="F46"/>
      <c r="G46"/>
      <c r="H46"/>
      <c r="I46"/>
      <c r="J46"/>
      <c r="K46"/>
      <c r="L46"/>
      <c r="M46"/>
    </row>
    <row r="47" spans="2:13" x14ac:dyDescent="0.3">
      <c r="B47"/>
      <c r="C47"/>
      <c r="D47"/>
      <c r="E47"/>
      <c r="F47"/>
      <c r="G47"/>
      <c r="H47"/>
      <c r="I47"/>
      <c r="J47"/>
      <c r="K47"/>
      <c r="L47"/>
      <c r="M47"/>
    </row>
    <row r="48" spans="2:13" x14ac:dyDescent="0.3">
      <c r="B48"/>
      <c r="C48"/>
      <c r="D48"/>
      <c r="E48"/>
      <c r="F48"/>
      <c r="G48"/>
      <c r="H48"/>
      <c r="I48"/>
      <c r="J48"/>
      <c r="K48"/>
      <c r="L48"/>
      <c r="M48"/>
    </row>
    <row r="49" spans="2:13" x14ac:dyDescent="0.3">
      <c r="B49"/>
      <c r="C49"/>
      <c r="D49"/>
      <c r="E49"/>
      <c r="F49"/>
      <c r="G49"/>
      <c r="H49"/>
      <c r="I49"/>
      <c r="J49"/>
      <c r="K49"/>
      <c r="L49"/>
      <c r="M49"/>
    </row>
  </sheetData>
  <sheetProtection algorithmName="SHA-512" hashValue="7WPPDqGA5nc0hF4KSnF09wk3z/HiOg1+eHOHsN7/x3lTFCUbcz8yZSyfC7AOeDxhdAX5DjAQ7VV6MvOHOIrV4w==" saltValue="PRWXzFScLT0hEwLMD8WfBg==" spinCount="100000" sheet="1" selectLockedCells="1"/>
  <mergeCells count="11">
    <mergeCell ref="A1:E1"/>
    <mergeCell ref="A2:E2"/>
    <mergeCell ref="C4:E4"/>
    <mergeCell ref="C5:E5"/>
    <mergeCell ref="M5:N6"/>
    <mergeCell ref="A6:B6"/>
    <mergeCell ref="C6:E6"/>
    <mergeCell ref="B19:F19"/>
    <mergeCell ref="B24:L24"/>
    <mergeCell ref="J8:K8"/>
    <mergeCell ref="B12:L12"/>
  </mergeCells>
  <conditionalFormatting sqref="J8:K8">
    <cfRule type="expression" dxfId="1" priority="1">
      <formula>$J$6="Other (Described Below)"</formula>
    </cfRule>
  </conditionalFormatting>
  <dataValidations count="2">
    <dataValidation type="decimal" operator="lessThan" allowBlank="1" showInputMessage="1" showErrorMessage="1" sqref="C11:K11 C23:K23" xr:uid="{53B28EBC-725A-48E7-9853-50223EA3CB5A}">
      <formula1>99999999999.99</formula1>
    </dataValidation>
    <dataValidation type="whole" operator="lessThan" allowBlank="1" showInputMessage="1" showErrorMessage="1" sqref="C25:K27 C13:K15" xr:uid="{B185EEB2-952E-4A51-9208-969A3F6D058A}">
      <formula1>99999999999</formula1>
    </dataValidation>
  </dataValidations>
  <printOptions horizontalCentered="1"/>
  <pageMargins left="0.25" right="0.25" top="0.25" bottom="0.5" header="0.25" footer="0.25"/>
  <pageSetup scale="60" orientation="landscape" r:id="rId1"/>
  <headerFooter>
    <oddFooter>&amp;L&amp;"Franklin Gothic Demi,Regular"&amp;K002D73&amp;F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55607-24DD-41F9-A195-6C8509D621BA}">
  <sheetPr codeName="Sheet8">
    <pageSetUpPr fitToPage="1"/>
  </sheetPr>
  <dimension ref="A1:N30"/>
  <sheetViews>
    <sheetView workbookViewId="0">
      <selection activeCell="I11" sqref="I11"/>
    </sheetView>
  </sheetViews>
  <sheetFormatPr defaultRowHeight="13.5" x14ac:dyDescent="0.25"/>
  <cols>
    <col min="1" max="1" width="3.625" customWidth="1"/>
    <col min="2" max="2" width="13.625" customWidth="1"/>
    <col min="3" max="3" width="15.875" customWidth="1"/>
    <col min="4" max="4" width="18.375" customWidth="1"/>
    <col min="5" max="5" width="14" customWidth="1"/>
    <col min="6" max="6" width="15.75" customWidth="1"/>
    <col min="7" max="7" width="19" customWidth="1"/>
    <col min="8" max="8" width="5.75" customWidth="1"/>
    <col min="9" max="9" width="17.375" customWidth="1"/>
    <col min="10" max="10" width="5.75" customWidth="1"/>
    <col min="11" max="11" width="18.5" customWidth="1"/>
    <col min="12" max="12" width="5.75" customWidth="1"/>
    <col min="13" max="15" width="15.625" customWidth="1"/>
  </cols>
  <sheetData>
    <row r="1" spans="1:14" ht="19.5" x14ac:dyDescent="0.25">
      <c r="A1" s="145" t="str">
        <f>'Budget Issue #1 '!$A$1</f>
        <v>Florida CCOC Budget Issue Form</v>
      </c>
      <c r="B1" s="145"/>
      <c r="C1" s="145"/>
      <c r="D1" s="145"/>
      <c r="E1" s="145"/>
    </row>
    <row r="2" spans="1:14" ht="19.5" x14ac:dyDescent="0.25">
      <c r="A2" s="145" t="str">
        <f>'Budget Issue #1 '!$A$2</f>
        <v>County Fiscal Year 2024-25</v>
      </c>
      <c r="B2" s="145"/>
      <c r="C2" s="145"/>
      <c r="D2" s="145"/>
      <c r="E2" s="145"/>
    </row>
    <row r="3" spans="1:14" ht="15.75" x14ac:dyDescent="0.3">
      <c r="A3" s="27"/>
      <c r="B3" s="27"/>
      <c r="C3" s="27"/>
      <c r="D3" s="27"/>
      <c r="E3" s="27"/>
    </row>
    <row r="4" spans="1:14" ht="16.5" x14ac:dyDescent="0.3">
      <c r="A4" s="1"/>
      <c r="B4" s="17" t="s">
        <v>81</v>
      </c>
      <c r="C4" s="154">
        <f>'Budget Issue #1 '!$C$4</f>
        <v>0</v>
      </c>
      <c r="D4" s="154"/>
      <c r="E4" s="154"/>
    </row>
    <row r="5" spans="1:14" ht="16.5" x14ac:dyDescent="0.3">
      <c r="A5" s="1"/>
      <c r="B5" s="17" t="s">
        <v>82</v>
      </c>
      <c r="C5" s="155">
        <f>'Budget Issue #1 '!$C$5</f>
        <v>0</v>
      </c>
      <c r="D5" s="155"/>
      <c r="E5" s="155"/>
      <c r="M5" s="147" t="str">
        <f>'Budget Issue #1 '!M5:N6</f>
        <v>CCOC Form Version DRAFT 3
Created 04/30/2024</v>
      </c>
      <c r="N5" s="147"/>
    </row>
    <row r="6" spans="1:14" ht="16.5" x14ac:dyDescent="0.25">
      <c r="A6" s="151" t="s">
        <v>105</v>
      </c>
      <c r="B6" s="151"/>
      <c r="C6" s="153">
        <f>'Budget Issue #1 '!$C$6</f>
        <v>0</v>
      </c>
      <c r="D6" s="153"/>
      <c r="E6" s="153"/>
      <c r="M6" s="147"/>
      <c r="N6" s="147"/>
    </row>
    <row r="7" spans="1:14" ht="16.5" x14ac:dyDescent="0.3">
      <c r="A7" s="1"/>
      <c r="B7" s="1"/>
      <c r="C7" s="2"/>
      <c r="D7" s="2"/>
      <c r="E7" s="2"/>
    </row>
    <row r="8" spans="1:14" ht="16.5" x14ac:dyDescent="0.3">
      <c r="A8" s="1"/>
      <c r="B8" s="1"/>
      <c r="C8" s="1"/>
      <c r="D8" s="1"/>
      <c r="E8" s="1"/>
    </row>
    <row r="9" spans="1:14" ht="20.25" thickBot="1" x14ac:dyDescent="0.4">
      <c r="A9" s="1"/>
      <c r="B9" s="1"/>
      <c r="C9" s="106" t="s">
        <v>176</v>
      </c>
      <c r="D9" s="1"/>
      <c r="E9" s="1"/>
    </row>
    <row r="10" spans="1:14" ht="83.25" thickBot="1" x14ac:dyDescent="0.35">
      <c r="C10" s="107"/>
      <c r="D10" s="108" t="s">
        <v>128</v>
      </c>
      <c r="E10" s="109" t="str">
        <f>MID('Budget Issue #1 '!$A$2,20,4)&amp;" Calculated FRS Increase"</f>
        <v>2024 Calculated FRS Increase</v>
      </c>
      <c r="F10" s="110" t="s">
        <v>136</v>
      </c>
      <c r="G10" s="111" t="s">
        <v>129</v>
      </c>
      <c r="H10" s="107"/>
      <c r="I10" s="112" t="s">
        <v>138</v>
      </c>
      <c r="J10" s="107"/>
      <c r="K10" s="112" t="s">
        <v>137</v>
      </c>
      <c r="L10" s="107"/>
    </row>
    <row r="11" spans="1:14" ht="17.25" thickBot="1" x14ac:dyDescent="0.35">
      <c r="C11" s="113" t="s">
        <v>130</v>
      </c>
      <c r="D11" s="114" t="str">
        <f>IF('Budget Issue #1 '!$C$4="","",VLOOKUP('Budget Issue #1 '!$C$4,'LookUpData (Hidden) '!$A$2:$F$68,3,FALSE))</f>
        <v/>
      </c>
      <c r="E11" s="115" t="str">
        <f>IF('Budget Issue #1 '!$C$4="","",VLOOKUP('Budget Issue #1 '!$C$4,'LookUpData (Hidden) '!$A$2:$F$68,4,FALSE))</f>
        <v/>
      </c>
      <c r="F11" s="116">
        <f>'Budget Issues Summary'!$L$16+'Budget Issues Summary'!$L$28</f>
        <v>0</v>
      </c>
      <c r="G11" s="117" t="str">
        <f>IFERROR($D$11+$E$11+$F$11,"")</f>
        <v/>
      </c>
      <c r="H11" s="118"/>
      <c r="I11" s="69"/>
      <c r="J11" s="118"/>
      <c r="K11" s="119">
        <f>IFERROR($I$11-$G$11,0)</f>
        <v>0</v>
      </c>
      <c r="L11" s="118"/>
    </row>
    <row r="14" spans="1:14" x14ac:dyDescent="0.25">
      <c r="I14" s="156" t="s">
        <v>139</v>
      </c>
    </row>
    <row r="15" spans="1:14" x14ac:dyDescent="0.25">
      <c r="I15" s="156"/>
    </row>
    <row r="16" spans="1:14" x14ac:dyDescent="0.25">
      <c r="I16" s="156"/>
    </row>
    <row r="17" spans="3:12" x14ac:dyDescent="0.25">
      <c r="I17" s="156"/>
    </row>
    <row r="18" spans="3:12" x14ac:dyDescent="0.25">
      <c r="I18" s="156"/>
    </row>
    <row r="20" spans="3:12" ht="20.25" thickBot="1" x14ac:dyDescent="0.4">
      <c r="C20" s="106" t="s">
        <v>175</v>
      </c>
    </row>
    <row r="21" spans="3:12" ht="83.25" thickBot="1" x14ac:dyDescent="0.35">
      <c r="C21" s="107"/>
      <c r="D21" s="108" t="s">
        <v>177</v>
      </c>
      <c r="E21" s="110" t="s">
        <v>173</v>
      </c>
      <c r="F21" s="111" t="s">
        <v>178</v>
      </c>
      <c r="H21" s="107"/>
      <c r="J21" s="107"/>
      <c r="L21" s="107"/>
    </row>
    <row r="22" spans="3:12" ht="17.25" thickBot="1" x14ac:dyDescent="0.35">
      <c r="C22" s="113" t="s">
        <v>130</v>
      </c>
      <c r="D22" s="120" t="str">
        <f>IF('Budget Issue #1 '!$C$4="","",VLOOKUP('Budget Issue #1 '!$C$4,'LookUpData (Hidden) '!$A$2:$F$68,6,FALSE))</f>
        <v/>
      </c>
      <c r="E22" s="121">
        <f>'Budget Issues Summary'!$L$11+'Budget Issues Summary'!$L$23</f>
        <v>0</v>
      </c>
      <c r="F22" s="122" t="str">
        <f>IFERROR($D$22+$E$22,"")</f>
        <v/>
      </c>
      <c r="H22" s="118"/>
      <c r="J22" s="118"/>
      <c r="L22" s="118"/>
    </row>
    <row r="25" spans="3:12" ht="13.5" customHeight="1" x14ac:dyDescent="0.25">
      <c r="D25" s="156" t="s">
        <v>179</v>
      </c>
    </row>
    <row r="26" spans="3:12" x14ac:dyDescent="0.25">
      <c r="D26" s="156"/>
    </row>
    <row r="27" spans="3:12" x14ac:dyDescent="0.25">
      <c r="D27" s="156"/>
    </row>
    <row r="28" spans="3:12" x14ac:dyDescent="0.25">
      <c r="D28" s="156"/>
    </row>
    <row r="29" spans="3:12" x14ac:dyDescent="0.25">
      <c r="D29" s="156"/>
    </row>
    <row r="30" spans="3:12" x14ac:dyDescent="0.25">
      <c r="D30" s="156"/>
    </row>
  </sheetData>
  <sheetProtection algorithmName="SHA-512" hashValue="k08qGxkvvonVOkgPIdATwfSegzBRp10HGvFSzal6mFbmq07MveulbmRf+Dy11WzdkogJRYurCU1TnUpb/1ezMQ==" saltValue="OhZUC077N8t8j+3mw5D52g==" spinCount="100000" sheet="1" selectLockedCells="1"/>
  <mergeCells count="9">
    <mergeCell ref="D25:D30"/>
    <mergeCell ref="M5:N6"/>
    <mergeCell ref="I14:I18"/>
    <mergeCell ref="A1:E1"/>
    <mergeCell ref="A2:E2"/>
    <mergeCell ref="C4:E4"/>
    <mergeCell ref="C5:E5"/>
    <mergeCell ref="A6:B6"/>
    <mergeCell ref="C6:E6"/>
  </mergeCells>
  <conditionalFormatting sqref="K11">
    <cfRule type="cellIs" dxfId="0" priority="2" operator="lessThan">
      <formula>0</formula>
    </cfRule>
  </conditionalFormatting>
  <pageMargins left="0.7" right="0.7" top="0.75" bottom="0.75" header="0.3" footer="0.3"/>
  <pageSetup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Lookup</vt:lpstr>
      <vt:lpstr>Submission Guidelines</vt:lpstr>
      <vt:lpstr>Budget Issue #1 </vt:lpstr>
      <vt:lpstr>Budget Issue #2 </vt:lpstr>
      <vt:lpstr>Budget Issue #3 </vt:lpstr>
      <vt:lpstr>Budget Issue #4 </vt:lpstr>
      <vt:lpstr>Budget Issue #5 </vt:lpstr>
      <vt:lpstr>Budget Issues Summary</vt:lpstr>
      <vt:lpstr>Budget &amp; Proj'd Revenue Summary</vt:lpstr>
      <vt:lpstr>ReportInfoBasic</vt:lpstr>
      <vt:lpstr>LookUpData (Hidden) </vt:lpstr>
      <vt:lpstr>'Budget Issue #1 '!Print_Area</vt:lpstr>
      <vt:lpstr>'Budget Issue #2 '!Print_Area</vt:lpstr>
      <vt:lpstr>'Budget Issue #3 '!Print_Area</vt:lpstr>
      <vt:lpstr>'Budget Issue #4 '!Print_Area</vt:lpstr>
      <vt:lpstr>'Budget Issue #5 '!Print_Area</vt:lpstr>
      <vt:lpstr>'Budget Issues Summary'!Print_Area</vt:lpstr>
      <vt:lpstr>'LookUpData (Hidden) '!Print_Area</vt:lpstr>
      <vt:lpstr>'LookUpData (Hidden)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Marleni Bruner</dc:creator>
  <cp:lastModifiedBy>Leonard Carper</cp:lastModifiedBy>
  <cp:lastPrinted>2024-05-02T13:33:43Z</cp:lastPrinted>
  <dcterms:created xsi:type="dcterms:W3CDTF">2019-07-11T18:53:35Z</dcterms:created>
  <dcterms:modified xsi:type="dcterms:W3CDTF">2024-05-07T16:10:17Z</dcterms:modified>
</cp:coreProperties>
</file>