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kolchakian.FLCCOC\Desktop\"/>
    </mc:Choice>
  </mc:AlternateContent>
  <xr:revisionPtr revIDLastSave="0" documentId="13_ncr:1_{097509C4-C6D3-4DEC-BBEF-6C034C2D3950}" xr6:coauthVersionLast="47" xr6:coauthVersionMax="47" xr10:uidLastSave="{00000000-0000-0000-0000-000000000000}"/>
  <bookViews>
    <workbookView xWindow="28680" yWindow="-120" windowWidth="29040" windowHeight="15840" tabRatio="673" xr2:uid="{FB785C14-9928-4E4F-8052-03BA6DDE57B4}"/>
  </bookViews>
  <sheets>
    <sheet name="FRS Calc. Template " sheetId="2" r:id="rId1"/>
    <sheet name="FRS Calc. (2024)   " sheetId="8" r:id="rId2"/>
  </sheets>
  <definedNames>
    <definedName name="_xlnm._FilterDatabase" localSheetId="1" hidden="1">'FRS Calc. (2024)   '!$A$1:$E$299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7" i="8" l="1"/>
  <c r="C306" i="8"/>
  <c r="C305" i="8"/>
  <c r="C304" i="8"/>
  <c r="C299" i="8"/>
  <c r="E298" i="8"/>
  <c r="E297" i="8"/>
  <c r="E296" i="8"/>
  <c r="E295" i="8"/>
  <c r="E299" i="8" s="1"/>
  <c r="C294" i="8"/>
  <c r="E293" i="8"/>
  <c r="E292" i="8"/>
  <c r="E294" i="8" s="1"/>
  <c r="E291" i="8"/>
  <c r="C290" i="8"/>
  <c r="E289" i="8"/>
  <c r="E290" i="8" s="1"/>
  <c r="E288" i="8"/>
  <c r="E287" i="8"/>
  <c r="C286" i="8"/>
  <c r="E285" i="8"/>
  <c r="E284" i="8"/>
  <c r="E283" i="8"/>
  <c r="E282" i="8"/>
  <c r="C281" i="8"/>
  <c r="E280" i="8"/>
  <c r="E279" i="8"/>
  <c r="E278" i="8"/>
  <c r="C277" i="8"/>
  <c r="E276" i="8"/>
  <c r="E275" i="8"/>
  <c r="E274" i="8"/>
  <c r="E277" i="8" s="1"/>
  <c r="E273" i="8"/>
  <c r="C272" i="8"/>
  <c r="E271" i="8"/>
  <c r="E270" i="8"/>
  <c r="E269" i="8"/>
  <c r="C268" i="8"/>
  <c r="E267" i="8"/>
  <c r="E266" i="8"/>
  <c r="E265" i="8"/>
  <c r="C264" i="8"/>
  <c r="E263" i="8"/>
  <c r="E262" i="8"/>
  <c r="E261" i="8"/>
  <c r="E260" i="8"/>
  <c r="E264" i="8" s="1"/>
  <c r="C259" i="8"/>
  <c r="E258" i="8"/>
  <c r="E257" i="8"/>
  <c r="E256" i="8"/>
  <c r="E255" i="8"/>
  <c r="E259" i="8" s="1"/>
  <c r="C254" i="8"/>
  <c r="E253" i="8"/>
  <c r="E252" i="8"/>
  <c r="E251" i="8"/>
  <c r="E250" i="8"/>
  <c r="E254" i="8" s="1"/>
  <c r="C249" i="8"/>
  <c r="E248" i="8"/>
  <c r="E247" i="8"/>
  <c r="E246" i="8"/>
  <c r="C245" i="8"/>
  <c r="E244" i="8"/>
  <c r="E243" i="8"/>
  <c r="E242" i="8"/>
  <c r="E241" i="8"/>
  <c r="E240" i="8"/>
  <c r="C240" i="8"/>
  <c r="E239" i="8"/>
  <c r="E238" i="8"/>
  <c r="E237" i="8"/>
  <c r="E236" i="8"/>
  <c r="C235" i="8"/>
  <c r="E234" i="8"/>
  <c r="E233" i="8"/>
  <c r="E232" i="8"/>
  <c r="C231" i="8"/>
  <c r="E230" i="8"/>
  <c r="E229" i="8"/>
  <c r="E228" i="8"/>
  <c r="C227" i="8"/>
  <c r="E226" i="8"/>
  <c r="E227" i="8" s="1"/>
  <c r="E225" i="8"/>
  <c r="E224" i="8"/>
  <c r="E223" i="8"/>
  <c r="C222" i="8"/>
  <c r="E221" i="8"/>
  <c r="E220" i="8"/>
  <c r="E219" i="8"/>
  <c r="E218" i="8"/>
  <c r="E222" i="8" s="1"/>
  <c r="C217" i="8"/>
  <c r="E216" i="8"/>
  <c r="E215" i="8"/>
  <c r="E214" i="8"/>
  <c r="E213" i="8"/>
  <c r="C212" i="8"/>
  <c r="E211" i="8"/>
  <c r="E210" i="8"/>
  <c r="E209" i="8"/>
  <c r="E208" i="8"/>
  <c r="C207" i="8"/>
  <c r="E206" i="8"/>
  <c r="E205" i="8"/>
  <c r="C204" i="8"/>
  <c r="E203" i="8"/>
  <c r="E202" i="8"/>
  <c r="E201" i="8"/>
  <c r="C200" i="8"/>
  <c r="E199" i="8"/>
  <c r="E200" i="8" s="1"/>
  <c r="E198" i="8"/>
  <c r="E197" i="8"/>
  <c r="E196" i="8"/>
  <c r="C195" i="8"/>
  <c r="E194" i="8"/>
  <c r="E193" i="8"/>
  <c r="E192" i="8"/>
  <c r="E191" i="8"/>
  <c r="E195" i="8" s="1"/>
  <c r="C190" i="8"/>
  <c r="E189" i="8"/>
  <c r="E188" i="8"/>
  <c r="E187" i="8"/>
  <c r="E190" i="8" s="1"/>
  <c r="E186" i="8"/>
  <c r="C185" i="8"/>
  <c r="E184" i="8"/>
  <c r="E185" i="8" s="1"/>
  <c r="E183" i="8"/>
  <c r="E182" i="8"/>
  <c r="C181" i="8"/>
  <c r="E180" i="8"/>
  <c r="E179" i="8"/>
  <c r="E178" i="8"/>
  <c r="C177" i="8"/>
  <c r="E176" i="8"/>
  <c r="E175" i="8"/>
  <c r="E174" i="8"/>
  <c r="E173" i="8"/>
  <c r="E172" i="8"/>
  <c r="C172" i="8"/>
  <c r="E171" i="8"/>
  <c r="E170" i="8"/>
  <c r="C169" i="8"/>
  <c r="E168" i="8"/>
  <c r="E167" i="8"/>
  <c r="E166" i="8"/>
  <c r="E169" i="8" s="1"/>
  <c r="C165" i="8"/>
  <c r="E164" i="8"/>
  <c r="E163" i="8"/>
  <c r="E162" i="8"/>
  <c r="C161" i="8"/>
  <c r="E160" i="8"/>
  <c r="E159" i="8"/>
  <c r="E158" i="8"/>
  <c r="E157" i="8"/>
  <c r="E161" i="8" s="1"/>
  <c r="C156" i="8"/>
  <c r="E155" i="8"/>
  <c r="E154" i="8"/>
  <c r="E153" i="8"/>
  <c r="E152" i="8"/>
  <c r="C151" i="8"/>
  <c r="E150" i="8"/>
  <c r="E149" i="8"/>
  <c r="E148" i="8"/>
  <c r="E147" i="8"/>
  <c r="C146" i="8"/>
  <c r="E145" i="8"/>
  <c r="E144" i="8"/>
  <c r="E146" i="8" s="1"/>
  <c r="C143" i="8"/>
  <c r="E142" i="8"/>
  <c r="E141" i="8"/>
  <c r="E143" i="8" s="1"/>
  <c r="C140" i="8"/>
  <c r="E139" i="8"/>
  <c r="E138" i="8"/>
  <c r="E137" i="8"/>
  <c r="E136" i="8"/>
  <c r="E135" i="8"/>
  <c r="C135" i="8"/>
  <c r="E134" i="8"/>
  <c r="E133" i="8"/>
  <c r="E132" i="8"/>
  <c r="E131" i="8"/>
  <c r="C130" i="8"/>
  <c r="E129" i="8"/>
  <c r="E128" i="8"/>
  <c r="E127" i="8"/>
  <c r="C126" i="8"/>
  <c r="E125" i="8"/>
  <c r="E124" i="8"/>
  <c r="E123" i="8"/>
  <c r="E122" i="8"/>
  <c r="C121" i="8"/>
  <c r="E120" i="8"/>
  <c r="E121" i="8" s="1"/>
  <c r="E119" i="8"/>
  <c r="E118" i="8"/>
  <c r="E117" i="8"/>
  <c r="C116" i="8"/>
  <c r="E115" i="8"/>
  <c r="E114" i="8"/>
  <c r="E113" i="8"/>
  <c r="E116" i="8" s="1"/>
  <c r="C112" i="8"/>
  <c r="E111" i="8"/>
  <c r="E110" i="8"/>
  <c r="E109" i="8"/>
  <c r="E112" i="8" s="1"/>
  <c r="C108" i="8"/>
  <c r="E107" i="8"/>
  <c r="E106" i="8"/>
  <c r="E105" i="8"/>
  <c r="C104" i="8"/>
  <c r="E103" i="8"/>
  <c r="E102" i="8"/>
  <c r="E101" i="8"/>
  <c r="C100" i="8"/>
  <c r="E99" i="8"/>
  <c r="E98" i="8"/>
  <c r="E97" i="8"/>
  <c r="E100" i="8" s="1"/>
  <c r="C96" i="8"/>
  <c r="E95" i="8"/>
  <c r="E94" i="8"/>
  <c r="E93" i="8"/>
  <c r="E96" i="8" s="1"/>
  <c r="C92" i="8"/>
  <c r="E91" i="8"/>
  <c r="E90" i="8"/>
  <c r="E89" i="8"/>
  <c r="E92" i="8" s="1"/>
  <c r="C88" i="8"/>
  <c r="E87" i="8"/>
  <c r="E86" i="8"/>
  <c r="E85" i="8"/>
  <c r="E88" i="8" s="1"/>
  <c r="C84" i="8"/>
  <c r="E83" i="8"/>
  <c r="E82" i="8"/>
  <c r="E81" i="8"/>
  <c r="E80" i="8"/>
  <c r="E84" i="8" s="1"/>
  <c r="C79" i="8"/>
  <c r="E78" i="8"/>
  <c r="E77" i="8"/>
  <c r="E76" i="8"/>
  <c r="C75" i="8"/>
  <c r="E74" i="8"/>
  <c r="E73" i="8"/>
  <c r="E72" i="8"/>
  <c r="E71" i="8"/>
  <c r="C70" i="8"/>
  <c r="E69" i="8"/>
  <c r="E68" i="8"/>
  <c r="E67" i="8"/>
  <c r="E66" i="8"/>
  <c r="E70" i="8" s="1"/>
  <c r="C65" i="8"/>
  <c r="E64" i="8"/>
  <c r="E63" i="8"/>
  <c r="E62" i="8"/>
  <c r="C61" i="8"/>
  <c r="E60" i="8"/>
  <c r="E59" i="8"/>
  <c r="E58" i="8"/>
  <c r="C57" i="8"/>
  <c r="E56" i="8"/>
  <c r="E55" i="8"/>
  <c r="E54" i="8"/>
  <c r="E57" i="8" s="1"/>
  <c r="C53" i="8"/>
  <c r="E52" i="8"/>
  <c r="E51" i="8"/>
  <c r="E50" i="8"/>
  <c r="E49" i="8"/>
  <c r="E53" i="8" s="1"/>
  <c r="C48" i="8"/>
  <c r="E47" i="8"/>
  <c r="E46" i="8"/>
  <c r="E45" i="8"/>
  <c r="E44" i="8"/>
  <c r="E48" i="8" s="1"/>
  <c r="C43" i="8"/>
  <c r="E42" i="8"/>
  <c r="E43" i="8" s="1"/>
  <c r="E41" i="8"/>
  <c r="E40" i="8"/>
  <c r="C39" i="8"/>
  <c r="E38" i="8"/>
  <c r="E37" i="8"/>
  <c r="E36" i="8"/>
  <c r="E35" i="8"/>
  <c r="C34" i="8"/>
  <c r="E33" i="8"/>
  <c r="E32" i="8"/>
  <c r="E306" i="8" s="1"/>
  <c r="E31" i="8"/>
  <c r="C30" i="8"/>
  <c r="E29" i="8"/>
  <c r="E28" i="8"/>
  <c r="E27" i="8"/>
  <c r="E26" i="8"/>
  <c r="C25" i="8"/>
  <c r="E24" i="8"/>
  <c r="E23" i="8"/>
  <c r="E22" i="8"/>
  <c r="E21" i="8"/>
  <c r="E25" i="8" s="1"/>
  <c r="C20" i="8"/>
  <c r="E19" i="8"/>
  <c r="E18" i="8"/>
  <c r="E17" i="8"/>
  <c r="E16" i="8"/>
  <c r="C16" i="8"/>
  <c r="E15" i="8"/>
  <c r="E14" i="8"/>
  <c r="E13" i="8"/>
  <c r="E12" i="8"/>
  <c r="C11" i="8"/>
  <c r="E10" i="8"/>
  <c r="E9" i="8"/>
  <c r="E8" i="8"/>
  <c r="E7" i="8"/>
  <c r="E11" i="8" s="1"/>
  <c r="C6" i="8"/>
  <c r="E5" i="8"/>
  <c r="E4" i="8"/>
  <c r="E3" i="8"/>
  <c r="E2" i="8"/>
  <c r="E305" i="8" l="1"/>
  <c r="E20" i="8"/>
  <c r="E249" i="8"/>
  <c r="E39" i="8"/>
  <c r="E130" i="8"/>
  <c r="E204" i="8"/>
  <c r="E235" i="8"/>
  <c r="E177" i="8"/>
  <c r="E281" i="8"/>
  <c r="E6" i="8"/>
  <c r="E301" i="8" s="1"/>
  <c r="E207" i="8"/>
  <c r="E268" i="8"/>
  <c r="E75" i="8"/>
  <c r="E104" i="8"/>
  <c r="E165" i="8"/>
  <c r="E286" i="8"/>
  <c r="C301" i="8"/>
  <c r="E151" i="8"/>
  <c r="E181" i="8"/>
  <c r="E61" i="8"/>
  <c r="E272" i="8"/>
  <c r="E30" i="8"/>
  <c r="E140" i="8"/>
  <c r="E212" i="8"/>
  <c r="E245" i="8"/>
  <c r="E79" i="8"/>
  <c r="E126" i="8"/>
  <c r="E156" i="8"/>
  <c r="C308" i="8"/>
  <c r="E304" i="8"/>
  <c r="E308" i="8" s="1"/>
  <c r="E34" i="8"/>
  <c r="E65" i="8"/>
  <c r="E108" i="8"/>
  <c r="E217" i="8"/>
  <c r="E231" i="8"/>
  <c r="E307" i="8"/>
  <c r="E309" i="8" l="1"/>
  <c r="C309" i="8"/>
  <c r="E10" i="2" l="1"/>
  <c r="D7" i="2" l="1"/>
  <c r="G7" i="2" s="1"/>
  <c r="D9" i="2"/>
  <c r="G9" i="2" s="1"/>
  <c r="F9" i="2" s="1"/>
  <c r="D6" i="2"/>
  <c r="G6" i="2" s="1"/>
  <c r="F6" i="2" s="1"/>
  <c r="D8" i="2"/>
  <c r="G8" i="2" s="1"/>
  <c r="F8" i="2" s="1"/>
  <c r="G10" i="2" l="1"/>
  <c r="F7" i="2"/>
  <c r="F10" i="2" s="1"/>
</calcChain>
</file>

<file path=xl/sharedStrings.xml><?xml version="1.0" encoding="utf-8"?>
<sst xmlns="http://schemas.openxmlformats.org/spreadsheetml/2006/main" count="553" uniqueCount="157">
  <si>
    <t>FRS Increase</t>
  </si>
  <si>
    <t>DROP</t>
  </si>
  <si>
    <t>CCOC FRS Calculation Template</t>
  </si>
  <si>
    <t>Reg EE</t>
  </si>
  <si>
    <t>SMS</t>
  </si>
  <si>
    <t>Clerk</t>
  </si>
  <si>
    <t>Enter County Data in these cells</t>
  </si>
  <si>
    <t>Year-over-Year Rate Increase</t>
  </si>
  <si>
    <t>Current Total Wages</t>
  </si>
  <si>
    <t>County:</t>
  </si>
  <si>
    <t>Class</t>
  </si>
  <si>
    <t>2023 
FRS Rates</t>
  </si>
  <si>
    <t>Grand Total</t>
  </si>
  <si>
    <t>Washington Total</t>
  </si>
  <si>
    <t>Washington</t>
  </si>
  <si>
    <t>Walton Total</t>
  </si>
  <si>
    <t>Walton</t>
  </si>
  <si>
    <t>Wakulla Total</t>
  </si>
  <si>
    <t>Wakulla</t>
  </si>
  <si>
    <t>Volusia Total</t>
  </si>
  <si>
    <t>Volusia</t>
  </si>
  <si>
    <t>Union Total</t>
  </si>
  <si>
    <t>Union</t>
  </si>
  <si>
    <t>Taylor Total</t>
  </si>
  <si>
    <t>Taylor</t>
  </si>
  <si>
    <t>Suwannee Total</t>
  </si>
  <si>
    <t>Suwannee</t>
  </si>
  <si>
    <t>Sumter Total</t>
  </si>
  <si>
    <t>Sumter</t>
  </si>
  <si>
    <t>Seminole Total</t>
  </si>
  <si>
    <t>Seminole</t>
  </si>
  <si>
    <t>Sarasota Total</t>
  </si>
  <si>
    <t>Sarasota</t>
  </si>
  <si>
    <t>Santa Rosa Total</t>
  </si>
  <si>
    <t>Santa Rosa</t>
  </si>
  <si>
    <t>Saint Lucie Total</t>
  </si>
  <si>
    <t>Saint Lucie</t>
  </si>
  <si>
    <t>Saint Johns Total</t>
  </si>
  <si>
    <t>Saint Johns</t>
  </si>
  <si>
    <t>Putnam Total</t>
  </si>
  <si>
    <t>Putnam</t>
  </si>
  <si>
    <t>Polk Total</t>
  </si>
  <si>
    <t>Polk</t>
  </si>
  <si>
    <t>Pinellas Total</t>
  </si>
  <si>
    <t>Pinellas</t>
  </si>
  <si>
    <t>Pasco Total</t>
  </si>
  <si>
    <t>Pasco</t>
  </si>
  <si>
    <t>Palm Beach Total</t>
  </si>
  <si>
    <t>Palm Beach</t>
  </si>
  <si>
    <t>Osceola Total</t>
  </si>
  <si>
    <t>Osceola</t>
  </si>
  <si>
    <t>Orange Total</t>
  </si>
  <si>
    <t>Orange</t>
  </si>
  <si>
    <t>Okeechobee Total</t>
  </si>
  <si>
    <t>Okeechobee</t>
  </si>
  <si>
    <t>Okaloosa Total</t>
  </si>
  <si>
    <t>Okaloosa</t>
  </si>
  <si>
    <t>Nassau Total</t>
  </si>
  <si>
    <t>Nassau</t>
  </si>
  <si>
    <t>Monroe Total</t>
  </si>
  <si>
    <t>Monroe</t>
  </si>
  <si>
    <t>Miami-Dade Total</t>
  </si>
  <si>
    <t>Miami-Dade</t>
  </si>
  <si>
    <t>Martin Total</t>
  </si>
  <si>
    <t>Martin</t>
  </si>
  <si>
    <t>Marion Total</t>
  </si>
  <si>
    <t>Marion</t>
  </si>
  <si>
    <t>Manatee Total</t>
  </si>
  <si>
    <t>Manatee</t>
  </si>
  <si>
    <t>Madison Total</t>
  </si>
  <si>
    <t>Madison</t>
  </si>
  <si>
    <t>Liberty Total</t>
  </si>
  <si>
    <t>Liberty</t>
  </si>
  <si>
    <t>Levy Total</t>
  </si>
  <si>
    <t>Levy</t>
  </si>
  <si>
    <t>Leon Total</t>
  </si>
  <si>
    <t>Leon</t>
  </si>
  <si>
    <t>Lee Total</t>
  </si>
  <si>
    <t>Lee</t>
  </si>
  <si>
    <t>Lake Total</t>
  </si>
  <si>
    <t>Lake</t>
  </si>
  <si>
    <t>Lafayette Total</t>
  </si>
  <si>
    <t>Lafayette</t>
  </si>
  <si>
    <t>Jefferson Total</t>
  </si>
  <si>
    <t>Jefferson</t>
  </si>
  <si>
    <t>Jackson Total</t>
  </si>
  <si>
    <t>Jackson</t>
  </si>
  <si>
    <t>Indian River Total</t>
  </si>
  <si>
    <t>Indian River</t>
  </si>
  <si>
    <t>Holmes Total</t>
  </si>
  <si>
    <t>Holmes</t>
  </si>
  <si>
    <t>Hillsborough Total</t>
  </si>
  <si>
    <t>Hillsborough</t>
  </si>
  <si>
    <t>Highlands Total</t>
  </si>
  <si>
    <t>Highlands</t>
  </si>
  <si>
    <t>Hernando Total</t>
  </si>
  <si>
    <t>Hernando</t>
  </si>
  <si>
    <t>Hendry Total</t>
  </si>
  <si>
    <t>Hendry</t>
  </si>
  <si>
    <t>Hardee Total</t>
  </si>
  <si>
    <t>Hardee</t>
  </si>
  <si>
    <t>Hamilton Total</t>
  </si>
  <si>
    <t>Hamilton</t>
  </si>
  <si>
    <t>Gulf Total</t>
  </si>
  <si>
    <t>Gulf</t>
  </si>
  <si>
    <t>Glades Total</t>
  </si>
  <si>
    <t>Glades</t>
  </si>
  <si>
    <t>Gilchrist Total</t>
  </si>
  <si>
    <t>Gilchrist</t>
  </si>
  <si>
    <t>Gadsden Total</t>
  </si>
  <si>
    <t>Gadsden</t>
  </si>
  <si>
    <t>Franklin Total</t>
  </si>
  <si>
    <t>Franklin</t>
  </si>
  <si>
    <t>Flagler Total</t>
  </si>
  <si>
    <t>Flagler</t>
  </si>
  <si>
    <t>Escambia Total</t>
  </si>
  <si>
    <t>Escambia</t>
  </si>
  <si>
    <t>Duval Total</t>
  </si>
  <si>
    <t>Duval</t>
  </si>
  <si>
    <t>Non-FRS (Pension)</t>
  </si>
  <si>
    <t>Non-FRS (Investment Plan)</t>
  </si>
  <si>
    <t>Non-FRS (SMS-Equivalent)</t>
  </si>
  <si>
    <t>Dixie Total</t>
  </si>
  <si>
    <t>Dixie</t>
  </si>
  <si>
    <t>DeSoto Total</t>
  </si>
  <si>
    <t>DeSoto</t>
  </si>
  <si>
    <t>Columbia Total</t>
  </si>
  <si>
    <t>Columbia</t>
  </si>
  <si>
    <t>Collier Total</t>
  </si>
  <si>
    <t>Collier</t>
  </si>
  <si>
    <t>Clay Total</t>
  </si>
  <si>
    <t>Clay</t>
  </si>
  <si>
    <t>Citrus Total</t>
  </si>
  <si>
    <t>Citrus</t>
  </si>
  <si>
    <t>Charlotte Total</t>
  </si>
  <si>
    <t>Charlotte</t>
  </si>
  <si>
    <t>Calhoun Total</t>
  </si>
  <si>
    <t>Calhoun</t>
  </si>
  <si>
    <t>Broward Total</t>
  </si>
  <si>
    <t>Broward</t>
  </si>
  <si>
    <t>Brevard Total</t>
  </si>
  <si>
    <t>Brevard</t>
  </si>
  <si>
    <t>Bradford Total</t>
  </si>
  <si>
    <t>Bradford</t>
  </si>
  <si>
    <t>Bay Total</t>
  </si>
  <si>
    <t>Bay</t>
  </si>
  <si>
    <t>Baker Total</t>
  </si>
  <si>
    <t>Baker</t>
  </si>
  <si>
    <t>Alachua Total</t>
  </si>
  <si>
    <t>Alachua</t>
  </si>
  <si>
    <t>FRS Increase %</t>
  </si>
  <si>
    <t>Salary Allocation Court Amount</t>
  </si>
  <si>
    <t>FRS Type</t>
  </si>
  <si>
    <t>County</t>
  </si>
  <si>
    <t>2024 
FRS Rates</t>
  </si>
  <si>
    <t>2024 
Increased Wages</t>
  </si>
  <si>
    <t>2024 
FRS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</si>
</sst>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color theme="1"/>
      <name val="Franklin Gothic Book"/>
      <family val="2"/>
    </font>
    <font>
      <sz val="12"/>
      <name val="Franklin Gothic Book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0" xfId="0" applyFont="1"/>
    <xf numFmtId="10" fontId="7" fillId="0" borderId="0" xfId="2" applyNumberFormat="1" applyFont="1" applyFill="1"/>
    <xf numFmtId="43" fontId="6" fillId="0" borderId="0" xfId="0" applyNumberFormat="1" applyFont="1"/>
    <xf numFmtId="0" fontId="4" fillId="3" borderId="0" xfId="0" applyFont="1" applyFill="1" applyAlignment="1">
      <alignment horizontal="center" wrapText="1"/>
    </xf>
    <xf numFmtId="44" fontId="6" fillId="3" borderId="0" xfId="3" applyFont="1" applyFill="1"/>
    <xf numFmtId="44" fontId="6" fillId="0" borderId="0" xfId="3" applyFont="1"/>
    <xf numFmtId="44" fontId="6" fillId="3" borderId="2" xfId="3" applyFont="1" applyFill="1" applyBorder="1"/>
    <xf numFmtId="44" fontId="6" fillId="0" borderId="2" xfId="3" applyFont="1" applyBorder="1"/>
    <xf numFmtId="44" fontId="5" fillId="0" borderId="0" xfId="3" applyFont="1"/>
    <xf numFmtId="43" fontId="0" fillId="0" borderId="0" xfId="1" applyFont="1"/>
    <xf numFmtId="0" fontId="9" fillId="0" borderId="0" xfId="0" applyFont="1"/>
    <xf numFmtId="43" fontId="4" fillId="0" borderId="0" xfId="1" applyFont="1"/>
    <xf numFmtId="164" fontId="4" fillId="0" borderId="0" xfId="1" applyNumberFormat="1" applyFont="1"/>
    <xf numFmtId="43" fontId="3" fillId="0" borderId="3" xfId="1" applyFont="1" applyFill="1" applyBorder="1"/>
    <xf numFmtId="43" fontId="3" fillId="0" borderId="4" xfId="1" applyFont="1" applyFill="1" applyBorder="1"/>
    <xf numFmtId="0" fontId="2" fillId="0" borderId="5" xfId="0" applyFont="1" applyBorder="1"/>
    <xf numFmtId="43" fontId="2" fillId="0" borderId="6" xfId="1" applyFont="1" applyFill="1" applyBorder="1"/>
    <xf numFmtId="43" fontId="2" fillId="0" borderId="0" xfId="1" applyFont="1" applyFill="1" applyBorder="1"/>
    <xf numFmtId="43" fontId="2" fillId="0" borderId="2" xfId="1" applyFont="1" applyFill="1" applyBorder="1"/>
    <xf numFmtId="0" fontId="2" fillId="0" borderId="7" xfId="0" applyFont="1" applyBorder="1"/>
    <xf numFmtId="43" fontId="2" fillId="0" borderId="8" xfId="1" applyFont="1" applyFill="1" applyBorder="1"/>
    <xf numFmtId="0" fontId="8" fillId="0" borderId="0" xfId="0" applyFont="1"/>
    <xf numFmtId="43" fontId="2" fillId="0" borderId="9" xfId="1" applyFont="1" applyFill="1" applyBorder="1"/>
    <xf numFmtId="43" fontId="2" fillId="0" borderId="10" xfId="1" applyFont="1" applyFill="1" applyBorder="1"/>
    <xf numFmtId="0" fontId="2" fillId="0" borderId="11" xfId="0" applyFont="1" applyBorder="1"/>
    <xf numFmtId="43" fontId="3" fillId="0" borderId="0" xfId="0" applyNumberFormat="1" applyFont="1"/>
    <xf numFmtId="43" fontId="2" fillId="0" borderId="0" xfId="1" applyFont="1" applyFill="1"/>
    <xf numFmtId="0" fontId="3" fillId="0" borderId="0" xfId="0" applyFont="1"/>
    <xf numFmtId="2" fontId="3" fillId="0" borderId="0" xfId="1" applyNumberFormat="1" applyFont="1" applyFill="1"/>
    <xf numFmtId="43" fontId="3" fillId="0" borderId="0" xfId="1" applyFont="1" applyFill="1"/>
    <xf numFmtId="43" fontId="2" fillId="0" borderId="0" xfId="0" applyNumberFormat="1" applyFont="1"/>
    <xf numFmtId="10" fontId="10" fillId="0" borderId="0" xfId="2" applyNumberFormat="1" applyFont="1" applyFill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43" fontId="2" fillId="2" borderId="0" xfId="1" applyFont="1" applyFill="1"/>
    <xf numFmtId="4" fontId="2" fillId="0" borderId="0" xfId="0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1CC9-96E5-4231-A385-F6213B093944}">
  <sheetPr>
    <pageSetUpPr fitToPage="1"/>
  </sheetPr>
  <dimension ref="A1:G13"/>
  <sheetViews>
    <sheetView tabSelected="1" zoomScale="120" zoomScaleNormal="120" workbookViewId="0">
      <selection activeCell="F15" sqref="F15"/>
    </sheetView>
  </sheetViews>
  <sheetFormatPr defaultRowHeight="16.5" x14ac:dyDescent="0.3"/>
  <cols>
    <col min="1" max="1" width="13.140625" style="4" customWidth="1"/>
    <col min="2" max="2" width="13.42578125" style="4" customWidth="1"/>
    <col min="3" max="4" width="12.42578125" style="4" customWidth="1"/>
    <col min="5" max="5" width="22.28515625" style="4" customWidth="1"/>
    <col min="6" max="6" width="23.28515625" style="4" customWidth="1"/>
    <col min="7" max="7" width="22.140625" style="4" customWidth="1"/>
    <col min="8" max="16384" width="9.140625" style="4"/>
  </cols>
  <sheetData>
    <row r="1" spans="1:7" x14ac:dyDescent="0.3">
      <c r="A1" s="44" t="s">
        <v>2</v>
      </c>
      <c r="B1" s="44"/>
      <c r="C1" s="44"/>
    </row>
    <row r="2" spans="1:7" x14ac:dyDescent="0.3">
      <c r="A2" s="3" t="s">
        <v>9</v>
      </c>
      <c r="B2" s="43"/>
      <c r="C2" s="43"/>
    </row>
    <row r="5" spans="1:7" s="5" customFormat="1" ht="54" customHeight="1" x14ac:dyDescent="0.3">
      <c r="A5" s="6" t="s">
        <v>10</v>
      </c>
      <c r="B5" s="6" t="s">
        <v>11</v>
      </c>
      <c r="C5" s="6" t="s">
        <v>154</v>
      </c>
      <c r="D5" s="6" t="s">
        <v>7</v>
      </c>
      <c r="E5" s="6" t="s">
        <v>8</v>
      </c>
      <c r="F5" s="6" t="s">
        <v>155</v>
      </c>
      <c r="G5" s="6" t="s">
        <v>0</v>
      </c>
    </row>
    <row r="6" spans="1:7" x14ac:dyDescent="0.3">
      <c r="A6" s="7" t="s">
        <v>3</v>
      </c>
      <c r="B6" s="8">
        <v>0.13569999999999999</v>
      </c>
      <c r="C6" s="8">
        <v>0.1363</v>
      </c>
      <c r="D6" s="8">
        <f>C6-B6</f>
        <v>6.0000000000001719E-4</v>
      </c>
      <c r="E6" s="11"/>
      <c r="F6" s="12">
        <f>G6+E6</f>
        <v>0</v>
      </c>
      <c r="G6" s="12">
        <f t="shared" ref="G6:G8" si="0">D6*E6</f>
        <v>0</v>
      </c>
    </row>
    <row r="7" spans="1:7" x14ac:dyDescent="0.3">
      <c r="A7" s="7" t="s">
        <v>4</v>
      </c>
      <c r="B7" s="8">
        <v>0.34520000000000001</v>
      </c>
      <c r="C7" s="8">
        <v>0.34520000000000001</v>
      </c>
      <c r="D7" s="8">
        <f t="shared" ref="D7:D9" si="1">C7-B7</f>
        <v>0</v>
      </c>
      <c r="E7" s="11"/>
      <c r="F7" s="12">
        <f>G7+E7</f>
        <v>0</v>
      </c>
      <c r="G7" s="12">
        <f t="shared" si="0"/>
        <v>0</v>
      </c>
    </row>
    <row r="8" spans="1:7" x14ac:dyDescent="0.3">
      <c r="A8" s="7" t="s">
        <v>1</v>
      </c>
      <c r="B8" s="8">
        <v>0.21129999999999999</v>
      </c>
      <c r="C8" s="8">
        <v>0.21129999999999999</v>
      </c>
      <c r="D8" s="8">
        <f t="shared" si="1"/>
        <v>0</v>
      </c>
      <c r="E8" s="11"/>
      <c r="F8" s="12">
        <f>G8+E8</f>
        <v>0</v>
      </c>
      <c r="G8" s="12">
        <f t="shared" si="0"/>
        <v>0</v>
      </c>
    </row>
    <row r="9" spans="1:7" x14ac:dyDescent="0.3">
      <c r="A9" s="7" t="s">
        <v>5</v>
      </c>
      <c r="B9" s="8">
        <v>0.58679999999999999</v>
      </c>
      <c r="C9" s="8">
        <v>0.58679999999999999</v>
      </c>
      <c r="D9" s="8">
        <f t="shared" si="1"/>
        <v>0</v>
      </c>
      <c r="E9" s="13"/>
      <c r="F9" s="14">
        <f>G9+E9</f>
        <v>0</v>
      </c>
      <c r="G9" s="14">
        <f>D9*E9</f>
        <v>0</v>
      </c>
    </row>
    <row r="10" spans="1:7" x14ac:dyDescent="0.3">
      <c r="E10" s="15">
        <f>SUM(E6:E9)</f>
        <v>0</v>
      </c>
      <c r="F10" s="15">
        <f>SUM(F6:F9)</f>
        <v>0</v>
      </c>
      <c r="G10" s="15">
        <f>SUM(G6:G9)</f>
        <v>0</v>
      </c>
    </row>
    <row r="12" spans="1:7" x14ac:dyDescent="0.3">
      <c r="E12" s="9"/>
      <c r="G12" s="9"/>
    </row>
    <row r="13" spans="1:7" ht="31.5" x14ac:dyDescent="0.3">
      <c r="E13" s="10" t="s">
        <v>6</v>
      </c>
    </row>
  </sheetData>
  <mergeCells count="2">
    <mergeCell ref="B2:C2"/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CAE3-5F74-40FF-8E39-05A5534DC0B9}">
  <dimension ref="A1:E311"/>
  <sheetViews>
    <sheetView zoomScale="110" zoomScaleNormal="110" workbookViewId="0">
      <pane ySplit="1" topLeftCell="A282" activePane="bottomLeft" state="frozen"/>
      <selection pane="bottomLeft" activeCell="C314" sqref="C314"/>
    </sheetView>
  </sheetViews>
  <sheetFormatPr defaultRowHeight="15" x14ac:dyDescent="0.25"/>
  <cols>
    <col min="1" max="1" width="17.42578125" bestFit="1" customWidth="1"/>
    <col min="2" max="2" width="24.85546875" customWidth="1"/>
    <col min="3" max="3" width="23.140625" style="16" customWidth="1"/>
    <col min="4" max="4" width="10.5703125" customWidth="1"/>
    <col min="5" max="5" width="21" customWidth="1"/>
  </cols>
  <sheetData>
    <row r="1" spans="1:5" s="39" customFormat="1" ht="47.25" x14ac:dyDescent="0.3">
      <c r="A1" s="42" t="s">
        <v>153</v>
      </c>
      <c r="B1" s="42" t="s">
        <v>152</v>
      </c>
      <c r="C1" s="41" t="s">
        <v>151</v>
      </c>
      <c r="D1" s="40" t="s">
        <v>150</v>
      </c>
      <c r="E1" s="40" t="s">
        <v>156</v>
      </c>
    </row>
    <row r="2" spans="1:5" ht="15.75" x14ac:dyDescent="0.3">
      <c r="A2" s="1" t="s">
        <v>149</v>
      </c>
      <c r="B2" s="1" t="s">
        <v>3</v>
      </c>
      <c r="C2" s="33">
        <v>3203746.81</v>
      </c>
      <c r="D2" s="38">
        <v>5.9999999999999995E-4</v>
      </c>
      <c r="E2" s="37">
        <f>C2*D2</f>
        <v>1922.2480859999998</v>
      </c>
    </row>
    <row r="3" spans="1:5" ht="15.75" x14ac:dyDescent="0.3">
      <c r="A3" s="1" t="s">
        <v>149</v>
      </c>
      <c r="B3" s="1" t="s">
        <v>4</v>
      </c>
      <c r="C3" s="33">
        <v>392605.38720000006</v>
      </c>
      <c r="D3" s="38">
        <v>0</v>
      </c>
      <c r="E3" s="37">
        <f>C3*D3</f>
        <v>0</v>
      </c>
    </row>
    <row r="4" spans="1:5" ht="15.75" x14ac:dyDescent="0.3">
      <c r="A4" s="1" t="s">
        <v>149</v>
      </c>
      <c r="B4" s="1" t="s">
        <v>1</v>
      </c>
      <c r="C4" s="33">
        <v>423980.92800000001</v>
      </c>
      <c r="D4" s="38">
        <v>0</v>
      </c>
      <c r="E4" s="37">
        <f>C4*D4</f>
        <v>0</v>
      </c>
    </row>
    <row r="5" spans="1:5" ht="15.75" x14ac:dyDescent="0.3">
      <c r="A5" s="1" t="s">
        <v>149</v>
      </c>
      <c r="B5" s="1" t="s">
        <v>5</v>
      </c>
      <c r="C5" s="33">
        <v>110853.6</v>
      </c>
      <c r="D5" s="38">
        <v>0</v>
      </c>
      <c r="E5" s="37">
        <f>C5*D5</f>
        <v>0</v>
      </c>
    </row>
    <row r="6" spans="1:5" s="28" customFormat="1" ht="15.75" x14ac:dyDescent="0.3">
      <c r="A6" s="34" t="s">
        <v>148</v>
      </c>
      <c r="B6" s="34"/>
      <c r="C6" s="36">
        <f>SUM(C2:C5)</f>
        <v>4131186.7252000002</v>
      </c>
      <c r="D6" s="32"/>
      <c r="E6" s="32">
        <f>SUM(E2:E5)</f>
        <v>1922.2480859999998</v>
      </c>
    </row>
    <row r="7" spans="1:5" ht="15.75" x14ac:dyDescent="0.3">
      <c r="A7" s="1" t="s">
        <v>147</v>
      </c>
      <c r="B7" s="1" t="s">
        <v>3</v>
      </c>
      <c r="C7" s="33">
        <v>272443</v>
      </c>
      <c r="D7" s="38">
        <v>5.9999999999999995E-4</v>
      </c>
      <c r="E7" s="37">
        <f>C7*D7</f>
        <v>163.46579999999997</v>
      </c>
    </row>
    <row r="8" spans="1:5" ht="15.75" x14ac:dyDescent="0.3">
      <c r="A8" s="1" t="s">
        <v>147</v>
      </c>
      <c r="B8" s="1" t="s">
        <v>4</v>
      </c>
      <c r="C8" s="33">
        <v>81557</v>
      </c>
      <c r="D8" s="38">
        <v>0</v>
      </c>
      <c r="E8" s="37">
        <f>C8*D8</f>
        <v>0</v>
      </c>
    </row>
    <row r="9" spans="1:5" ht="15.75" x14ac:dyDescent="0.3">
      <c r="A9" s="1" t="s">
        <v>147</v>
      </c>
      <c r="B9" s="1" t="s">
        <v>1</v>
      </c>
      <c r="C9" s="33">
        <v>123880</v>
      </c>
      <c r="D9" s="38">
        <v>0</v>
      </c>
      <c r="E9" s="37">
        <f>C9*D9</f>
        <v>0</v>
      </c>
    </row>
    <row r="10" spans="1:5" ht="15.75" x14ac:dyDescent="0.3">
      <c r="A10" s="1" t="s">
        <v>147</v>
      </c>
      <c r="B10" s="1" t="s">
        <v>5</v>
      </c>
      <c r="C10" s="33">
        <v>108634.5</v>
      </c>
      <c r="D10" s="38">
        <v>0</v>
      </c>
      <c r="E10" s="37">
        <f>C10*D10</f>
        <v>0</v>
      </c>
    </row>
    <row r="11" spans="1:5" s="28" customFormat="1" ht="15.75" x14ac:dyDescent="0.3">
      <c r="A11" s="34" t="s">
        <v>146</v>
      </c>
      <c r="B11" s="34"/>
      <c r="C11" s="36">
        <f>SUM(C7:C10)</f>
        <v>586514.5</v>
      </c>
      <c r="D11" s="32"/>
      <c r="E11" s="32">
        <f>SUM(E7:E10)</f>
        <v>163.46579999999997</v>
      </c>
    </row>
    <row r="12" spans="1:5" ht="15.75" x14ac:dyDescent="0.3">
      <c r="A12" s="1" t="s">
        <v>145</v>
      </c>
      <c r="B12" s="1" t="s">
        <v>3</v>
      </c>
      <c r="C12" s="33">
        <v>1924371.7085839999</v>
      </c>
      <c r="D12" s="38">
        <v>5.9999999999999995E-4</v>
      </c>
      <c r="E12" s="37">
        <f>C12*D12</f>
        <v>1154.6230251503998</v>
      </c>
    </row>
    <row r="13" spans="1:5" ht="15.75" x14ac:dyDescent="0.3">
      <c r="A13" s="1" t="s">
        <v>145</v>
      </c>
      <c r="B13" s="1" t="s">
        <v>4</v>
      </c>
      <c r="C13" s="33">
        <v>285647.64123999997</v>
      </c>
      <c r="D13" s="38">
        <v>0</v>
      </c>
      <c r="E13" s="37">
        <f>C13*D13</f>
        <v>0</v>
      </c>
    </row>
    <row r="14" spans="1:5" ht="15.75" x14ac:dyDescent="0.3">
      <c r="A14" s="1" t="s">
        <v>145</v>
      </c>
      <c r="B14" s="1" t="s">
        <v>1</v>
      </c>
      <c r="C14" s="33">
        <v>498210.83616200002</v>
      </c>
      <c r="D14" s="38">
        <v>0</v>
      </c>
      <c r="E14" s="37">
        <f>C14*D14</f>
        <v>0</v>
      </c>
    </row>
    <row r="15" spans="1:5" ht="15.75" x14ac:dyDescent="0.3">
      <c r="A15" s="1" t="s">
        <v>145</v>
      </c>
      <c r="B15" s="1" t="s">
        <v>5</v>
      </c>
      <c r="C15" s="33">
        <v>123868.59497999999</v>
      </c>
      <c r="D15" s="38">
        <v>0</v>
      </c>
      <c r="E15" s="37">
        <f>C15*D15</f>
        <v>0</v>
      </c>
    </row>
    <row r="16" spans="1:5" s="28" customFormat="1" ht="15.75" x14ac:dyDescent="0.3">
      <c r="A16" s="34" t="s">
        <v>144</v>
      </c>
      <c r="B16" s="34"/>
      <c r="C16" s="36">
        <f>SUM(C12:C15)</f>
        <v>2832098.7809659997</v>
      </c>
      <c r="D16" s="32"/>
      <c r="E16" s="32">
        <f>SUM(E12:E15)</f>
        <v>1154.6230251503998</v>
      </c>
    </row>
    <row r="17" spans="1:5" ht="15.75" x14ac:dyDescent="0.3">
      <c r="A17" s="1" t="s">
        <v>143</v>
      </c>
      <c r="B17" s="1" t="s">
        <v>3</v>
      </c>
      <c r="C17" s="33">
        <v>520856.89999999997</v>
      </c>
      <c r="D17" s="38">
        <v>5.9999999999999995E-4</v>
      </c>
      <c r="E17" s="37">
        <f>C17*D17</f>
        <v>312.51413999999994</v>
      </c>
    </row>
    <row r="18" spans="1:5" ht="15.75" x14ac:dyDescent="0.3">
      <c r="A18" s="1" t="s">
        <v>143</v>
      </c>
      <c r="B18" s="1" t="s">
        <v>4</v>
      </c>
      <c r="C18" s="33">
        <v>83545.279999999999</v>
      </c>
      <c r="D18" s="38">
        <v>0</v>
      </c>
      <c r="E18" s="37">
        <f>C18*D18</f>
        <v>0</v>
      </c>
    </row>
    <row r="19" spans="1:5" ht="15.75" x14ac:dyDescent="0.3">
      <c r="A19" s="1" t="s">
        <v>143</v>
      </c>
      <c r="B19" s="1" t="s">
        <v>5</v>
      </c>
      <c r="C19" s="33">
        <v>74909.399999999994</v>
      </c>
      <c r="D19" s="38">
        <v>0</v>
      </c>
      <c r="E19" s="37">
        <f>C19*D19</f>
        <v>0</v>
      </c>
    </row>
    <row r="20" spans="1:5" s="28" customFormat="1" ht="15.75" x14ac:dyDescent="0.3">
      <c r="A20" s="34" t="s">
        <v>142</v>
      </c>
      <c r="B20" s="34"/>
      <c r="C20" s="36">
        <f>SUM(C17:C19)</f>
        <v>679311.58</v>
      </c>
      <c r="D20" s="32"/>
      <c r="E20" s="32">
        <f>SUM(E17:E19)</f>
        <v>312.51413999999994</v>
      </c>
    </row>
    <row r="21" spans="1:5" ht="15.75" x14ac:dyDescent="0.3">
      <c r="A21" s="1" t="s">
        <v>141</v>
      </c>
      <c r="B21" s="1" t="s">
        <v>3</v>
      </c>
      <c r="C21" s="33">
        <v>6272142.125</v>
      </c>
      <c r="D21" s="38">
        <v>5.9999999999999995E-4</v>
      </c>
      <c r="E21" s="37">
        <f>C21*D21</f>
        <v>3763.2852749999997</v>
      </c>
    </row>
    <row r="22" spans="1:5" ht="15.75" x14ac:dyDescent="0.3">
      <c r="A22" s="1" t="s">
        <v>141</v>
      </c>
      <c r="B22" s="1" t="s">
        <v>4</v>
      </c>
      <c r="C22" s="33">
        <v>264643.76640000002</v>
      </c>
      <c r="D22" s="38">
        <v>0</v>
      </c>
      <c r="E22" s="37">
        <f>C22*D22</f>
        <v>0</v>
      </c>
    </row>
    <row r="23" spans="1:5" ht="15.75" x14ac:dyDescent="0.3">
      <c r="A23" s="1" t="s">
        <v>141</v>
      </c>
      <c r="B23" s="1" t="s">
        <v>1</v>
      </c>
      <c r="C23" s="33">
        <v>1167890.5872</v>
      </c>
      <c r="D23" s="38">
        <v>0</v>
      </c>
      <c r="E23" s="37">
        <f>C23*D23</f>
        <v>0</v>
      </c>
    </row>
    <row r="24" spans="1:5" ht="15.75" x14ac:dyDescent="0.3">
      <c r="A24" s="1" t="s">
        <v>141</v>
      </c>
      <c r="B24" s="1" t="s">
        <v>5</v>
      </c>
      <c r="C24" s="33">
        <v>131790.9632</v>
      </c>
      <c r="D24" s="38">
        <v>0</v>
      </c>
      <c r="E24" s="37">
        <f>C24*D24</f>
        <v>0</v>
      </c>
    </row>
    <row r="25" spans="1:5" s="28" customFormat="1" ht="15.75" x14ac:dyDescent="0.3">
      <c r="A25" s="34" t="s">
        <v>140</v>
      </c>
      <c r="B25" s="34"/>
      <c r="C25" s="36">
        <f>SUM(C21:C24)</f>
        <v>7836467.4418000001</v>
      </c>
      <c r="D25" s="32"/>
      <c r="E25" s="32">
        <f>SUM(E21:E24)</f>
        <v>3763.2852749999997</v>
      </c>
    </row>
    <row r="26" spans="1:5" ht="15.75" x14ac:dyDescent="0.3">
      <c r="A26" s="1" t="s">
        <v>139</v>
      </c>
      <c r="B26" s="1" t="s">
        <v>3</v>
      </c>
      <c r="C26" s="33">
        <v>22488714.093759991</v>
      </c>
      <c r="D26" s="38">
        <v>5.9999999999999995E-4</v>
      </c>
      <c r="E26" s="37">
        <f>C26*D26</f>
        <v>13493.228456255994</v>
      </c>
    </row>
    <row r="27" spans="1:5" ht="15.75" x14ac:dyDescent="0.3">
      <c r="A27" s="1" t="s">
        <v>139</v>
      </c>
      <c r="B27" s="1" t="s">
        <v>4</v>
      </c>
      <c r="C27" s="33">
        <v>1431884.5902799999</v>
      </c>
      <c r="D27" s="38">
        <v>0</v>
      </c>
      <c r="E27" s="37">
        <f>C27*D27</f>
        <v>0</v>
      </c>
    </row>
    <row r="28" spans="1:5" ht="15.75" x14ac:dyDescent="0.3">
      <c r="A28" s="1" t="s">
        <v>139</v>
      </c>
      <c r="B28" s="1" t="s">
        <v>1</v>
      </c>
      <c r="C28" s="33">
        <v>2392262.7119999998</v>
      </c>
      <c r="D28" s="38">
        <v>0</v>
      </c>
      <c r="E28" s="37">
        <f>C28*D28</f>
        <v>0</v>
      </c>
    </row>
    <row r="29" spans="1:5" ht="15.75" x14ac:dyDescent="0.3">
      <c r="A29" s="1" t="s">
        <v>139</v>
      </c>
      <c r="B29" s="1" t="s">
        <v>5</v>
      </c>
      <c r="C29" s="33">
        <v>215501</v>
      </c>
      <c r="D29" s="38">
        <v>0</v>
      </c>
      <c r="E29" s="37">
        <f>C29*D29</f>
        <v>0</v>
      </c>
    </row>
    <row r="30" spans="1:5" s="28" customFormat="1" ht="15.75" x14ac:dyDescent="0.3">
      <c r="A30" s="34" t="s">
        <v>138</v>
      </c>
      <c r="B30" s="34"/>
      <c r="C30" s="36">
        <f>SUM(C26:C29)</f>
        <v>26528362.396039993</v>
      </c>
      <c r="D30" s="32"/>
      <c r="E30" s="32">
        <f>SUM(E26:E29)</f>
        <v>13493.228456255994</v>
      </c>
    </row>
    <row r="31" spans="1:5" ht="15.75" x14ac:dyDescent="0.3">
      <c r="A31" s="1" t="s">
        <v>137</v>
      </c>
      <c r="B31" s="1" t="s">
        <v>3</v>
      </c>
      <c r="C31" s="33">
        <v>270459.84999999998</v>
      </c>
      <c r="D31" s="38">
        <v>5.9999999999999995E-4</v>
      </c>
      <c r="E31" s="37">
        <f>C31*D31</f>
        <v>162.27590999999998</v>
      </c>
    </row>
    <row r="32" spans="1:5" ht="15.75" x14ac:dyDescent="0.3">
      <c r="A32" s="1" t="s">
        <v>137</v>
      </c>
      <c r="B32" s="1" t="s">
        <v>1</v>
      </c>
      <c r="C32" s="33">
        <v>27103.3</v>
      </c>
      <c r="D32" s="38">
        <v>0</v>
      </c>
      <c r="E32" s="37">
        <f>C32*D32</f>
        <v>0</v>
      </c>
    </row>
    <row r="33" spans="1:5" ht="15.75" x14ac:dyDescent="0.3">
      <c r="A33" s="1" t="s">
        <v>137</v>
      </c>
      <c r="B33" s="1" t="s">
        <v>5</v>
      </c>
      <c r="C33" s="33">
        <v>66696.850000000006</v>
      </c>
      <c r="D33" s="38">
        <v>0</v>
      </c>
      <c r="E33" s="37">
        <f>C33*D33</f>
        <v>0</v>
      </c>
    </row>
    <row r="34" spans="1:5" s="28" customFormat="1" ht="15.75" x14ac:dyDescent="0.3">
      <c r="A34" s="34" t="s">
        <v>136</v>
      </c>
      <c r="B34" s="34"/>
      <c r="C34" s="36">
        <f>SUM(C31:C33)</f>
        <v>364260</v>
      </c>
      <c r="D34" s="32"/>
      <c r="E34" s="32">
        <f>SUM(E31:E33)</f>
        <v>162.27590999999998</v>
      </c>
    </row>
    <row r="35" spans="1:5" ht="15.75" x14ac:dyDescent="0.3">
      <c r="A35" s="1" t="s">
        <v>135</v>
      </c>
      <c r="B35" s="1" t="s">
        <v>3</v>
      </c>
      <c r="C35" s="33">
        <v>2170115.141297</v>
      </c>
      <c r="D35" s="38">
        <v>5.9999999999999995E-4</v>
      </c>
      <c r="E35" s="37">
        <f>C35*D35</f>
        <v>1302.0690847781998</v>
      </c>
    </row>
    <row r="36" spans="1:5" ht="15.75" x14ac:dyDescent="0.3">
      <c r="A36" s="1" t="s">
        <v>135</v>
      </c>
      <c r="B36" s="1" t="s">
        <v>4</v>
      </c>
      <c r="C36" s="33">
        <v>242913.99</v>
      </c>
      <c r="D36" s="38">
        <v>0</v>
      </c>
      <c r="E36" s="37">
        <f>C36*D36</f>
        <v>0</v>
      </c>
    </row>
    <row r="37" spans="1:5" ht="15.75" x14ac:dyDescent="0.3">
      <c r="A37" s="1" t="s">
        <v>135</v>
      </c>
      <c r="B37" s="1" t="s">
        <v>1</v>
      </c>
      <c r="C37" s="33">
        <v>102274</v>
      </c>
      <c r="D37" s="38">
        <v>0</v>
      </c>
      <c r="E37" s="37">
        <f>C37*D37</f>
        <v>0</v>
      </c>
    </row>
    <row r="38" spans="1:5" ht="15.75" x14ac:dyDescent="0.3">
      <c r="A38" s="1" t="s">
        <v>135</v>
      </c>
      <c r="B38" s="1" t="s">
        <v>5</v>
      </c>
      <c r="C38" s="33">
        <v>97617.599999999991</v>
      </c>
      <c r="D38" s="38">
        <v>0</v>
      </c>
      <c r="E38" s="37">
        <f>C38*D38</f>
        <v>0</v>
      </c>
    </row>
    <row r="39" spans="1:5" s="28" customFormat="1" ht="15.75" x14ac:dyDescent="0.3">
      <c r="A39" s="34" t="s">
        <v>134</v>
      </c>
      <c r="B39" s="34"/>
      <c r="C39" s="36">
        <f>SUM(C35:C38)</f>
        <v>2612920.7312969998</v>
      </c>
      <c r="D39" s="32"/>
      <c r="E39" s="32">
        <f>SUM(E35:E38)</f>
        <v>1302.0690847781998</v>
      </c>
    </row>
    <row r="40" spans="1:5" ht="15.75" x14ac:dyDescent="0.3">
      <c r="A40" s="1" t="s">
        <v>133</v>
      </c>
      <c r="B40" s="1" t="s">
        <v>3</v>
      </c>
      <c r="C40" s="33">
        <v>2888279.4279999998</v>
      </c>
      <c r="D40" s="38">
        <v>5.9999999999999995E-4</v>
      </c>
      <c r="E40" s="37">
        <f>C40*D40</f>
        <v>1732.9676567999998</v>
      </c>
    </row>
    <row r="41" spans="1:5" ht="15.75" x14ac:dyDescent="0.3">
      <c r="A41" s="1" t="s">
        <v>133</v>
      </c>
      <c r="B41" s="1" t="s">
        <v>4</v>
      </c>
      <c r="C41" s="33">
        <v>179411.80135613534</v>
      </c>
      <c r="D41" s="38">
        <v>0</v>
      </c>
      <c r="E41" s="37">
        <f>C41*D41</f>
        <v>0</v>
      </c>
    </row>
    <row r="42" spans="1:5" ht="15.75" x14ac:dyDescent="0.3">
      <c r="A42" s="1" t="s">
        <v>133</v>
      </c>
      <c r="B42" s="1" t="s">
        <v>1</v>
      </c>
      <c r="C42" s="33">
        <v>318244.63380000001</v>
      </c>
      <c r="D42" s="38">
        <v>0</v>
      </c>
      <c r="E42" s="37">
        <f>C42*D42</f>
        <v>0</v>
      </c>
    </row>
    <row r="43" spans="1:5" s="28" customFormat="1" ht="15.75" x14ac:dyDescent="0.3">
      <c r="A43" s="34" t="s">
        <v>132</v>
      </c>
      <c r="B43" s="34"/>
      <c r="C43" s="36">
        <f>SUM(C40:C42)</f>
        <v>3385935.8631561352</v>
      </c>
      <c r="D43" s="32"/>
      <c r="E43" s="32">
        <f>SUM(E40:E42)</f>
        <v>1732.9676567999998</v>
      </c>
    </row>
    <row r="44" spans="1:5" ht="15.75" x14ac:dyDescent="0.3">
      <c r="A44" s="1" t="s">
        <v>131</v>
      </c>
      <c r="B44" s="1" t="s">
        <v>3</v>
      </c>
      <c r="C44" s="33">
        <v>2195392.4969538641</v>
      </c>
      <c r="D44" s="38">
        <v>5.9999999999999995E-4</v>
      </c>
      <c r="E44" s="37">
        <f>C44*D44</f>
        <v>1317.2354981723183</v>
      </c>
    </row>
    <row r="45" spans="1:5" ht="15.75" x14ac:dyDescent="0.3">
      <c r="A45" s="1" t="s">
        <v>131</v>
      </c>
      <c r="B45" s="1" t="s">
        <v>4</v>
      </c>
      <c r="C45" s="33">
        <v>512342.94</v>
      </c>
      <c r="D45" s="38">
        <v>0</v>
      </c>
      <c r="E45" s="37">
        <f>C45*D45</f>
        <v>0</v>
      </c>
    </row>
    <row r="46" spans="1:5" ht="15.75" x14ac:dyDescent="0.3">
      <c r="A46" s="1" t="s">
        <v>131</v>
      </c>
      <c r="B46" s="1" t="s">
        <v>1</v>
      </c>
      <c r="C46" s="33">
        <v>246704.44819661792</v>
      </c>
      <c r="D46" s="38">
        <v>0</v>
      </c>
      <c r="E46" s="37">
        <f>C46*D46</f>
        <v>0</v>
      </c>
    </row>
    <row r="47" spans="1:5" ht="15.75" x14ac:dyDescent="0.3">
      <c r="A47" s="1" t="s">
        <v>131</v>
      </c>
      <c r="B47" s="1" t="s">
        <v>5</v>
      </c>
      <c r="C47" s="33">
        <v>106146.3</v>
      </c>
      <c r="D47" s="38">
        <v>0</v>
      </c>
      <c r="E47" s="37">
        <f>C47*D47</f>
        <v>0</v>
      </c>
    </row>
    <row r="48" spans="1:5" s="28" customFormat="1" ht="15.75" x14ac:dyDescent="0.3">
      <c r="A48" s="34" t="s">
        <v>130</v>
      </c>
      <c r="B48" s="34"/>
      <c r="C48" s="36">
        <f>SUM(C44:C47)</f>
        <v>3060586.1851504818</v>
      </c>
      <c r="D48" s="32"/>
      <c r="E48" s="32">
        <f>SUM(E44:E47)</f>
        <v>1317.2354981723183</v>
      </c>
    </row>
    <row r="49" spans="1:5" ht="15.75" x14ac:dyDescent="0.3">
      <c r="A49" s="1" t="s">
        <v>129</v>
      </c>
      <c r="B49" s="1" t="s">
        <v>3</v>
      </c>
      <c r="C49" s="33">
        <v>5191218.7076839982</v>
      </c>
      <c r="D49" s="38">
        <v>5.9999999999999995E-4</v>
      </c>
      <c r="E49" s="37">
        <f>C49*D49</f>
        <v>3114.7312246103988</v>
      </c>
    </row>
    <row r="50" spans="1:5" ht="15.75" x14ac:dyDescent="0.3">
      <c r="A50" s="1" t="s">
        <v>129</v>
      </c>
      <c r="B50" s="1" t="s">
        <v>4</v>
      </c>
      <c r="C50" s="33">
        <v>224920.508061</v>
      </c>
      <c r="D50" s="38">
        <v>0</v>
      </c>
      <c r="E50" s="37">
        <f>C50*D50</f>
        <v>0</v>
      </c>
    </row>
    <row r="51" spans="1:5" ht="15.75" x14ac:dyDescent="0.3">
      <c r="A51" s="1" t="s">
        <v>129</v>
      </c>
      <c r="B51" s="1" t="s">
        <v>1</v>
      </c>
      <c r="C51" s="33">
        <v>187514.22</v>
      </c>
      <c r="D51" s="38">
        <v>0</v>
      </c>
      <c r="E51" s="37">
        <f>C51*D51</f>
        <v>0</v>
      </c>
    </row>
    <row r="52" spans="1:5" ht="15.75" x14ac:dyDescent="0.3">
      <c r="A52" s="1" t="s">
        <v>129</v>
      </c>
      <c r="B52" s="1" t="s">
        <v>5</v>
      </c>
      <c r="C52" s="33">
        <v>80590.215200000006</v>
      </c>
      <c r="D52" s="38">
        <v>0</v>
      </c>
      <c r="E52" s="37">
        <f>C52*D52</f>
        <v>0</v>
      </c>
    </row>
    <row r="53" spans="1:5" s="28" customFormat="1" ht="15.75" x14ac:dyDescent="0.3">
      <c r="A53" s="34" t="s">
        <v>128</v>
      </c>
      <c r="B53" s="34"/>
      <c r="C53" s="36">
        <f>SUM(C49:C52)</f>
        <v>5684243.6509449985</v>
      </c>
      <c r="D53" s="32"/>
      <c r="E53" s="32">
        <f>SUM(E49:E52)</f>
        <v>3114.7312246103988</v>
      </c>
    </row>
    <row r="54" spans="1:5" ht="15.75" x14ac:dyDescent="0.3">
      <c r="A54" s="1" t="s">
        <v>127</v>
      </c>
      <c r="B54" s="1" t="s">
        <v>3</v>
      </c>
      <c r="C54" s="33">
        <v>891585.45</v>
      </c>
      <c r="D54" s="38">
        <v>5.9999999999999995E-4</v>
      </c>
      <c r="E54" s="37">
        <f>C54*D54</f>
        <v>534.95126999999991</v>
      </c>
    </row>
    <row r="55" spans="1:5" ht="15.75" x14ac:dyDescent="0.3">
      <c r="A55" s="1" t="s">
        <v>127</v>
      </c>
      <c r="B55" s="1" t="s">
        <v>1</v>
      </c>
      <c r="C55" s="33">
        <v>114377.85</v>
      </c>
      <c r="D55" s="38">
        <v>0</v>
      </c>
      <c r="E55" s="37">
        <f>C55*D55</f>
        <v>0</v>
      </c>
    </row>
    <row r="56" spans="1:5" ht="15.75" x14ac:dyDescent="0.3">
      <c r="A56" s="1" t="s">
        <v>127</v>
      </c>
      <c r="B56" s="1" t="s">
        <v>5</v>
      </c>
      <c r="C56" s="33">
        <v>103269.22</v>
      </c>
      <c r="D56" s="38">
        <v>0</v>
      </c>
      <c r="E56" s="37">
        <f>C56*D56</f>
        <v>0</v>
      </c>
    </row>
    <row r="57" spans="1:5" s="28" customFormat="1" ht="15.75" x14ac:dyDescent="0.3">
      <c r="A57" s="34" t="s">
        <v>126</v>
      </c>
      <c r="B57" s="34"/>
      <c r="C57" s="36">
        <f>SUM(C54:C56)</f>
        <v>1109232.52</v>
      </c>
      <c r="D57" s="32"/>
      <c r="E57" s="32">
        <f>SUM(E54:E56)</f>
        <v>534.95126999999991</v>
      </c>
    </row>
    <row r="58" spans="1:5" ht="15.75" x14ac:dyDescent="0.3">
      <c r="A58" s="1" t="s">
        <v>125</v>
      </c>
      <c r="B58" s="1" t="s">
        <v>3</v>
      </c>
      <c r="C58" s="33">
        <v>461383</v>
      </c>
      <c r="D58" s="38">
        <v>5.9999999999999995E-4</v>
      </c>
      <c r="E58" s="37">
        <f>C58*D58</f>
        <v>276.82979999999998</v>
      </c>
    </row>
    <row r="59" spans="1:5" ht="15.75" x14ac:dyDescent="0.3">
      <c r="A59" s="1" t="s">
        <v>125</v>
      </c>
      <c r="B59" s="1" t="s">
        <v>1</v>
      </c>
      <c r="C59" s="33">
        <v>58154.57</v>
      </c>
      <c r="D59" s="38">
        <v>0</v>
      </c>
      <c r="E59" s="37">
        <f>C59*D59</f>
        <v>0</v>
      </c>
    </row>
    <row r="60" spans="1:5" ht="15.75" x14ac:dyDescent="0.3">
      <c r="A60" s="1" t="s">
        <v>125</v>
      </c>
      <c r="B60" s="1" t="s">
        <v>5</v>
      </c>
      <c r="C60" s="33">
        <v>76861.2</v>
      </c>
      <c r="D60" s="38">
        <v>0</v>
      </c>
      <c r="E60" s="37">
        <f>C60*D60</f>
        <v>0</v>
      </c>
    </row>
    <row r="61" spans="1:5" s="28" customFormat="1" ht="15.75" x14ac:dyDescent="0.3">
      <c r="A61" s="34" t="s">
        <v>124</v>
      </c>
      <c r="B61" s="34"/>
      <c r="C61" s="36">
        <f>SUM(C58:C60)</f>
        <v>596398.77</v>
      </c>
      <c r="D61" s="32"/>
      <c r="E61" s="32">
        <f>SUM(E58:E60)</f>
        <v>276.82979999999998</v>
      </c>
    </row>
    <row r="62" spans="1:5" ht="15.75" x14ac:dyDescent="0.3">
      <c r="A62" s="1" t="s">
        <v>123</v>
      </c>
      <c r="B62" s="1" t="s">
        <v>3</v>
      </c>
      <c r="C62" s="33">
        <v>205134.8</v>
      </c>
      <c r="D62" s="38">
        <v>5.9999999999999995E-4</v>
      </c>
      <c r="E62" s="37">
        <f>C62*D62</f>
        <v>123.08087999999998</v>
      </c>
    </row>
    <row r="63" spans="1:5" ht="15.75" x14ac:dyDescent="0.3">
      <c r="A63" s="1" t="s">
        <v>123</v>
      </c>
      <c r="B63" s="1" t="s">
        <v>4</v>
      </c>
      <c r="C63" s="33">
        <v>2563.4</v>
      </c>
      <c r="D63" s="38">
        <v>0</v>
      </c>
      <c r="E63" s="37">
        <f>C63*D63</f>
        <v>0</v>
      </c>
    </row>
    <row r="64" spans="1:5" ht="15.75" x14ac:dyDescent="0.3">
      <c r="A64" s="1" t="s">
        <v>123</v>
      </c>
      <c r="B64" s="1" t="s">
        <v>5</v>
      </c>
      <c r="C64" s="33">
        <v>44148</v>
      </c>
      <c r="D64" s="38">
        <v>0</v>
      </c>
      <c r="E64" s="37">
        <f>C64*D64</f>
        <v>0</v>
      </c>
    </row>
    <row r="65" spans="1:5" s="28" customFormat="1" ht="15.75" x14ac:dyDescent="0.3">
      <c r="A65" s="34" t="s">
        <v>122</v>
      </c>
      <c r="B65" s="34"/>
      <c r="C65" s="36">
        <f>SUM(C62:C64)</f>
        <v>251846.19999999998</v>
      </c>
      <c r="D65" s="32"/>
      <c r="E65" s="32">
        <f>SUM(E62:E64)</f>
        <v>123.08087999999998</v>
      </c>
    </row>
    <row r="66" spans="1:5" ht="15.75" x14ac:dyDescent="0.3">
      <c r="A66" s="1" t="s">
        <v>118</v>
      </c>
      <c r="B66" s="1" t="s">
        <v>121</v>
      </c>
      <c r="C66" s="33">
        <v>962058.8067999999</v>
      </c>
      <c r="D66" s="38">
        <v>0</v>
      </c>
      <c r="E66" s="37">
        <f>C66*D66</f>
        <v>0</v>
      </c>
    </row>
    <row r="67" spans="1:5" ht="15.75" x14ac:dyDescent="0.3">
      <c r="A67" s="1" t="s">
        <v>118</v>
      </c>
      <c r="B67" s="1" t="s">
        <v>120</v>
      </c>
      <c r="C67" s="33">
        <v>4528112.7532000057</v>
      </c>
      <c r="D67" s="38">
        <v>5.9999999999999995E-4</v>
      </c>
      <c r="E67" s="37">
        <f>C67*D67</f>
        <v>2716.867651920003</v>
      </c>
    </row>
    <row r="68" spans="1:5" ht="15.75" x14ac:dyDescent="0.3">
      <c r="A68" s="1" t="s">
        <v>118</v>
      </c>
      <c r="B68" s="1" t="s">
        <v>119</v>
      </c>
      <c r="C68" s="33">
        <v>6626008.3812000006</v>
      </c>
      <c r="D68" s="38">
        <v>5.9999999999999995E-4</v>
      </c>
      <c r="E68" s="37">
        <f>C68*D68</f>
        <v>3975.6050287200001</v>
      </c>
    </row>
    <row r="69" spans="1:5" ht="15.75" x14ac:dyDescent="0.3">
      <c r="A69" s="1" t="s">
        <v>118</v>
      </c>
      <c r="B69" s="1" t="s">
        <v>5</v>
      </c>
      <c r="C69" s="33">
        <v>179738.3952</v>
      </c>
      <c r="D69" s="38">
        <v>0</v>
      </c>
      <c r="E69" s="37">
        <f>C69*D69</f>
        <v>0</v>
      </c>
    </row>
    <row r="70" spans="1:5" s="28" customFormat="1" ht="15.75" x14ac:dyDescent="0.3">
      <c r="A70" s="34" t="s">
        <v>117</v>
      </c>
      <c r="B70" s="34"/>
      <c r="C70" s="36">
        <f>SUM(C66:C69)</f>
        <v>12295918.336400006</v>
      </c>
      <c r="D70" s="32"/>
      <c r="E70" s="32">
        <f>SUM(E66:E69)</f>
        <v>6692.4726806400031</v>
      </c>
    </row>
    <row r="71" spans="1:5" ht="15.75" x14ac:dyDescent="0.3">
      <c r="A71" s="1" t="s">
        <v>116</v>
      </c>
      <c r="B71" s="1" t="s">
        <v>3</v>
      </c>
      <c r="C71" s="33">
        <v>4218113.9519999996</v>
      </c>
      <c r="D71" s="38">
        <v>5.9999999999999995E-4</v>
      </c>
      <c r="E71" s="37">
        <f>C71*D71</f>
        <v>2530.8683711999997</v>
      </c>
    </row>
    <row r="72" spans="1:5" ht="15.75" x14ac:dyDescent="0.3">
      <c r="A72" s="1" t="s">
        <v>116</v>
      </c>
      <c r="B72" s="1" t="s">
        <v>4</v>
      </c>
      <c r="C72" s="33">
        <v>68265.600000000006</v>
      </c>
      <c r="D72" s="38">
        <v>0</v>
      </c>
      <c r="E72" s="37">
        <f>C72*D72</f>
        <v>0</v>
      </c>
    </row>
    <row r="73" spans="1:5" ht="15.75" x14ac:dyDescent="0.3">
      <c r="A73" s="1" t="s">
        <v>116</v>
      </c>
      <c r="B73" s="1" t="s">
        <v>1</v>
      </c>
      <c r="C73" s="33">
        <v>289083.39200000005</v>
      </c>
      <c r="D73" s="38">
        <v>0</v>
      </c>
      <c r="E73" s="37">
        <f>C73*D73</f>
        <v>0</v>
      </c>
    </row>
    <row r="74" spans="1:5" ht="15.75" x14ac:dyDescent="0.3">
      <c r="A74" s="1" t="s">
        <v>116</v>
      </c>
      <c r="B74" s="1" t="s">
        <v>5</v>
      </c>
      <c r="C74" s="33">
        <v>71361.771000000008</v>
      </c>
      <c r="D74" s="38">
        <v>0</v>
      </c>
      <c r="E74" s="37">
        <f>C74*D74</f>
        <v>0</v>
      </c>
    </row>
    <row r="75" spans="1:5" s="28" customFormat="1" ht="15.75" x14ac:dyDescent="0.3">
      <c r="A75" s="34" t="s">
        <v>115</v>
      </c>
      <c r="B75" s="34"/>
      <c r="C75" s="36">
        <f>SUM(C71:C74)</f>
        <v>4646824.7149999989</v>
      </c>
      <c r="D75" s="32"/>
      <c r="E75" s="32">
        <f>SUM(E71:E74)</f>
        <v>2530.8683711999997</v>
      </c>
    </row>
    <row r="76" spans="1:5" ht="15.75" x14ac:dyDescent="0.3">
      <c r="A76" s="1" t="s">
        <v>114</v>
      </c>
      <c r="B76" s="1" t="s">
        <v>3</v>
      </c>
      <c r="C76" s="33">
        <v>1294400.891114</v>
      </c>
      <c r="D76" s="38">
        <v>5.9999999999999995E-4</v>
      </c>
      <c r="E76" s="37">
        <f>C76*D76</f>
        <v>776.64053466839994</v>
      </c>
    </row>
    <row r="77" spans="1:5" ht="15.75" x14ac:dyDescent="0.3">
      <c r="A77" s="1" t="s">
        <v>114</v>
      </c>
      <c r="B77" s="1" t="s">
        <v>4</v>
      </c>
      <c r="C77" s="33">
        <v>157362.51403600001</v>
      </c>
      <c r="D77" s="38">
        <v>0</v>
      </c>
      <c r="E77" s="37">
        <f>C77*D77</f>
        <v>0</v>
      </c>
    </row>
    <row r="78" spans="1:5" ht="15.75" x14ac:dyDescent="0.3">
      <c r="A78" s="1" t="s">
        <v>114</v>
      </c>
      <c r="B78" s="1" t="s">
        <v>5</v>
      </c>
      <c r="C78" s="33">
        <v>38557.500319999999</v>
      </c>
      <c r="D78" s="38">
        <v>0</v>
      </c>
      <c r="E78" s="37">
        <f>C78*D78</f>
        <v>0</v>
      </c>
    </row>
    <row r="79" spans="1:5" s="28" customFormat="1" ht="15.75" x14ac:dyDescent="0.3">
      <c r="A79" s="34" t="s">
        <v>113</v>
      </c>
      <c r="B79" s="34"/>
      <c r="C79" s="36">
        <f>SUM(C76:C78)</f>
        <v>1490320.9054700001</v>
      </c>
      <c r="D79" s="32"/>
      <c r="E79" s="32">
        <f>SUM(E76:E78)</f>
        <v>776.64053466839994</v>
      </c>
    </row>
    <row r="80" spans="1:5" ht="15.75" x14ac:dyDescent="0.3">
      <c r="A80" s="1" t="s">
        <v>112</v>
      </c>
      <c r="B80" s="1" t="s">
        <v>3</v>
      </c>
      <c r="C80" s="33">
        <v>341221.72840000002</v>
      </c>
      <c r="D80" s="38">
        <v>5.9999999999999995E-4</v>
      </c>
      <c r="E80" s="37">
        <f>C80*D80</f>
        <v>204.73303704</v>
      </c>
    </row>
    <row r="81" spans="1:5" ht="15.75" x14ac:dyDescent="0.3">
      <c r="A81" s="1" t="s">
        <v>112</v>
      </c>
      <c r="B81" s="1" t="s">
        <v>4</v>
      </c>
      <c r="C81" s="33">
        <v>61075.113254000004</v>
      </c>
      <c r="D81" s="38">
        <v>0</v>
      </c>
      <c r="E81" s="37">
        <f>C81*D81</f>
        <v>0</v>
      </c>
    </row>
    <row r="82" spans="1:5" ht="15.75" x14ac:dyDescent="0.3">
      <c r="A82" s="1" t="s">
        <v>112</v>
      </c>
      <c r="B82" s="1" t="s">
        <v>1</v>
      </c>
      <c r="C82" s="33">
        <v>50462.45</v>
      </c>
      <c r="D82" s="38">
        <v>0</v>
      </c>
      <c r="E82" s="37">
        <f>C82*D82</f>
        <v>0</v>
      </c>
    </row>
    <row r="83" spans="1:5" ht="15.75" x14ac:dyDescent="0.3">
      <c r="A83" s="1" t="s">
        <v>112</v>
      </c>
      <c r="B83" s="1" t="s">
        <v>5</v>
      </c>
      <c r="C83" s="33">
        <v>75247.690700000006</v>
      </c>
      <c r="D83" s="38">
        <v>0</v>
      </c>
      <c r="E83" s="37">
        <f>C83*D83</f>
        <v>0</v>
      </c>
    </row>
    <row r="84" spans="1:5" s="28" customFormat="1" ht="15.75" x14ac:dyDescent="0.3">
      <c r="A84" s="34" t="s">
        <v>111</v>
      </c>
      <c r="B84" s="34"/>
      <c r="C84" s="36">
        <f>SUM(C80:C83)</f>
        <v>528006.98235400009</v>
      </c>
      <c r="D84" s="32"/>
      <c r="E84" s="32">
        <f>SUM(E80:E83)</f>
        <v>204.73303704</v>
      </c>
    </row>
    <row r="85" spans="1:5" ht="15.75" x14ac:dyDescent="0.3">
      <c r="A85" s="1" t="s">
        <v>110</v>
      </c>
      <c r="B85" s="1" t="s">
        <v>3</v>
      </c>
      <c r="C85" s="33">
        <v>538224.55299999996</v>
      </c>
      <c r="D85" s="38">
        <v>5.9999999999999995E-4</v>
      </c>
      <c r="E85" s="37">
        <f>C85*D85</f>
        <v>322.93473179999995</v>
      </c>
    </row>
    <row r="86" spans="1:5" ht="15.75" x14ac:dyDescent="0.3">
      <c r="A86" s="1" t="s">
        <v>110</v>
      </c>
      <c r="B86" s="1" t="s">
        <v>4</v>
      </c>
      <c r="C86" s="33">
        <v>261341.78710000002</v>
      </c>
      <c r="D86" s="38">
        <v>0</v>
      </c>
      <c r="E86" s="37">
        <f>C86*D86</f>
        <v>0</v>
      </c>
    </row>
    <row r="87" spans="1:5" ht="15.75" x14ac:dyDescent="0.3">
      <c r="A87" s="1" t="s">
        <v>110</v>
      </c>
      <c r="B87" s="1" t="s">
        <v>1</v>
      </c>
      <c r="C87" s="33">
        <v>201415.77000000002</v>
      </c>
      <c r="D87" s="38">
        <v>0</v>
      </c>
      <c r="E87" s="37">
        <f>C87*D87</f>
        <v>0</v>
      </c>
    </row>
    <row r="88" spans="1:5" s="28" customFormat="1" ht="15.75" x14ac:dyDescent="0.3">
      <c r="A88" s="34" t="s">
        <v>109</v>
      </c>
      <c r="B88" s="34"/>
      <c r="C88" s="36">
        <f>SUM(C85:C87)</f>
        <v>1000982.1100999999</v>
      </c>
      <c r="D88" s="32"/>
      <c r="E88" s="32">
        <f>SUM(E85:E87)</f>
        <v>322.93473179999995</v>
      </c>
    </row>
    <row r="89" spans="1:5" ht="15.75" x14ac:dyDescent="0.3">
      <c r="A89" s="1" t="s">
        <v>108</v>
      </c>
      <c r="B89" s="1" t="s">
        <v>3</v>
      </c>
      <c r="C89" s="33">
        <v>413273.12</v>
      </c>
      <c r="D89" s="38">
        <v>5.9999999999999995E-4</v>
      </c>
      <c r="E89" s="37">
        <f>C89*D89</f>
        <v>247.96387199999998</v>
      </c>
    </row>
    <row r="90" spans="1:5" ht="15.75" x14ac:dyDescent="0.3">
      <c r="A90" s="1" t="s">
        <v>108</v>
      </c>
      <c r="B90" s="1" t="s">
        <v>4</v>
      </c>
      <c r="C90" s="33">
        <v>7802.0799999999981</v>
      </c>
      <c r="D90" s="38">
        <v>0</v>
      </c>
      <c r="E90" s="37">
        <f>C90*D90</f>
        <v>0</v>
      </c>
    </row>
    <row r="91" spans="1:5" ht="15.75" x14ac:dyDescent="0.3">
      <c r="A91" s="1" t="s">
        <v>108</v>
      </c>
      <c r="B91" s="1" t="s">
        <v>5</v>
      </c>
      <c r="C91" s="33">
        <v>51833.040000000008</v>
      </c>
      <c r="D91" s="38">
        <v>0</v>
      </c>
      <c r="E91" s="37">
        <f>C91*D91</f>
        <v>0</v>
      </c>
    </row>
    <row r="92" spans="1:5" s="28" customFormat="1" ht="15.75" x14ac:dyDescent="0.3">
      <c r="A92" s="34" t="s">
        <v>107</v>
      </c>
      <c r="B92" s="34"/>
      <c r="C92" s="36">
        <f>SUM(C89:C91)</f>
        <v>472908.24</v>
      </c>
      <c r="D92" s="32"/>
      <c r="E92" s="32">
        <f>SUM(E89:E91)</f>
        <v>247.96387199999998</v>
      </c>
    </row>
    <row r="93" spans="1:5" ht="15.75" x14ac:dyDescent="0.3">
      <c r="A93" s="1" t="s">
        <v>106</v>
      </c>
      <c r="B93" s="1" t="s">
        <v>3</v>
      </c>
      <c r="C93" s="33">
        <v>297924.07</v>
      </c>
      <c r="D93" s="38">
        <v>5.9999999999999995E-4</v>
      </c>
      <c r="E93" s="37">
        <f>C93*D93</f>
        <v>178.75444199999998</v>
      </c>
    </row>
    <row r="94" spans="1:5" ht="15.75" x14ac:dyDescent="0.3">
      <c r="A94" s="1" t="s">
        <v>106</v>
      </c>
      <c r="B94" s="1" t="s">
        <v>4</v>
      </c>
      <c r="C94" s="33">
        <v>44234.28</v>
      </c>
      <c r="D94" s="38">
        <v>0</v>
      </c>
      <c r="E94" s="37">
        <f>C94*D94</f>
        <v>0</v>
      </c>
    </row>
    <row r="95" spans="1:5" ht="15.75" x14ac:dyDescent="0.3">
      <c r="A95" s="1" t="s">
        <v>106</v>
      </c>
      <c r="B95" s="1" t="s">
        <v>5</v>
      </c>
      <c r="C95" s="33">
        <v>60325</v>
      </c>
      <c r="D95" s="38">
        <v>0</v>
      </c>
      <c r="E95" s="37">
        <f>C95*D95</f>
        <v>0</v>
      </c>
    </row>
    <row r="96" spans="1:5" s="28" customFormat="1" ht="15.75" x14ac:dyDescent="0.3">
      <c r="A96" s="34" t="s">
        <v>105</v>
      </c>
      <c r="B96" s="34"/>
      <c r="C96" s="36">
        <f>SUM(C93:C95)</f>
        <v>402483.35</v>
      </c>
      <c r="D96" s="32"/>
      <c r="E96" s="32">
        <f>SUM(E93:E95)</f>
        <v>178.75444199999998</v>
      </c>
    </row>
    <row r="97" spans="1:5" ht="15.75" x14ac:dyDescent="0.3">
      <c r="A97" s="1" t="s">
        <v>104</v>
      </c>
      <c r="B97" s="1" t="s">
        <v>3</v>
      </c>
      <c r="C97" s="33">
        <v>293251.33199999999</v>
      </c>
      <c r="D97" s="38">
        <v>5.9999999999999995E-4</v>
      </c>
      <c r="E97" s="37">
        <f>C97*D97</f>
        <v>175.95079919999998</v>
      </c>
    </row>
    <row r="98" spans="1:5" ht="15.75" x14ac:dyDescent="0.3">
      <c r="A98" s="1" t="s">
        <v>104</v>
      </c>
      <c r="B98" s="1" t="s">
        <v>4</v>
      </c>
      <c r="C98" s="33">
        <v>43997.924000000006</v>
      </c>
      <c r="D98" s="38">
        <v>0</v>
      </c>
      <c r="E98" s="37">
        <f>C98*D98</f>
        <v>0</v>
      </c>
    </row>
    <row r="99" spans="1:5" ht="15.75" x14ac:dyDescent="0.3">
      <c r="A99" s="1" t="s">
        <v>104</v>
      </c>
      <c r="B99" s="1" t="s">
        <v>5</v>
      </c>
      <c r="C99" s="33">
        <v>61095.5</v>
      </c>
      <c r="D99" s="38">
        <v>0</v>
      </c>
      <c r="E99" s="37">
        <f>C99*D99</f>
        <v>0</v>
      </c>
    </row>
    <row r="100" spans="1:5" s="28" customFormat="1" ht="15.75" x14ac:dyDescent="0.3">
      <c r="A100" s="34" t="s">
        <v>103</v>
      </c>
      <c r="B100" s="34"/>
      <c r="C100" s="36">
        <f>SUM(C97:C99)</f>
        <v>398344.75599999999</v>
      </c>
      <c r="D100" s="32"/>
      <c r="E100" s="32">
        <f>SUM(E97:E99)</f>
        <v>175.95079919999998</v>
      </c>
    </row>
    <row r="101" spans="1:5" ht="15.75" x14ac:dyDescent="0.3">
      <c r="A101" s="1" t="s">
        <v>102</v>
      </c>
      <c r="B101" s="1" t="s">
        <v>3</v>
      </c>
      <c r="C101" s="33">
        <v>275327.78000000003</v>
      </c>
      <c r="D101" s="38">
        <v>5.9999999999999995E-4</v>
      </c>
      <c r="E101" s="37">
        <f>C101*D101</f>
        <v>165.19666799999999</v>
      </c>
    </row>
    <row r="102" spans="1:5" ht="15.75" x14ac:dyDescent="0.3">
      <c r="A102" s="1" t="s">
        <v>102</v>
      </c>
      <c r="B102" s="1" t="s">
        <v>4</v>
      </c>
      <c r="C102" s="33">
        <v>47203.519999999997</v>
      </c>
      <c r="D102" s="38">
        <v>0</v>
      </c>
      <c r="E102" s="37">
        <f>C102*D102</f>
        <v>0</v>
      </c>
    </row>
    <row r="103" spans="1:5" ht="15.75" x14ac:dyDescent="0.3">
      <c r="A103" s="1" t="s">
        <v>102</v>
      </c>
      <c r="B103" s="1" t="s">
        <v>5</v>
      </c>
      <c r="C103" s="33">
        <v>60560.5</v>
      </c>
      <c r="D103" s="38">
        <v>0</v>
      </c>
      <c r="E103" s="37">
        <f>C103*D103</f>
        <v>0</v>
      </c>
    </row>
    <row r="104" spans="1:5" s="28" customFormat="1" ht="15.75" x14ac:dyDescent="0.3">
      <c r="A104" s="34" t="s">
        <v>101</v>
      </c>
      <c r="B104" s="34"/>
      <c r="C104" s="36">
        <f>SUM(C101:C103)</f>
        <v>383091.80000000005</v>
      </c>
      <c r="D104" s="32"/>
      <c r="E104" s="32">
        <f>SUM(E101:E103)</f>
        <v>165.19666799999999</v>
      </c>
    </row>
    <row r="105" spans="1:5" ht="15.75" x14ac:dyDescent="0.3">
      <c r="A105" s="1" t="s">
        <v>100</v>
      </c>
      <c r="B105" s="1" t="s">
        <v>3</v>
      </c>
      <c r="C105" s="33">
        <v>400986.95750000002</v>
      </c>
      <c r="D105" s="38">
        <v>5.9999999999999995E-4</v>
      </c>
      <c r="E105" s="37">
        <f>C105*D105</f>
        <v>240.5921745</v>
      </c>
    </row>
    <row r="106" spans="1:5" ht="15.75" x14ac:dyDescent="0.3">
      <c r="A106" s="1" t="s">
        <v>100</v>
      </c>
      <c r="B106" s="1" t="s">
        <v>1</v>
      </c>
      <c r="C106" s="33">
        <v>91336.58</v>
      </c>
      <c r="D106" s="38">
        <v>0</v>
      </c>
      <c r="E106" s="37">
        <f>C106*D106</f>
        <v>0</v>
      </c>
    </row>
    <row r="107" spans="1:5" ht="15.75" x14ac:dyDescent="0.3">
      <c r="A107" s="1" t="s">
        <v>100</v>
      </c>
      <c r="B107" s="1" t="s">
        <v>5</v>
      </c>
      <c r="C107" s="33">
        <v>75741.144</v>
      </c>
      <c r="D107" s="38">
        <v>0</v>
      </c>
      <c r="E107" s="37">
        <f>C107*D107</f>
        <v>0</v>
      </c>
    </row>
    <row r="108" spans="1:5" s="28" customFormat="1" ht="15.75" x14ac:dyDescent="0.3">
      <c r="A108" s="34" t="s">
        <v>99</v>
      </c>
      <c r="B108" s="34"/>
      <c r="C108" s="36">
        <f>SUM(C105:C107)</f>
        <v>568064.68150000006</v>
      </c>
      <c r="D108" s="32"/>
      <c r="E108" s="32">
        <f>SUM(E105:E107)</f>
        <v>240.5921745</v>
      </c>
    </row>
    <row r="109" spans="1:5" ht="15.75" x14ac:dyDescent="0.3">
      <c r="A109" s="1" t="s">
        <v>98</v>
      </c>
      <c r="B109" s="1" t="s">
        <v>3</v>
      </c>
      <c r="C109" s="33">
        <v>663244.41169999994</v>
      </c>
      <c r="D109" s="38">
        <v>5.9999999999999995E-4</v>
      </c>
      <c r="E109" s="37">
        <f>C109*D109</f>
        <v>397.94664701999994</v>
      </c>
    </row>
    <row r="110" spans="1:5" ht="15.75" x14ac:dyDescent="0.3">
      <c r="A110" s="1" t="s">
        <v>98</v>
      </c>
      <c r="B110" s="1" t="s">
        <v>4</v>
      </c>
      <c r="C110" s="33">
        <v>64002.960000000006</v>
      </c>
      <c r="D110" s="38">
        <v>0</v>
      </c>
      <c r="E110" s="37">
        <f>C110*D110</f>
        <v>0</v>
      </c>
    </row>
    <row r="111" spans="1:5" ht="15.75" x14ac:dyDescent="0.3">
      <c r="A111" s="1" t="s">
        <v>98</v>
      </c>
      <c r="B111" s="1" t="s">
        <v>5</v>
      </c>
      <c r="C111" s="33">
        <v>79546.2</v>
      </c>
      <c r="D111" s="38">
        <v>0</v>
      </c>
      <c r="E111" s="37">
        <f>C111*D111</f>
        <v>0</v>
      </c>
    </row>
    <row r="112" spans="1:5" s="28" customFormat="1" ht="15.75" x14ac:dyDescent="0.3">
      <c r="A112" s="34" t="s">
        <v>97</v>
      </c>
      <c r="B112" s="34"/>
      <c r="C112" s="36">
        <f>SUM(C109:C111)</f>
        <v>806793.57169999985</v>
      </c>
      <c r="D112" s="32"/>
      <c r="E112" s="32">
        <f>SUM(E109:E111)</f>
        <v>397.94664701999994</v>
      </c>
    </row>
    <row r="113" spans="1:5" ht="15.75" x14ac:dyDescent="0.3">
      <c r="A113" s="1" t="s">
        <v>96</v>
      </c>
      <c r="B113" s="1" t="s">
        <v>3</v>
      </c>
      <c r="C113" s="33">
        <v>2253939.9580000001</v>
      </c>
      <c r="D113" s="38">
        <v>5.9999999999999995E-4</v>
      </c>
      <c r="E113" s="37">
        <f>C113*D113</f>
        <v>1352.3639748000001</v>
      </c>
    </row>
    <row r="114" spans="1:5" ht="15.75" x14ac:dyDescent="0.3">
      <c r="A114" s="1" t="s">
        <v>96</v>
      </c>
      <c r="B114" s="1" t="s">
        <v>4</v>
      </c>
      <c r="C114" s="33">
        <v>198992.44200000001</v>
      </c>
      <c r="D114" s="38">
        <v>0</v>
      </c>
      <c r="E114" s="37">
        <f>C114*D114</f>
        <v>0</v>
      </c>
    </row>
    <row r="115" spans="1:5" ht="15.75" x14ac:dyDescent="0.3">
      <c r="A115" s="1" t="s">
        <v>96</v>
      </c>
      <c r="B115" s="1" t="s">
        <v>5</v>
      </c>
      <c r="C115" s="33">
        <v>84321.535000000003</v>
      </c>
      <c r="D115" s="38">
        <v>0</v>
      </c>
      <c r="E115" s="37">
        <f>C115*D115</f>
        <v>0</v>
      </c>
    </row>
    <row r="116" spans="1:5" s="28" customFormat="1" ht="15.75" x14ac:dyDescent="0.3">
      <c r="A116" s="34" t="s">
        <v>95</v>
      </c>
      <c r="B116" s="34"/>
      <c r="C116" s="36">
        <f>SUM(C113:C115)</f>
        <v>2537253.9350000001</v>
      </c>
      <c r="D116" s="32"/>
      <c r="E116" s="32">
        <f>SUM(E113:E115)</f>
        <v>1352.3639748000001</v>
      </c>
    </row>
    <row r="117" spans="1:5" ht="15.75" x14ac:dyDescent="0.3">
      <c r="A117" s="1" t="s">
        <v>94</v>
      </c>
      <c r="B117" s="1" t="s">
        <v>3</v>
      </c>
      <c r="C117" s="33">
        <v>1201657.82</v>
      </c>
      <c r="D117" s="38">
        <v>5.9999999999999995E-4</v>
      </c>
      <c r="E117" s="37">
        <f>C117*D117</f>
        <v>720.99469199999999</v>
      </c>
    </row>
    <row r="118" spans="1:5" ht="15.75" x14ac:dyDescent="0.3">
      <c r="A118" s="1" t="s">
        <v>94</v>
      </c>
      <c r="B118" s="1" t="s">
        <v>4</v>
      </c>
      <c r="C118" s="33">
        <v>321204.05</v>
      </c>
      <c r="D118" s="38">
        <v>0</v>
      </c>
      <c r="E118" s="37">
        <f>C118*D118</f>
        <v>0</v>
      </c>
    </row>
    <row r="119" spans="1:5" ht="15.75" x14ac:dyDescent="0.3">
      <c r="A119" s="1" t="s">
        <v>94</v>
      </c>
      <c r="B119" s="1" t="s">
        <v>1</v>
      </c>
      <c r="C119" s="33">
        <v>15024</v>
      </c>
      <c r="D119" s="38">
        <v>0</v>
      </c>
      <c r="E119" s="37">
        <f>C119*D119</f>
        <v>0</v>
      </c>
    </row>
    <row r="120" spans="1:5" ht="15.75" x14ac:dyDescent="0.3">
      <c r="A120" s="1" t="s">
        <v>94</v>
      </c>
      <c r="B120" s="1" t="s">
        <v>5</v>
      </c>
      <c r="C120" s="33">
        <v>63478.38</v>
      </c>
      <c r="D120" s="38">
        <v>0</v>
      </c>
      <c r="E120" s="37">
        <f>C120*D120</f>
        <v>0</v>
      </c>
    </row>
    <row r="121" spans="1:5" s="28" customFormat="1" ht="15.75" x14ac:dyDescent="0.3">
      <c r="A121" s="34" t="s">
        <v>93</v>
      </c>
      <c r="B121" s="34"/>
      <c r="C121" s="36">
        <f>SUM(C117:C120)</f>
        <v>1601364.25</v>
      </c>
      <c r="D121" s="32"/>
      <c r="E121" s="32">
        <f>SUM(E117:E120)</f>
        <v>720.99469199999999</v>
      </c>
    </row>
    <row r="122" spans="1:5" ht="15.75" x14ac:dyDescent="0.3">
      <c r="A122" s="1" t="s">
        <v>92</v>
      </c>
      <c r="B122" s="1" t="s">
        <v>3</v>
      </c>
      <c r="C122" s="33">
        <v>18715276.864777006</v>
      </c>
      <c r="D122" s="38">
        <v>5.9999999999999995E-4</v>
      </c>
      <c r="E122" s="37">
        <f>C122*D122</f>
        <v>11229.166118866202</v>
      </c>
    </row>
    <row r="123" spans="1:5" ht="15.75" x14ac:dyDescent="0.3">
      <c r="A123" s="1" t="s">
        <v>92</v>
      </c>
      <c r="B123" s="1" t="s">
        <v>4</v>
      </c>
      <c r="C123" s="33">
        <v>311489.81003399997</v>
      </c>
      <c r="D123" s="38">
        <v>0</v>
      </c>
      <c r="E123" s="37">
        <f>C123*D123</f>
        <v>0</v>
      </c>
    </row>
    <row r="124" spans="1:5" ht="15.75" x14ac:dyDescent="0.3">
      <c r="A124" s="1" t="s">
        <v>92</v>
      </c>
      <c r="B124" s="1" t="s">
        <v>1</v>
      </c>
      <c r="C124" s="33">
        <v>1343943.43254</v>
      </c>
      <c r="D124" s="38">
        <v>0</v>
      </c>
      <c r="E124" s="37">
        <f>C124*D124</f>
        <v>0</v>
      </c>
    </row>
    <row r="125" spans="1:5" ht="15.75" x14ac:dyDescent="0.3">
      <c r="A125" s="1" t="s">
        <v>92</v>
      </c>
      <c r="B125" s="1" t="s">
        <v>5</v>
      </c>
      <c r="C125" s="33">
        <v>123550.8</v>
      </c>
      <c r="D125" s="38">
        <v>0</v>
      </c>
      <c r="E125" s="37">
        <f>C125*D125</f>
        <v>0</v>
      </c>
    </row>
    <row r="126" spans="1:5" s="28" customFormat="1" ht="15.75" x14ac:dyDescent="0.3">
      <c r="A126" s="34" t="s">
        <v>91</v>
      </c>
      <c r="B126" s="34"/>
      <c r="C126" s="36">
        <f>SUM(C122:C125)</f>
        <v>20494260.907351006</v>
      </c>
      <c r="D126" s="32"/>
      <c r="E126" s="32">
        <f>SUM(E122:E125)</f>
        <v>11229.166118866202</v>
      </c>
    </row>
    <row r="127" spans="1:5" ht="15.75" x14ac:dyDescent="0.3">
      <c r="A127" s="1" t="s">
        <v>90</v>
      </c>
      <c r="B127" s="1" t="s">
        <v>3</v>
      </c>
      <c r="C127" s="33">
        <v>199841.85</v>
      </c>
      <c r="D127" s="38">
        <v>5.9999999999999995E-4</v>
      </c>
      <c r="E127" s="37">
        <f>C127*D127</f>
        <v>119.90510999999999</v>
      </c>
    </row>
    <row r="128" spans="1:5" ht="15.75" x14ac:dyDescent="0.3">
      <c r="A128" s="1" t="s">
        <v>90</v>
      </c>
      <c r="B128" s="1" t="s">
        <v>4</v>
      </c>
      <c r="C128" s="33">
        <v>102316.5</v>
      </c>
      <c r="D128" s="38">
        <v>0</v>
      </c>
      <c r="E128" s="37">
        <f>C128*D128</f>
        <v>0</v>
      </c>
    </row>
    <row r="129" spans="1:5" ht="15.75" x14ac:dyDescent="0.3">
      <c r="A129" s="1" t="s">
        <v>90</v>
      </c>
      <c r="B129" s="1" t="s">
        <v>5</v>
      </c>
      <c r="C129" s="33">
        <v>74285.399999999994</v>
      </c>
      <c r="D129" s="38">
        <v>0</v>
      </c>
      <c r="E129" s="37">
        <f>C129*D129</f>
        <v>0</v>
      </c>
    </row>
    <row r="130" spans="1:5" s="28" customFormat="1" ht="15.75" x14ac:dyDescent="0.3">
      <c r="A130" s="34" t="s">
        <v>89</v>
      </c>
      <c r="B130" s="34"/>
      <c r="C130" s="36">
        <f>SUM(C127:C129)</f>
        <v>376443.75</v>
      </c>
      <c r="D130" s="32"/>
      <c r="E130" s="32">
        <f>SUM(E127:E129)</f>
        <v>119.90510999999999</v>
      </c>
    </row>
    <row r="131" spans="1:5" ht="15.75" x14ac:dyDescent="0.3">
      <c r="A131" s="1" t="s">
        <v>88</v>
      </c>
      <c r="B131" s="1" t="s">
        <v>3</v>
      </c>
      <c r="C131" s="33">
        <v>1957663.4310000001</v>
      </c>
      <c r="D131" s="38">
        <v>5.9999999999999995E-4</v>
      </c>
      <c r="E131" s="37">
        <f>C131*D131</f>
        <v>1174.5980586000001</v>
      </c>
    </row>
    <row r="132" spans="1:5" ht="15.75" x14ac:dyDescent="0.3">
      <c r="A132" s="1" t="s">
        <v>88</v>
      </c>
      <c r="B132" s="1" t="s">
        <v>4</v>
      </c>
      <c r="C132" s="33">
        <v>50992.095000000001</v>
      </c>
      <c r="D132" s="38">
        <v>0</v>
      </c>
      <c r="E132" s="37">
        <f>C132*D132</f>
        <v>0</v>
      </c>
    </row>
    <row r="133" spans="1:5" ht="15.75" x14ac:dyDescent="0.3">
      <c r="A133" s="1" t="s">
        <v>88</v>
      </c>
      <c r="B133" s="1" t="s">
        <v>1</v>
      </c>
      <c r="C133" s="33">
        <v>225311.10499999998</v>
      </c>
      <c r="D133" s="38">
        <v>0</v>
      </c>
      <c r="E133" s="37">
        <f>C133*D133</f>
        <v>0</v>
      </c>
    </row>
    <row r="134" spans="1:5" ht="15.75" x14ac:dyDescent="0.3">
      <c r="A134" s="1" t="s">
        <v>88</v>
      </c>
      <c r="B134" s="1" t="s">
        <v>5</v>
      </c>
      <c r="C134" s="33">
        <v>98594.177500000005</v>
      </c>
      <c r="D134" s="38">
        <v>0</v>
      </c>
      <c r="E134" s="37">
        <f>C134*D134</f>
        <v>0</v>
      </c>
    </row>
    <row r="135" spans="1:5" s="28" customFormat="1" ht="15.75" x14ac:dyDescent="0.3">
      <c r="A135" s="34" t="s">
        <v>87</v>
      </c>
      <c r="B135" s="34"/>
      <c r="C135" s="36">
        <f>SUM(C131:C134)</f>
        <v>2332560.8085000003</v>
      </c>
      <c r="D135" s="32"/>
      <c r="E135" s="32">
        <f>SUM(E131:E134)</f>
        <v>1174.5980586000001</v>
      </c>
    </row>
    <row r="136" spans="1:5" ht="15.75" x14ac:dyDescent="0.3">
      <c r="A136" s="1" t="s">
        <v>86</v>
      </c>
      <c r="B136" s="1" t="s">
        <v>3</v>
      </c>
      <c r="C136" s="33">
        <v>628177.23200000008</v>
      </c>
      <c r="D136" s="38">
        <v>5.9999999999999995E-4</v>
      </c>
      <c r="E136" s="37">
        <f>C136*D136</f>
        <v>376.90633919999999</v>
      </c>
    </row>
    <row r="137" spans="1:5" ht="15.75" x14ac:dyDescent="0.3">
      <c r="A137" s="1" t="s">
        <v>86</v>
      </c>
      <c r="B137" s="1" t="s">
        <v>4</v>
      </c>
      <c r="C137" s="33">
        <v>52890.048000000003</v>
      </c>
      <c r="D137" s="38">
        <v>0</v>
      </c>
      <c r="E137" s="37">
        <f>C137*D137</f>
        <v>0</v>
      </c>
    </row>
    <row r="138" spans="1:5" ht="15.75" x14ac:dyDescent="0.3">
      <c r="A138" s="1" t="s">
        <v>86</v>
      </c>
      <c r="B138" s="1" t="s">
        <v>1</v>
      </c>
      <c r="C138" s="33">
        <v>125858.98000000001</v>
      </c>
      <c r="D138" s="38">
        <v>0</v>
      </c>
      <c r="E138" s="37">
        <f>C138*D138</f>
        <v>0</v>
      </c>
    </row>
    <row r="139" spans="1:5" ht="15.75" x14ac:dyDescent="0.3">
      <c r="A139" s="1" t="s">
        <v>86</v>
      </c>
      <c r="B139" s="1" t="s">
        <v>5</v>
      </c>
      <c r="C139" s="33">
        <v>81505.2</v>
      </c>
      <c r="D139" s="38">
        <v>0</v>
      </c>
      <c r="E139" s="37">
        <f>C139*D139</f>
        <v>0</v>
      </c>
    </row>
    <row r="140" spans="1:5" s="28" customFormat="1" ht="15.75" x14ac:dyDescent="0.3">
      <c r="A140" s="34" t="s">
        <v>85</v>
      </c>
      <c r="B140" s="34"/>
      <c r="C140" s="36">
        <f>SUM(C136:C139)</f>
        <v>888431.46</v>
      </c>
      <c r="D140" s="32"/>
      <c r="E140" s="32">
        <f>SUM(E136:E139)</f>
        <v>376.90633919999999</v>
      </c>
    </row>
    <row r="141" spans="1:5" ht="15.75" x14ac:dyDescent="0.3">
      <c r="A141" s="1" t="s">
        <v>84</v>
      </c>
      <c r="B141" s="1" t="s">
        <v>3</v>
      </c>
      <c r="C141" s="33">
        <v>260844.48</v>
      </c>
      <c r="D141" s="38">
        <v>5.9999999999999995E-4</v>
      </c>
      <c r="E141" s="37">
        <f>C141*D141</f>
        <v>156.506688</v>
      </c>
    </row>
    <row r="142" spans="1:5" ht="15.75" x14ac:dyDescent="0.3">
      <c r="A142" s="1" t="s">
        <v>84</v>
      </c>
      <c r="B142" s="1" t="s">
        <v>5</v>
      </c>
      <c r="C142" s="33">
        <v>57548.52</v>
      </c>
      <c r="D142" s="38">
        <v>0</v>
      </c>
      <c r="E142" s="37">
        <f>C142*D142</f>
        <v>0</v>
      </c>
    </row>
    <row r="143" spans="1:5" s="28" customFormat="1" ht="15.75" x14ac:dyDescent="0.3">
      <c r="A143" s="34" t="s">
        <v>83</v>
      </c>
      <c r="B143" s="34"/>
      <c r="C143" s="36">
        <f>SUM(C141:C142)</f>
        <v>318393</v>
      </c>
      <c r="D143" s="32"/>
      <c r="E143" s="32">
        <f>SUM(E141:E142)</f>
        <v>156.506688</v>
      </c>
    </row>
    <row r="144" spans="1:5" ht="15.75" x14ac:dyDescent="0.3">
      <c r="A144" s="1" t="s">
        <v>82</v>
      </c>
      <c r="B144" s="1" t="s">
        <v>3</v>
      </c>
      <c r="C144" s="33">
        <v>129810.348</v>
      </c>
      <c r="D144" s="38">
        <v>5.9999999999999995E-4</v>
      </c>
      <c r="E144" s="37">
        <f>C144*D144</f>
        <v>77.886208799999991</v>
      </c>
    </row>
    <row r="145" spans="1:5" ht="15.75" x14ac:dyDescent="0.3">
      <c r="A145" s="1" t="s">
        <v>82</v>
      </c>
      <c r="B145" s="1" t="s">
        <v>5</v>
      </c>
      <c r="C145" s="33">
        <v>71263.199999999997</v>
      </c>
      <c r="D145" s="38">
        <v>0</v>
      </c>
      <c r="E145" s="37">
        <f>C145*D145</f>
        <v>0</v>
      </c>
    </row>
    <row r="146" spans="1:5" s="28" customFormat="1" ht="15.75" x14ac:dyDescent="0.3">
      <c r="A146" s="34" t="s">
        <v>81</v>
      </c>
      <c r="B146" s="34"/>
      <c r="C146" s="36">
        <f>SUM(C144:C145)</f>
        <v>201073.54800000001</v>
      </c>
      <c r="D146" s="32"/>
      <c r="E146" s="32">
        <f>SUM(E144:E145)</f>
        <v>77.886208799999991</v>
      </c>
    </row>
    <row r="147" spans="1:5" ht="15.75" x14ac:dyDescent="0.3">
      <c r="A147" s="1" t="s">
        <v>80</v>
      </c>
      <c r="B147" s="1" t="s">
        <v>3</v>
      </c>
      <c r="C147" s="33">
        <v>3944957.04</v>
      </c>
      <c r="D147" s="38">
        <v>5.9999999999999995E-4</v>
      </c>
      <c r="E147" s="37">
        <f>C147*D147</f>
        <v>2366.9742239999996</v>
      </c>
    </row>
    <row r="148" spans="1:5" ht="15.75" x14ac:dyDescent="0.3">
      <c r="A148" s="1" t="s">
        <v>80</v>
      </c>
      <c r="B148" s="1" t="s">
        <v>4</v>
      </c>
      <c r="C148" s="33">
        <v>189300.40000000002</v>
      </c>
      <c r="D148" s="38">
        <v>0</v>
      </c>
      <c r="E148" s="37">
        <f>C148*D148</f>
        <v>0</v>
      </c>
    </row>
    <row r="149" spans="1:5" ht="15.75" x14ac:dyDescent="0.3">
      <c r="A149" s="1" t="s">
        <v>80</v>
      </c>
      <c r="B149" s="1" t="s">
        <v>1</v>
      </c>
      <c r="C149" s="33">
        <v>568448.54</v>
      </c>
      <c r="D149" s="38">
        <v>0</v>
      </c>
      <c r="E149" s="37">
        <f>C149*D149</f>
        <v>0</v>
      </c>
    </row>
    <row r="150" spans="1:5" ht="15.75" x14ac:dyDescent="0.3">
      <c r="A150" s="1" t="s">
        <v>80</v>
      </c>
      <c r="B150" s="1" t="s">
        <v>5</v>
      </c>
      <c r="C150" s="33">
        <v>104448.72</v>
      </c>
      <c r="D150" s="38">
        <v>0</v>
      </c>
      <c r="E150" s="37">
        <f>C150*D150</f>
        <v>0</v>
      </c>
    </row>
    <row r="151" spans="1:5" s="28" customFormat="1" ht="15.75" x14ac:dyDescent="0.3">
      <c r="A151" s="34" t="s">
        <v>79</v>
      </c>
      <c r="B151" s="34"/>
      <c r="C151" s="36">
        <f>SUM(C147:C150)</f>
        <v>4807154.7</v>
      </c>
      <c r="D151" s="32"/>
      <c r="E151" s="32">
        <f>SUM(E147:E150)</f>
        <v>2366.9742239999996</v>
      </c>
    </row>
    <row r="152" spans="1:5" ht="15.75" x14ac:dyDescent="0.3">
      <c r="A152" s="1" t="s">
        <v>78</v>
      </c>
      <c r="B152" s="1" t="s">
        <v>3</v>
      </c>
      <c r="C152" s="33">
        <v>8806819.5720000006</v>
      </c>
      <c r="D152" s="38">
        <v>5.9999999999999995E-4</v>
      </c>
      <c r="E152" s="37">
        <f>C152*D152</f>
        <v>5284.0917431999997</v>
      </c>
    </row>
    <row r="153" spans="1:5" ht="15.75" x14ac:dyDescent="0.3">
      <c r="A153" s="1" t="s">
        <v>78</v>
      </c>
      <c r="B153" s="1" t="s">
        <v>4</v>
      </c>
      <c r="C153" s="33">
        <v>358575.10499999998</v>
      </c>
      <c r="D153" s="38">
        <v>0</v>
      </c>
      <c r="E153" s="37">
        <f>C153*D153</f>
        <v>0</v>
      </c>
    </row>
    <row r="154" spans="1:5" ht="15.75" x14ac:dyDescent="0.3">
      <c r="A154" s="1" t="s">
        <v>78</v>
      </c>
      <c r="B154" s="1" t="s">
        <v>1</v>
      </c>
      <c r="C154" s="33">
        <v>269128.28000000003</v>
      </c>
      <c r="D154" s="38">
        <v>0</v>
      </c>
      <c r="E154" s="37">
        <f>C154*D154</f>
        <v>0</v>
      </c>
    </row>
    <row r="155" spans="1:5" ht="15.75" x14ac:dyDescent="0.3">
      <c r="A155" s="1" t="s">
        <v>78</v>
      </c>
      <c r="B155" s="1" t="s">
        <v>5</v>
      </c>
      <c r="C155" s="33">
        <v>92473.56</v>
      </c>
      <c r="D155" s="38">
        <v>0</v>
      </c>
      <c r="E155" s="37">
        <f>C155*D155</f>
        <v>0</v>
      </c>
    </row>
    <row r="156" spans="1:5" s="28" customFormat="1" ht="15.75" x14ac:dyDescent="0.3">
      <c r="A156" s="34" t="s">
        <v>77</v>
      </c>
      <c r="B156" s="34"/>
      <c r="C156" s="36">
        <f>SUM(C152:C155)</f>
        <v>9526996.5170000009</v>
      </c>
      <c r="D156" s="32"/>
      <c r="E156" s="32">
        <f>SUM(E152:E155)</f>
        <v>5284.0917431999997</v>
      </c>
    </row>
    <row r="157" spans="1:5" ht="15.75" x14ac:dyDescent="0.3">
      <c r="A157" s="1" t="s">
        <v>76</v>
      </c>
      <c r="B157" s="1" t="s">
        <v>3</v>
      </c>
      <c r="C157" s="33">
        <v>3492300.0329999998</v>
      </c>
      <c r="D157" s="38">
        <v>5.9999999999999995E-4</v>
      </c>
      <c r="E157" s="37">
        <f>C157*D157</f>
        <v>2095.3800197999999</v>
      </c>
    </row>
    <row r="158" spans="1:5" ht="15.75" x14ac:dyDescent="0.3">
      <c r="A158" s="1" t="s">
        <v>76</v>
      </c>
      <c r="B158" s="1" t="s">
        <v>4</v>
      </c>
      <c r="C158" s="33">
        <v>222759.02947199999</v>
      </c>
      <c r="D158" s="38">
        <v>0</v>
      </c>
      <c r="E158" s="37">
        <f>C158*D158</f>
        <v>0</v>
      </c>
    </row>
    <row r="159" spans="1:5" ht="15.75" x14ac:dyDescent="0.3">
      <c r="A159" s="1" t="s">
        <v>76</v>
      </c>
      <c r="B159" s="1" t="s">
        <v>1</v>
      </c>
      <c r="C159" s="33">
        <v>247006.31</v>
      </c>
      <c r="D159" s="38">
        <v>0</v>
      </c>
      <c r="E159" s="37">
        <f>C159*D159</f>
        <v>0</v>
      </c>
    </row>
    <row r="160" spans="1:5" ht="15.75" x14ac:dyDescent="0.3">
      <c r="A160" s="1" t="s">
        <v>76</v>
      </c>
      <c r="B160" s="1" t="s">
        <v>5</v>
      </c>
      <c r="C160" s="33">
        <v>128813.16</v>
      </c>
      <c r="D160" s="38">
        <v>0</v>
      </c>
      <c r="E160" s="37">
        <f>C160*D160</f>
        <v>0</v>
      </c>
    </row>
    <row r="161" spans="1:5" s="28" customFormat="1" ht="15.75" x14ac:dyDescent="0.3">
      <c r="A161" s="34" t="s">
        <v>75</v>
      </c>
      <c r="B161" s="34"/>
      <c r="C161" s="36">
        <f>SUM(C157:C160)</f>
        <v>4090878.532472</v>
      </c>
      <c r="D161" s="32"/>
      <c r="E161" s="32">
        <f>SUM(E157:E160)</f>
        <v>2095.3800197999999</v>
      </c>
    </row>
    <row r="162" spans="1:5" ht="15.75" x14ac:dyDescent="0.3">
      <c r="A162" s="1" t="s">
        <v>74</v>
      </c>
      <c r="B162" s="1" t="s">
        <v>3</v>
      </c>
      <c r="C162" s="33">
        <v>608556.20000000007</v>
      </c>
      <c r="D162" s="38">
        <v>5.9999999999999995E-4</v>
      </c>
      <c r="E162" s="37">
        <f>C162*D162</f>
        <v>365.13371999999998</v>
      </c>
    </row>
    <row r="163" spans="1:5" ht="15.75" x14ac:dyDescent="0.3">
      <c r="A163" s="1" t="s">
        <v>74</v>
      </c>
      <c r="B163" s="1" t="s">
        <v>4</v>
      </c>
      <c r="C163" s="33">
        <v>117544.43000000001</v>
      </c>
      <c r="D163" s="38">
        <v>0</v>
      </c>
      <c r="E163" s="37">
        <f>C163*D163</f>
        <v>0</v>
      </c>
    </row>
    <row r="164" spans="1:5" ht="15.75" x14ac:dyDescent="0.3">
      <c r="A164" s="1" t="s">
        <v>74</v>
      </c>
      <c r="B164" s="1" t="s">
        <v>5</v>
      </c>
      <c r="C164" s="33">
        <v>46939.899999999987</v>
      </c>
      <c r="D164" s="38">
        <v>0</v>
      </c>
      <c r="E164" s="37">
        <f>C164*D164</f>
        <v>0</v>
      </c>
    </row>
    <row r="165" spans="1:5" s="28" customFormat="1" ht="15.75" x14ac:dyDescent="0.3">
      <c r="A165" s="34" t="s">
        <v>73</v>
      </c>
      <c r="B165" s="34"/>
      <c r="C165" s="36">
        <f>SUM(C162:C164)</f>
        <v>773040.53000000014</v>
      </c>
      <c r="D165" s="32"/>
      <c r="E165" s="32">
        <f>SUM(E162:E164)</f>
        <v>365.13371999999998</v>
      </c>
    </row>
    <row r="166" spans="1:5" ht="15.75" x14ac:dyDescent="0.3">
      <c r="A166" s="1" t="s">
        <v>72</v>
      </c>
      <c r="B166" s="1" t="s">
        <v>3</v>
      </c>
      <c r="C166" s="33">
        <v>121305.60000000001</v>
      </c>
      <c r="D166" s="38">
        <v>5.9999999999999995E-4</v>
      </c>
      <c r="E166" s="37">
        <f>C166*D166</f>
        <v>72.783360000000002</v>
      </c>
    </row>
    <row r="167" spans="1:5" ht="15.75" x14ac:dyDescent="0.3">
      <c r="A167" s="1" t="s">
        <v>72</v>
      </c>
      <c r="B167" s="1" t="s">
        <v>4</v>
      </c>
      <c r="C167" s="33">
        <v>108461.6</v>
      </c>
      <c r="D167" s="38">
        <v>0</v>
      </c>
      <c r="E167" s="37">
        <f>C167*D167</f>
        <v>0</v>
      </c>
    </row>
    <row r="168" spans="1:5" ht="15.75" x14ac:dyDescent="0.3">
      <c r="A168" s="1" t="s">
        <v>72</v>
      </c>
      <c r="B168" s="1" t="s">
        <v>5</v>
      </c>
      <c r="C168" s="33">
        <v>59390.5</v>
      </c>
      <c r="D168" s="38">
        <v>0</v>
      </c>
      <c r="E168" s="37">
        <f>C168*D168</f>
        <v>0</v>
      </c>
    </row>
    <row r="169" spans="1:5" s="28" customFormat="1" ht="15.75" x14ac:dyDescent="0.3">
      <c r="A169" s="34" t="s">
        <v>71</v>
      </c>
      <c r="B169" s="34"/>
      <c r="C169" s="36">
        <f>SUM(C166:C168)</f>
        <v>289157.7</v>
      </c>
      <c r="D169" s="32"/>
      <c r="E169" s="32">
        <f>SUM(E166:E168)</f>
        <v>72.783360000000002</v>
      </c>
    </row>
    <row r="170" spans="1:5" ht="15.75" x14ac:dyDescent="0.3">
      <c r="A170" s="1" t="s">
        <v>70</v>
      </c>
      <c r="B170" s="1" t="s">
        <v>3</v>
      </c>
      <c r="C170" s="33">
        <v>311984.40000000002</v>
      </c>
      <c r="D170" s="38">
        <v>5.9999999999999995E-4</v>
      </c>
      <c r="E170" s="37">
        <f>C170*D170</f>
        <v>187.19064</v>
      </c>
    </row>
    <row r="171" spans="1:5" ht="15.75" x14ac:dyDescent="0.3">
      <c r="A171" s="1" t="s">
        <v>70</v>
      </c>
      <c r="B171" s="1" t="s">
        <v>5</v>
      </c>
      <c r="C171" s="33">
        <v>68701.2</v>
      </c>
      <c r="D171" s="38">
        <v>0</v>
      </c>
      <c r="E171" s="37">
        <f>C171*D171</f>
        <v>0</v>
      </c>
    </row>
    <row r="172" spans="1:5" s="28" customFormat="1" ht="15.75" x14ac:dyDescent="0.3">
      <c r="A172" s="34" t="s">
        <v>69</v>
      </c>
      <c r="B172" s="34"/>
      <c r="C172" s="36">
        <f>SUM(C170:C171)</f>
        <v>380685.60000000003</v>
      </c>
      <c r="D172" s="32"/>
      <c r="E172" s="32">
        <f>SUM(E170:E171)</f>
        <v>187.19064</v>
      </c>
    </row>
    <row r="173" spans="1:5" ht="15.75" x14ac:dyDescent="0.3">
      <c r="A173" s="1" t="s">
        <v>68</v>
      </c>
      <c r="B173" s="1" t="s">
        <v>3</v>
      </c>
      <c r="C173" s="33">
        <v>2913849.73</v>
      </c>
      <c r="D173" s="38">
        <v>5.9999999999999995E-4</v>
      </c>
      <c r="E173" s="37">
        <f>C173*D173</f>
        <v>1748.3098379999999</v>
      </c>
    </row>
    <row r="174" spans="1:5" ht="15.75" x14ac:dyDescent="0.3">
      <c r="A174" s="1" t="s">
        <v>68</v>
      </c>
      <c r="B174" s="1" t="s">
        <v>4</v>
      </c>
      <c r="C174" s="33">
        <v>74136.567999999999</v>
      </c>
      <c r="D174" s="38">
        <v>0</v>
      </c>
      <c r="E174" s="37">
        <f>C174*D174</f>
        <v>0</v>
      </c>
    </row>
    <row r="175" spans="1:5" ht="15.75" x14ac:dyDescent="0.3">
      <c r="A175" s="1" t="s">
        <v>68</v>
      </c>
      <c r="B175" s="1" t="s">
        <v>1</v>
      </c>
      <c r="C175" s="33">
        <v>656320.07199999993</v>
      </c>
      <c r="D175" s="38">
        <v>0</v>
      </c>
      <c r="E175" s="37">
        <f>C175*D175</f>
        <v>0</v>
      </c>
    </row>
    <row r="176" spans="1:5" ht="15.75" x14ac:dyDescent="0.3">
      <c r="A176" s="1" t="s">
        <v>68</v>
      </c>
      <c r="B176" s="1" t="s">
        <v>5</v>
      </c>
      <c r="C176" s="33">
        <v>93579.063999999998</v>
      </c>
      <c r="D176" s="38">
        <v>0</v>
      </c>
      <c r="E176" s="37">
        <f>C176*D176</f>
        <v>0</v>
      </c>
    </row>
    <row r="177" spans="1:5" s="28" customFormat="1" ht="15.75" x14ac:dyDescent="0.3">
      <c r="A177" s="34" t="s">
        <v>67</v>
      </c>
      <c r="B177" s="34"/>
      <c r="C177" s="36">
        <f>SUM(C173:C176)</f>
        <v>3737885.4339999999</v>
      </c>
      <c r="D177" s="32"/>
      <c r="E177" s="32">
        <f>SUM(E173:E176)</f>
        <v>1748.3098379999999</v>
      </c>
    </row>
    <row r="178" spans="1:5" ht="15.75" x14ac:dyDescent="0.3">
      <c r="A178" s="1" t="s">
        <v>66</v>
      </c>
      <c r="B178" s="1" t="s">
        <v>3</v>
      </c>
      <c r="C178" s="33">
        <v>4418592.7800000012</v>
      </c>
      <c r="D178" s="38">
        <v>5.9999999999999995E-4</v>
      </c>
      <c r="E178" s="37">
        <f>C178*D178</f>
        <v>2651.1556680000003</v>
      </c>
    </row>
    <row r="179" spans="1:5" ht="15.75" x14ac:dyDescent="0.3">
      <c r="A179" s="1" t="s">
        <v>66</v>
      </c>
      <c r="B179" s="1" t="s">
        <v>4</v>
      </c>
      <c r="C179" s="33">
        <v>116626</v>
      </c>
      <c r="D179" s="38">
        <v>0</v>
      </c>
      <c r="E179" s="37">
        <f>C179*D179</f>
        <v>0</v>
      </c>
    </row>
    <row r="180" spans="1:5" ht="15.75" x14ac:dyDescent="0.3">
      <c r="A180" s="1" t="s">
        <v>66</v>
      </c>
      <c r="B180" s="1" t="s">
        <v>5</v>
      </c>
      <c r="C180" s="33">
        <v>101305.065</v>
      </c>
      <c r="D180" s="38">
        <v>0</v>
      </c>
      <c r="E180" s="37">
        <f>C180*D180</f>
        <v>0</v>
      </c>
    </row>
    <row r="181" spans="1:5" s="28" customFormat="1" ht="15.75" x14ac:dyDescent="0.3">
      <c r="A181" s="34" t="s">
        <v>65</v>
      </c>
      <c r="B181" s="34"/>
      <c r="C181" s="36">
        <f>SUM(C178:C180)</f>
        <v>4636523.8450000016</v>
      </c>
      <c r="D181" s="32"/>
      <c r="E181" s="32">
        <f>SUM(E178:E180)</f>
        <v>2651.1556680000003</v>
      </c>
    </row>
    <row r="182" spans="1:5" ht="15.75" x14ac:dyDescent="0.3">
      <c r="A182" s="1" t="s">
        <v>64</v>
      </c>
      <c r="B182" s="1" t="s">
        <v>3</v>
      </c>
      <c r="C182" s="33">
        <v>1790711.7690000001</v>
      </c>
      <c r="D182" s="38">
        <v>5.9999999999999995E-4</v>
      </c>
      <c r="E182" s="37">
        <f>C182*D182</f>
        <v>1074.4270614</v>
      </c>
    </row>
    <row r="183" spans="1:5" ht="15.75" x14ac:dyDescent="0.3">
      <c r="A183" s="1" t="s">
        <v>64</v>
      </c>
      <c r="B183" s="1" t="s">
        <v>4</v>
      </c>
      <c r="C183" s="33">
        <v>146248.08016000001</v>
      </c>
      <c r="D183" s="38">
        <v>0</v>
      </c>
      <c r="E183" s="37">
        <f>C183*D183</f>
        <v>0</v>
      </c>
    </row>
    <row r="184" spans="1:5" ht="15.75" x14ac:dyDescent="0.3">
      <c r="A184" s="1" t="s">
        <v>64</v>
      </c>
      <c r="B184" s="1" t="s">
        <v>1</v>
      </c>
      <c r="C184" s="33">
        <v>192941.9601</v>
      </c>
      <c r="D184" s="38">
        <v>0</v>
      </c>
      <c r="E184" s="37">
        <f>C184*D184</f>
        <v>0</v>
      </c>
    </row>
    <row r="185" spans="1:5" s="28" customFormat="1" ht="15.75" x14ac:dyDescent="0.3">
      <c r="A185" s="34" t="s">
        <v>63</v>
      </c>
      <c r="B185" s="34"/>
      <c r="C185" s="36">
        <f>SUM(C182:C184)</f>
        <v>2129901.80926</v>
      </c>
      <c r="D185" s="32"/>
      <c r="E185" s="32">
        <f>SUM(E182:E184)</f>
        <v>1074.4270614</v>
      </c>
    </row>
    <row r="186" spans="1:5" ht="15.75" x14ac:dyDescent="0.3">
      <c r="A186" s="1" t="s">
        <v>62</v>
      </c>
      <c r="B186" s="1" t="s">
        <v>3</v>
      </c>
      <c r="C186" s="33">
        <v>44192901.555859759</v>
      </c>
      <c r="D186" s="38">
        <v>5.9999999999999995E-4</v>
      </c>
      <c r="E186" s="37">
        <f>C186*D186</f>
        <v>26515.740933515852</v>
      </c>
    </row>
    <row r="187" spans="1:5" ht="15.75" x14ac:dyDescent="0.3">
      <c r="A187" s="1" t="s">
        <v>62</v>
      </c>
      <c r="B187" s="1" t="s">
        <v>4</v>
      </c>
      <c r="C187" s="33">
        <v>828597.30703550205</v>
      </c>
      <c r="D187" s="38">
        <v>0</v>
      </c>
      <c r="E187" s="37">
        <f>C187*D187</f>
        <v>0</v>
      </c>
    </row>
    <row r="188" spans="1:5" ht="15.75" x14ac:dyDescent="0.3">
      <c r="A188" s="1" t="s">
        <v>62</v>
      </c>
      <c r="B188" s="1" t="s">
        <v>1</v>
      </c>
      <c r="C188" s="33">
        <v>3559731.3426218964</v>
      </c>
      <c r="D188" s="38">
        <v>0</v>
      </c>
      <c r="E188" s="37">
        <f>C188*D188</f>
        <v>0</v>
      </c>
    </row>
    <row r="189" spans="1:5" ht="15.75" x14ac:dyDescent="0.3">
      <c r="A189" s="1" t="s">
        <v>62</v>
      </c>
      <c r="B189" s="1" t="s">
        <v>5</v>
      </c>
      <c r="C189" s="33">
        <v>185452.84833655931</v>
      </c>
      <c r="D189" s="38">
        <v>0</v>
      </c>
      <c r="E189" s="37">
        <f>C189*D189</f>
        <v>0</v>
      </c>
    </row>
    <row r="190" spans="1:5" s="28" customFormat="1" ht="15.75" x14ac:dyDescent="0.3">
      <c r="A190" s="34" t="s">
        <v>61</v>
      </c>
      <c r="B190" s="34"/>
      <c r="C190" s="36">
        <f>SUM(C186:C189)</f>
        <v>48766683.05385372</v>
      </c>
      <c r="D190" s="32"/>
      <c r="E190" s="32">
        <f>SUM(E186:E189)</f>
        <v>26515.740933515852</v>
      </c>
    </row>
    <row r="191" spans="1:5" ht="15.75" x14ac:dyDescent="0.3">
      <c r="A191" s="1" t="s">
        <v>60</v>
      </c>
      <c r="B191" s="1" t="s">
        <v>3</v>
      </c>
      <c r="C191" s="33">
        <v>3102732.88</v>
      </c>
      <c r="D191" s="38">
        <v>5.9999999999999995E-4</v>
      </c>
      <c r="E191" s="37">
        <f>C191*D191</f>
        <v>1861.6397279999999</v>
      </c>
    </row>
    <row r="192" spans="1:5" ht="15.75" hidden="1" x14ac:dyDescent="0.3">
      <c r="A192" s="1" t="s">
        <v>60</v>
      </c>
      <c r="B192" s="1" t="s">
        <v>4</v>
      </c>
      <c r="C192" s="45"/>
      <c r="D192" s="38">
        <v>0</v>
      </c>
      <c r="E192" s="37">
        <f>C192*D192</f>
        <v>0</v>
      </c>
    </row>
    <row r="193" spans="1:5" ht="15.75" x14ac:dyDescent="0.3">
      <c r="A193" s="1" t="s">
        <v>60</v>
      </c>
      <c r="B193" s="1" t="s">
        <v>1</v>
      </c>
      <c r="C193" s="33">
        <v>124409.98</v>
      </c>
      <c r="D193" s="38">
        <v>0</v>
      </c>
      <c r="E193" s="37">
        <f>C193*D193</f>
        <v>0</v>
      </c>
    </row>
    <row r="194" spans="1:5" ht="15.75" x14ac:dyDescent="0.3">
      <c r="A194" s="1" t="s">
        <v>60</v>
      </c>
      <c r="B194" s="1" t="s">
        <v>5</v>
      </c>
      <c r="C194" s="33">
        <v>70868.5</v>
      </c>
      <c r="D194" s="38">
        <v>0</v>
      </c>
      <c r="E194" s="37">
        <f>C194*D194</f>
        <v>0</v>
      </c>
    </row>
    <row r="195" spans="1:5" s="28" customFormat="1" ht="15.75" x14ac:dyDescent="0.3">
      <c r="A195" s="34" t="s">
        <v>59</v>
      </c>
      <c r="B195" s="34"/>
      <c r="C195" s="36">
        <f>SUM(C191:C194)</f>
        <v>3298011.36</v>
      </c>
      <c r="D195" s="32"/>
      <c r="E195" s="32">
        <f>SUM(E191:E194)</f>
        <v>1861.6397279999999</v>
      </c>
    </row>
    <row r="196" spans="1:5" ht="15.75" x14ac:dyDescent="0.3">
      <c r="A196" s="1" t="s">
        <v>58</v>
      </c>
      <c r="B196" s="1" t="s">
        <v>3</v>
      </c>
      <c r="C196" s="33">
        <v>1110523.4238420001</v>
      </c>
      <c r="D196" s="38">
        <v>5.9999999999999995E-4</v>
      </c>
      <c r="E196" s="37">
        <f>C196*D196</f>
        <v>666.31405430519999</v>
      </c>
    </row>
    <row r="197" spans="1:5" ht="15.75" x14ac:dyDescent="0.3">
      <c r="A197" s="1" t="s">
        <v>58</v>
      </c>
      <c r="B197" s="1" t="s">
        <v>4</v>
      </c>
      <c r="C197" s="33">
        <v>49208.250000000007</v>
      </c>
      <c r="D197" s="38">
        <v>0</v>
      </c>
      <c r="E197" s="37">
        <f>C197*D197</f>
        <v>0</v>
      </c>
    </row>
    <row r="198" spans="1:5" ht="15.75" x14ac:dyDescent="0.3">
      <c r="A198" s="1" t="s">
        <v>58</v>
      </c>
      <c r="B198" s="1" t="s">
        <v>1</v>
      </c>
      <c r="C198" s="33">
        <v>67476.093614999991</v>
      </c>
      <c r="D198" s="38">
        <v>0</v>
      </c>
      <c r="E198" s="37">
        <f>C198*D198</f>
        <v>0</v>
      </c>
    </row>
    <row r="199" spans="1:5" ht="15.75" x14ac:dyDescent="0.3">
      <c r="A199" s="1" t="s">
        <v>58</v>
      </c>
      <c r="B199" s="1" t="s">
        <v>5</v>
      </c>
      <c r="C199" s="33">
        <v>14582.715</v>
      </c>
      <c r="D199" s="38">
        <v>0</v>
      </c>
      <c r="E199" s="37">
        <f>C199*D199</f>
        <v>0</v>
      </c>
    </row>
    <row r="200" spans="1:5" s="28" customFormat="1" ht="15.75" x14ac:dyDescent="0.3">
      <c r="A200" s="34" t="s">
        <v>57</v>
      </c>
      <c r="B200" s="34"/>
      <c r="C200" s="36">
        <f>SUM(C196:C199)</f>
        <v>1241790.4824570001</v>
      </c>
      <c r="D200" s="32"/>
      <c r="E200" s="32">
        <f>SUM(E196:E199)</f>
        <v>666.31405430519999</v>
      </c>
    </row>
    <row r="201" spans="1:5" ht="15.75" x14ac:dyDescent="0.3">
      <c r="A201" s="1" t="s">
        <v>56</v>
      </c>
      <c r="B201" s="1" t="s">
        <v>3</v>
      </c>
      <c r="C201" s="33">
        <v>2146957.2239999999</v>
      </c>
      <c r="D201" s="38">
        <v>5.9999999999999995E-4</v>
      </c>
      <c r="E201" s="37">
        <f>C201*D201</f>
        <v>1288.1743343999999</v>
      </c>
    </row>
    <row r="202" spans="1:5" ht="15.75" x14ac:dyDescent="0.3">
      <c r="A202" s="1" t="s">
        <v>56</v>
      </c>
      <c r="B202" s="1" t="s">
        <v>4</v>
      </c>
      <c r="C202" s="33">
        <v>446873.69474800007</v>
      </c>
      <c r="D202" s="38">
        <v>0</v>
      </c>
      <c r="E202" s="37">
        <f>C202*D202</f>
        <v>0</v>
      </c>
    </row>
    <row r="203" spans="1:5" ht="15.75" x14ac:dyDescent="0.3">
      <c r="A203" s="1" t="s">
        <v>56</v>
      </c>
      <c r="B203" s="1" t="s">
        <v>1</v>
      </c>
      <c r="C203" s="33">
        <v>152011.56838399998</v>
      </c>
      <c r="D203" s="38">
        <v>0</v>
      </c>
      <c r="E203" s="37">
        <f>C203*D203</f>
        <v>0</v>
      </c>
    </row>
    <row r="204" spans="1:5" ht="15.75" x14ac:dyDescent="0.3">
      <c r="A204" s="34" t="s">
        <v>55</v>
      </c>
      <c r="B204" s="34"/>
      <c r="C204" s="36">
        <f>SUM(C201:C203)</f>
        <v>2745842.4871320003</v>
      </c>
      <c r="D204" s="32"/>
      <c r="E204" s="32">
        <f>SUM(E201:E203)</f>
        <v>1288.1743343999999</v>
      </c>
    </row>
    <row r="205" spans="1:5" s="28" customFormat="1" ht="15.75" x14ac:dyDescent="0.3">
      <c r="A205" s="1" t="s">
        <v>54</v>
      </c>
      <c r="B205" s="1" t="s">
        <v>3</v>
      </c>
      <c r="C205" s="33">
        <v>1022442</v>
      </c>
      <c r="D205" s="38">
        <v>5.9999999999999995E-4</v>
      </c>
      <c r="E205" s="37">
        <f>C205*D205</f>
        <v>613.46519999999998</v>
      </c>
    </row>
    <row r="206" spans="1:5" ht="15.75" x14ac:dyDescent="0.3">
      <c r="A206" s="1" t="s">
        <v>54</v>
      </c>
      <c r="B206" s="1" t="s">
        <v>5</v>
      </c>
      <c r="C206" s="33">
        <v>42917.16</v>
      </c>
      <c r="D206" s="38">
        <v>0</v>
      </c>
      <c r="E206" s="37">
        <f>C206*D206</f>
        <v>0</v>
      </c>
    </row>
    <row r="207" spans="1:5" ht="15.75" x14ac:dyDescent="0.3">
      <c r="A207" s="34" t="s">
        <v>53</v>
      </c>
      <c r="B207" s="34"/>
      <c r="C207" s="36">
        <f>SUM(C205:C206)</f>
        <v>1065359.1599999999</v>
      </c>
      <c r="D207" s="32"/>
      <c r="E207" s="32">
        <f>SUM(E205:E206)</f>
        <v>613.46519999999998</v>
      </c>
    </row>
    <row r="208" spans="1:5" s="28" customFormat="1" ht="15.75" x14ac:dyDescent="0.3">
      <c r="A208" s="1" t="s">
        <v>52</v>
      </c>
      <c r="B208" s="1" t="s">
        <v>3</v>
      </c>
      <c r="C208" s="33">
        <v>15426476.00000002</v>
      </c>
      <c r="D208" s="38">
        <v>5.9999999999999995E-4</v>
      </c>
      <c r="E208" s="37">
        <f>C208*D208</f>
        <v>9255.8856000000123</v>
      </c>
    </row>
    <row r="209" spans="1:5" ht="15.75" x14ac:dyDescent="0.3">
      <c r="A209" s="1" t="s">
        <v>52</v>
      </c>
      <c r="B209" s="1" t="s">
        <v>4</v>
      </c>
      <c r="C209" s="33">
        <v>1004910.4000000001</v>
      </c>
      <c r="D209" s="38">
        <v>0</v>
      </c>
      <c r="E209" s="37">
        <f>C209*D209</f>
        <v>0</v>
      </c>
    </row>
    <row r="210" spans="1:5" ht="15.75" x14ac:dyDescent="0.3">
      <c r="A210" s="1" t="s">
        <v>52</v>
      </c>
      <c r="B210" s="1" t="s">
        <v>1</v>
      </c>
      <c r="C210" s="33">
        <v>2400320</v>
      </c>
      <c r="D210" s="38">
        <v>0</v>
      </c>
      <c r="E210" s="37">
        <f>C210*D210</f>
        <v>0</v>
      </c>
    </row>
    <row r="211" spans="1:5" ht="15.75" x14ac:dyDescent="0.3">
      <c r="A211" s="1" t="s">
        <v>52</v>
      </c>
      <c r="B211" s="1" t="s">
        <v>5</v>
      </c>
      <c r="C211" s="33">
        <v>205081</v>
      </c>
      <c r="D211" s="38">
        <v>0</v>
      </c>
      <c r="E211" s="37">
        <f>C211*D211</f>
        <v>0</v>
      </c>
    </row>
    <row r="212" spans="1:5" ht="15.75" x14ac:dyDescent="0.3">
      <c r="A212" s="34" t="s">
        <v>51</v>
      </c>
      <c r="B212" s="34"/>
      <c r="C212" s="36">
        <f>SUM(C208:C211)</f>
        <v>19036787.400000021</v>
      </c>
      <c r="D212" s="32"/>
      <c r="E212" s="32">
        <f>SUM(E208:E211)</f>
        <v>9255.8856000000123</v>
      </c>
    </row>
    <row r="213" spans="1:5" s="28" customFormat="1" ht="15.75" x14ac:dyDescent="0.3">
      <c r="A213" s="1" t="s">
        <v>50</v>
      </c>
      <c r="B213" s="1" t="s">
        <v>3</v>
      </c>
      <c r="C213" s="33">
        <v>4397237.9019999998</v>
      </c>
      <c r="D213" s="38">
        <v>5.9999999999999995E-4</v>
      </c>
      <c r="E213" s="37">
        <f>C213*D213</f>
        <v>2638.3427411999996</v>
      </c>
    </row>
    <row r="214" spans="1:5" ht="15.75" x14ac:dyDescent="0.3">
      <c r="A214" s="1" t="s">
        <v>50</v>
      </c>
      <c r="B214" s="1" t="s">
        <v>4</v>
      </c>
      <c r="C214" s="33">
        <v>365451.37199999997</v>
      </c>
      <c r="D214" s="38">
        <v>0</v>
      </c>
      <c r="E214" s="37">
        <f>C214*D214</f>
        <v>0</v>
      </c>
    </row>
    <row r="215" spans="1:5" ht="15.75" x14ac:dyDescent="0.3">
      <c r="A215" s="1" t="s">
        <v>50</v>
      </c>
      <c r="B215" s="1" t="s">
        <v>1</v>
      </c>
      <c r="C215" s="33">
        <v>171808</v>
      </c>
      <c r="D215" s="38">
        <v>0</v>
      </c>
      <c r="E215" s="37">
        <f>C215*D215</f>
        <v>0</v>
      </c>
    </row>
    <row r="216" spans="1:5" ht="15.75" x14ac:dyDescent="0.3">
      <c r="A216" s="1" t="s">
        <v>50</v>
      </c>
      <c r="B216" s="1" t="s">
        <v>5</v>
      </c>
      <c r="C216" s="33">
        <v>108401.28</v>
      </c>
      <c r="D216" s="38">
        <v>0</v>
      </c>
      <c r="E216" s="37">
        <f>C216*D216</f>
        <v>0</v>
      </c>
    </row>
    <row r="217" spans="1:5" ht="15.75" x14ac:dyDescent="0.3">
      <c r="A217" s="34" t="s">
        <v>49</v>
      </c>
      <c r="B217" s="34"/>
      <c r="C217" s="36">
        <f>SUM(C213:C216)</f>
        <v>5042898.5540000005</v>
      </c>
      <c r="D217" s="32"/>
      <c r="E217" s="32">
        <f>SUM(E213:E216)</f>
        <v>2638.3427411999996</v>
      </c>
    </row>
    <row r="218" spans="1:5" s="28" customFormat="1" ht="15.75" x14ac:dyDescent="0.3">
      <c r="A218" s="1" t="s">
        <v>48</v>
      </c>
      <c r="B218" s="1" t="s">
        <v>3</v>
      </c>
      <c r="C218" s="33">
        <v>17531445.890000001</v>
      </c>
      <c r="D218" s="38">
        <v>5.9999999999999995E-4</v>
      </c>
      <c r="E218" s="37">
        <f>C218*D218</f>
        <v>10518.867533999999</v>
      </c>
    </row>
    <row r="219" spans="1:5" ht="15.75" x14ac:dyDescent="0.3">
      <c r="A219" s="1" t="s">
        <v>48</v>
      </c>
      <c r="B219" s="1" t="s">
        <v>4</v>
      </c>
      <c r="C219" s="33">
        <v>823627.57165599987</v>
      </c>
      <c r="D219" s="38">
        <v>0</v>
      </c>
      <c r="E219" s="37">
        <f>C219*D219</f>
        <v>0</v>
      </c>
    </row>
    <row r="220" spans="1:5" ht="15.75" x14ac:dyDescent="0.3">
      <c r="A220" s="1" t="s">
        <v>48</v>
      </c>
      <c r="B220" s="1" t="s">
        <v>1</v>
      </c>
      <c r="C220" s="33">
        <v>1493386.5422447398</v>
      </c>
      <c r="D220" s="38">
        <v>0</v>
      </c>
      <c r="E220" s="37">
        <f>C220*D220</f>
        <v>0</v>
      </c>
    </row>
    <row r="221" spans="1:5" ht="15.75" x14ac:dyDescent="0.3">
      <c r="A221" s="1" t="s">
        <v>48</v>
      </c>
      <c r="B221" s="1" t="s">
        <v>5</v>
      </c>
      <c r="C221" s="33">
        <v>126924.16</v>
      </c>
      <c r="D221" s="38">
        <v>0</v>
      </c>
      <c r="E221" s="37">
        <f>C221*D221</f>
        <v>0</v>
      </c>
    </row>
    <row r="222" spans="1:5" ht="15.75" x14ac:dyDescent="0.3">
      <c r="A222" s="34" t="s">
        <v>47</v>
      </c>
      <c r="B222" s="34"/>
      <c r="C222" s="36">
        <f>SUM(C218:C221)</f>
        <v>19975384.16390074</v>
      </c>
      <c r="D222" s="32"/>
      <c r="E222" s="32">
        <f>SUM(E218:E221)</f>
        <v>10518.867533999999</v>
      </c>
    </row>
    <row r="223" spans="1:5" s="28" customFormat="1" ht="15.75" x14ac:dyDescent="0.3">
      <c r="A223" s="1" t="s">
        <v>46</v>
      </c>
      <c r="B223" s="1" t="s">
        <v>3</v>
      </c>
      <c r="C223" s="33">
        <v>8826898.7740000002</v>
      </c>
      <c r="D223" s="38">
        <v>5.9999999999999995E-4</v>
      </c>
      <c r="E223" s="37">
        <f>C223*D223</f>
        <v>5296.1392643999998</v>
      </c>
    </row>
    <row r="224" spans="1:5" ht="15.75" x14ac:dyDescent="0.3">
      <c r="A224" s="1" t="s">
        <v>46</v>
      </c>
      <c r="B224" s="1" t="s">
        <v>4</v>
      </c>
      <c r="C224" s="33">
        <v>451646.338544</v>
      </c>
      <c r="D224" s="38">
        <v>0</v>
      </c>
      <c r="E224" s="37">
        <f>C224*D224</f>
        <v>0</v>
      </c>
    </row>
    <row r="225" spans="1:5" ht="15.75" x14ac:dyDescent="0.3">
      <c r="A225" s="1" t="s">
        <v>46</v>
      </c>
      <c r="B225" s="1" t="s">
        <v>1</v>
      </c>
      <c r="C225" s="33">
        <v>70873.676000000007</v>
      </c>
      <c r="D225" s="38">
        <v>0</v>
      </c>
      <c r="E225" s="37">
        <f>C225*D225</f>
        <v>0</v>
      </c>
    </row>
    <row r="226" spans="1:5" ht="15.75" x14ac:dyDescent="0.3">
      <c r="A226" s="1" t="s">
        <v>46</v>
      </c>
      <c r="B226" s="1" t="s">
        <v>5</v>
      </c>
      <c r="C226" s="33">
        <v>82069.154999999984</v>
      </c>
      <c r="D226" s="38">
        <v>0</v>
      </c>
      <c r="E226" s="37">
        <f>C226*D226</f>
        <v>0</v>
      </c>
    </row>
    <row r="227" spans="1:5" ht="15.75" x14ac:dyDescent="0.3">
      <c r="A227" s="34" t="s">
        <v>45</v>
      </c>
      <c r="B227" s="34"/>
      <c r="C227" s="36">
        <f>SUM(C223:C226)</f>
        <v>9431487.9435440004</v>
      </c>
      <c r="D227" s="32"/>
      <c r="E227" s="32">
        <f>SUM(E223:E226)</f>
        <v>5296.1392643999998</v>
      </c>
    </row>
    <row r="228" spans="1:5" s="28" customFormat="1" ht="15.75" x14ac:dyDescent="0.3">
      <c r="A228" s="1" t="s">
        <v>44</v>
      </c>
      <c r="B228" s="1" t="s">
        <v>3</v>
      </c>
      <c r="C228" s="33">
        <v>13933090.91</v>
      </c>
      <c r="D228" s="38">
        <v>5.9999999999999995E-4</v>
      </c>
      <c r="E228" s="37">
        <f>C228*D228</f>
        <v>8359.8545459999987</v>
      </c>
    </row>
    <row r="229" spans="1:5" ht="15.75" x14ac:dyDescent="0.3">
      <c r="A229" s="1" t="s">
        <v>44</v>
      </c>
      <c r="B229" s="1" t="s">
        <v>4</v>
      </c>
      <c r="C229" s="33">
        <v>280220.84480000002</v>
      </c>
      <c r="D229" s="38">
        <v>0</v>
      </c>
      <c r="E229" s="37">
        <f>C229*D229</f>
        <v>0</v>
      </c>
    </row>
    <row r="230" spans="1:5" ht="15.75" x14ac:dyDescent="0.3">
      <c r="A230" s="1" t="s">
        <v>44</v>
      </c>
      <c r="B230" s="1" t="s">
        <v>1</v>
      </c>
      <c r="C230" s="33">
        <v>1580869.004</v>
      </c>
      <c r="D230" s="38">
        <v>0</v>
      </c>
      <c r="E230" s="37">
        <f>C230*D230</f>
        <v>0</v>
      </c>
    </row>
    <row r="231" spans="1:5" ht="15.75" x14ac:dyDescent="0.3">
      <c r="A231" s="34" t="s">
        <v>43</v>
      </c>
      <c r="B231" s="34"/>
      <c r="C231" s="36">
        <f>SUM(C228:C230)</f>
        <v>15794180.7588</v>
      </c>
      <c r="D231" s="32"/>
      <c r="E231" s="32">
        <f>SUM(E228:E230)</f>
        <v>8359.8545459999987</v>
      </c>
    </row>
    <row r="232" spans="1:5" ht="15.75" x14ac:dyDescent="0.3">
      <c r="A232" s="1" t="s">
        <v>42</v>
      </c>
      <c r="B232" s="1" t="s">
        <v>3</v>
      </c>
      <c r="C232" s="33">
        <v>8639905.8664099984</v>
      </c>
      <c r="D232" s="38">
        <v>5.9999999999999995E-4</v>
      </c>
      <c r="E232" s="37">
        <f>C232*D232</f>
        <v>5183.9435198459987</v>
      </c>
    </row>
    <row r="233" spans="1:5" s="28" customFormat="1" ht="15.75" x14ac:dyDescent="0.3">
      <c r="A233" s="1" t="s">
        <v>42</v>
      </c>
      <c r="B233" s="1" t="s">
        <v>4</v>
      </c>
      <c r="C233" s="33">
        <v>288856.15189600002</v>
      </c>
      <c r="D233" s="38">
        <v>0</v>
      </c>
      <c r="E233" s="37">
        <f>C233*D233</f>
        <v>0</v>
      </c>
    </row>
    <row r="234" spans="1:5" ht="15.75" x14ac:dyDescent="0.3">
      <c r="A234" s="1" t="s">
        <v>42</v>
      </c>
      <c r="B234" s="1" t="s">
        <v>1</v>
      </c>
      <c r="C234" s="33">
        <v>670523.37719999999</v>
      </c>
      <c r="D234" s="38">
        <v>0</v>
      </c>
      <c r="E234" s="37">
        <f>C234*D234</f>
        <v>0</v>
      </c>
    </row>
    <row r="235" spans="1:5" ht="15.75" x14ac:dyDescent="0.3">
      <c r="A235" s="34" t="s">
        <v>41</v>
      </c>
      <c r="B235" s="34"/>
      <c r="C235" s="36">
        <f>SUM(C232:C234)</f>
        <v>9599285.3955059983</v>
      </c>
      <c r="D235" s="32"/>
      <c r="E235" s="32">
        <f>SUM(E232:E234)</f>
        <v>5183.9435198459987</v>
      </c>
    </row>
    <row r="236" spans="1:5" ht="15.75" x14ac:dyDescent="0.3">
      <c r="A236" s="1" t="s">
        <v>40</v>
      </c>
      <c r="B236" s="1" t="s">
        <v>3</v>
      </c>
      <c r="C236" s="33">
        <v>1170663.861</v>
      </c>
      <c r="D236" s="38">
        <v>5.9999999999999995E-4</v>
      </c>
      <c r="E236" s="37">
        <f>C236*D236</f>
        <v>702.39831659999993</v>
      </c>
    </row>
    <row r="237" spans="1:5" ht="15.75" x14ac:dyDescent="0.3">
      <c r="A237" s="1" t="s">
        <v>40</v>
      </c>
      <c r="B237" s="1" t="s">
        <v>4</v>
      </c>
      <c r="C237" s="33">
        <v>229970.9552425</v>
      </c>
      <c r="D237" s="38">
        <v>0</v>
      </c>
      <c r="E237" s="37">
        <f>C237*D237</f>
        <v>0</v>
      </c>
    </row>
    <row r="238" spans="1:5" s="28" customFormat="1" ht="15.75" x14ac:dyDescent="0.3">
      <c r="A238" s="1" t="s">
        <v>40</v>
      </c>
      <c r="B238" s="1" t="s">
        <v>1</v>
      </c>
      <c r="C238" s="33">
        <v>174739.880825</v>
      </c>
      <c r="D238" s="38">
        <v>0</v>
      </c>
      <c r="E238" s="37">
        <f>C238*D238</f>
        <v>0</v>
      </c>
    </row>
    <row r="239" spans="1:5" ht="15.75" x14ac:dyDescent="0.3">
      <c r="A239" s="1" t="s">
        <v>40</v>
      </c>
      <c r="B239" s="1" t="s">
        <v>5</v>
      </c>
      <c r="C239" s="33">
        <v>76158.5</v>
      </c>
      <c r="D239" s="38">
        <v>0</v>
      </c>
      <c r="E239" s="37">
        <f>C239*D239</f>
        <v>0</v>
      </c>
    </row>
    <row r="240" spans="1:5" ht="15.75" x14ac:dyDescent="0.3">
      <c r="A240" s="34" t="s">
        <v>39</v>
      </c>
      <c r="B240" s="34"/>
      <c r="C240" s="36">
        <f>SUM(C236:C239)</f>
        <v>1651533.1970675001</v>
      </c>
      <c r="D240" s="32"/>
      <c r="E240" s="32">
        <f>SUM(E236:E239)</f>
        <v>702.39831659999993</v>
      </c>
    </row>
    <row r="241" spans="1:5" ht="15.75" x14ac:dyDescent="0.3">
      <c r="A241" s="1" t="s">
        <v>38</v>
      </c>
      <c r="B241" s="1" t="s">
        <v>3</v>
      </c>
      <c r="C241" s="33">
        <v>2858979.7600000012</v>
      </c>
      <c r="D241" s="38">
        <v>5.9999999999999995E-4</v>
      </c>
      <c r="E241" s="37">
        <f>C241*D241</f>
        <v>1715.3878560000005</v>
      </c>
    </row>
    <row r="242" spans="1:5" ht="15.75" x14ac:dyDescent="0.3">
      <c r="A242" s="1" t="s">
        <v>38</v>
      </c>
      <c r="B242" s="1" t="s">
        <v>4</v>
      </c>
      <c r="C242" s="33">
        <v>56945.408000000003</v>
      </c>
      <c r="D242" s="38">
        <v>0</v>
      </c>
      <c r="E242" s="37">
        <f>C242*D242</f>
        <v>0</v>
      </c>
    </row>
    <row r="243" spans="1:5" s="28" customFormat="1" ht="15.75" x14ac:dyDescent="0.3">
      <c r="A243" s="1" t="s">
        <v>38</v>
      </c>
      <c r="B243" s="1" t="s">
        <v>1</v>
      </c>
      <c r="C243" s="33">
        <v>141537.76</v>
      </c>
      <c r="D243" s="38">
        <v>0</v>
      </c>
      <c r="E243" s="37">
        <f>C243*D243</f>
        <v>0</v>
      </c>
    </row>
    <row r="244" spans="1:5" ht="15.75" x14ac:dyDescent="0.3">
      <c r="A244" s="1" t="s">
        <v>38</v>
      </c>
      <c r="B244" s="1" t="s">
        <v>5</v>
      </c>
      <c r="C244" s="33">
        <v>17064.866000000002</v>
      </c>
      <c r="D244" s="38">
        <v>0</v>
      </c>
      <c r="E244" s="37">
        <f>C244*D244</f>
        <v>0</v>
      </c>
    </row>
    <row r="245" spans="1:5" ht="15.75" x14ac:dyDescent="0.3">
      <c r="A245" s="34" t="s">
        <v>37</v>
      </c>
      <c r="B245" s="34"/>
      <c r="C245" s="36">
        <f>SUM(C241:C244)</f>
        <v>3074527.7940000012</v>
      </c>
      <c r="D245" s="32"/>
      <c r="E245" s="32">
        <f>SUM(E241:E244)</f>
        <v>1715.3878560000005</v>
      </c>
    </row>
    <row r="246" spans="1:5" ht="15.75" x14ac:dyDescent="0.3">
      <c r="A246" s="1" t="s">
        <v>36</v>
      </c>
      <c r="B246" s="1" t="s">
        <v>3</v>
      </c>
      <c r="C246" s="33">
        <v>4096924.8689999999</v>
      </c>
      <c r="D246" s="38">
        <v>5.9999999999999995E-4</v>
      </c>
      <c r="E246" s="37">
        <f>C246*D246</f>
        <v>2458.1549213999997</v>
      </c>
    </row>
    <row r="247" spans="1:5" ht="15.75" x14ac:dyDescent="0.3">
      <c r="A247" s="1" t="s">
        <v>36</v>
      </c>
      <c r="B247" s="1" t="s">
        <v>4</v>
      </c>
      <c r="C247" s="33">
        <v>84825.405868999995</v>
      </c>
      <c r="D247" s="38">
        <v>0</v>
      </c>
      <c r="E247" s="37">
        <f>C247*D247</f>
        <v>0</v>
      </c>
    </row>
    <row r="248" spans="1:5" s="28" customFormat="1" ht="15.75" x14ac:dyDescent="0.3">
      <c r="A248" s="1" t="s">
        <v>36</v>
      </c>
      <c r="B248" s="1" t="s">
        <v>5</v>
      </c>
      <c r="C248" s="33">
        <v>104785.72199999999</v>
      </c>
      <c r="D248" s="38">
        <v>0</v>
      </c>
      <c r="E248" s="37">
        <f>C248*D248</f>
        <v>0</v>
      </c>
    </row>
    <row r="249" spans="1:5" ht="15.75" x14ac:dyDescent="0.3">
      <c r="A249" s="34" t="s">
        <v>35</v>
      </c>
      <c r="B249" s="34"/>
      <c r="C249" s="36">
        <f>SUM(C246:C248)</f>
        <v>4286535.9968689997</v>
      </c>
      <c r="D249" s="32"/>
      <c r="E249" s="32">
        <f>SUM(E246:E248)</f>
        <v>2458.1549213999997</v>
      </c>
    </row>
    <row r="250" spans="1:5" ht="15.75" x14ac:dyDescent="0.3">
      <c r="A250" s="1" t="s">
        <v>34</v>
      </c>
      <c r="B250" s="1" t="s">
        <v>3</v>
      </c>
      <c r="C250" s="33">
        <v>2490636.304</v>
      </c>
      <c r="D250" s="38">
        <v>5.9999999999999995E-4</v>
      </c>
      <c r="E250" s="37">
        <f>C250*D250</f>
        <v>1494.3817823999998</v>
      </c>
    </row>
    <row r="251" spans="1:5" ht="15.75" x14ac:dyDescent="0.3">
      <c r="A251" s="1" t="s">
        <v>34</v>
      </c>
      <c r="B251" s="1" t="s">
        <v>4</v>
      </c>
      <c r="C251" s="33">
        <v>99713.345000000001</v>
      </c>
      <c r="D251" s="38">
        <v>0</v>
      </c>
      <c r="E251" s="37">
        <f>C251*D251</f>
        <v>0</v>
      </c>
    </row>
    <row r="252" spans="1:5" s="28" customFormat="1" ht="15.75" x14ac:dyDescent="0.3">
      <c r="A252" s="1" t="s">
        <v>34</v>
      </c>
      <c r="B252" s="1" t="s">
        <v>1</v>
      </c>
      <c r="C252" s="33">
        <v>373350.19999999995</v>
      </c>
      <c r="D252" s="38">
        <v>0</v>
      </c>
      <c r="E252" s="37">
        <f>C252*D252</f>
        <v>0</v>
      </c>
    </row>
    <row r="253" spans="1:5" ht="15.75" hidden="1" x14ac:dyDescent="0.3">
      <c r="A253" s="1" t="s">
        <v>34</v>
      </c>
      <c r="B253" s="1" t="s">
        <v>5</v>
      </c>
      <c r="C253" s="45"/>
      <c r="D253" s="38">
        <v>0</v>
      </c>
      <c r="E253" s="37">
        <f>C253*D253</f>
        <v>0</v>
      </c>
    </row>
    <row r="254" spans="1:5" ht="15.75" x14ac:dyDescent="0.3">
      <c r="A254" s="34" t="s">
        <v>33</v>
      </c>
      <c r="B254" s="34"/>
      <c r="C254" s="36">
        <f>SUM(C250:C253)</f>
        <v>2963699.8490000004</v>
      </c>
      <c r="D254" s="32"/>
      <c r="E254" s="32">
        <f>SUM(E250:E253)</f>
        <v>1494.3817823999998</v>
      </c>
    </row>
    <row r="255" spans="1:5" ht="15.75" x14ac:dyDescent="0.3">
      <c r="A255" s="1" t="s">
        <v>32</v>
      </c>
      <c r="B255" s="1" t="s">
        <v>3</v>
      </c>
      <c r="C255" s="33">
        <v>4850025.75</v>
      </c>
      <c r="D255" s="38">
        <v>5.9999999999999995E-4</v>
      </c>
      <c r="E255" s="37">
        <f>C255*D255</f>
        <v>2910.0154499999999</v>
      </c>
    </row>
    <row r="256" spans="1:5" ht="15.75" x14ac:dyDescent="0.3">
      <c r="A256" s="1" t="s">
        <v>32</v>
      </c>
      <c r="B256" s="1" t="s">
        <v>4</v>
      </c>
      <c r="C256" s="33">
        <v>313132.90999999997</v>
      </c>
      <c r="D256" s="38">
        <v>0</v>
      </c>
      <c r="E256" s="37">
        <f>C256*D256</f>
        <v>0</v>
      </c>
    </row>
    <row r="257" spans="1:5" s="28" customFormat="1" ht="15.75" x14ac:dyDescent="0.3">
      <c r="A257" s="1" t="s">
        <v>32</v>
      </c>
      <c r="B257" s="1" t="s">
        <v>1</v>
      </c>
      <c r="C257" s="33">
        <v>336219.93</v>
      </c>
      <c r="D257" s="38">
        <v>0</v>
      </c>
      <c r="E257" s="37">
        <f>C257*D257</f>
        <v>0</v>
      </c>
    </row>
    <row r="258" spans="1:5" ht="15.75" x14ac:dyDescent="0.3">
      <c r="A258" s="1" t="s">
        <v>32</v>
      </c>
      <c r="B258" s="1" t="s">
        <v>5</v>
      </c>
      <c r="C258" s="33">
        <v>59215.859999999993</v>
      </c>
      <c r="D258" s="38">
        <v>0</v>
      </c>
      <c r="E258" s="37">
        <f>C258*D258</f>
        <v>0</v>
      </c>
    </row>
    <row r="259" spans="1:5" ht="15.75" x14ac:dyDescent="0.3">
      <c r="A259" s="34" t="s">
        <v>31</v>
      </c>
      <c r="B259" s="34"/>
      <c r="C259" s="36">
        <f>SUM(C255:C258)</f>
        <v>5558594.4500000002</v>
      </c>
      <c r="D259" s="32"/>
      <c r="E259" s="32">
        <f>SUM(E255:E258)</f>
        <v>2910.0154499999999</v>
      </c>
    </row>
    <row r="260" spans="1:5" ht="15.75" x14ac:dyDescent="0.3">
      <c r="A260" s="1" t="s">
        <v>30</v>
      </c>
      <c r="B260" s="1" t="s">
        <v>3</v>
      </c>
      <c r="C260" s="33">
        <v>5496084.1909999996</v>
      </c>
      <c r="D260" s="38">
        <v>5.9999999999999995E-4</v>
      </c>
      <c r="E260" s="37">
        <f>C260*D260</f>
        <v>3297.6505145999995</v>
      </c>
    </row>
    <row r="261" spans="1:5" ht="15.75" x14ac:dyDescent="0.3">
      <c r="A261" s="1" t="s">
        <v>30</v>
      </c>
      <c r="B261" s="1" t="s">
        <v>4</v>
      </c>
      <c r="C261" s="33">
        <v>302749.05887893331</v>
      </c>
      <c r="D261" s="38">
        <v>0</v>
      </c>
      <c r="E261" s="37">
        <f>C261*D261</f>
        <v>0</v>
      </c>
    </row>
    <row r="262" spans="1:5" s="28" customFormat="1" ht="15.75" x14ac:dyDescent="0.3">
      <c r="A262" s="1" t="s">
        <v>30</v>
      </c>
      <c r="B262" s="1" t="s">
        <v>1</v>
      </c>
      <c r="C262" s="33">
        <v>78581.181620000003</v>
      </c>
      <c r="D262" s="38">
        <v>0</v>
      </c>
      <c r="E262" s="37">
        <f>C262*D262</f>
        <v>0</v>
      </c>
    </row>
    <row r="263" spans="1:5" ht="15.75" x14ac:dyDescent="0.3">
      <c r="A263" s="1" t="s">
        <v>30</v>
      </c>
      <c r="B263" s="1" t="s">
        <v>5</v>
      </c>
      <c r="C263" s="33">
        <v>133680.1116</v>
      </c>
      <c r="D263" s="38">
        <v>0</v>
      </c>
      <c r="E263" s="37">
        <f>C263*D263</f>
        <v>0</v>
      </c>
    </row>
    <row r="264" spans="1:5" ht="15.75" x14ac:dyDescent="0.3">
      <c r="A264" s="34" t="s">
        <v>29</v>
      </c>
      <c r="B264" s="34"/>
      <c r="C264" s="36">
        <f>SUM(C260:C263)</f>
        <v>6011094.5430989331</v>
      </c>
      <c r="D264" s="32"/>
      <c r="E264" s="32">
        <f>SUM(E260:E263)</f>
        <v>3297.6505145999995</v>
      </c>
    </row>
    <row r="265" spans="1:5" ht="15.75" x14ac:dyDescent="0.3">
      <c r="A265" s="1" t="s">
        <v>28</v>
      </c>
      <c r="B265" s="1" t="s">
        <v>3</v>
      </c>
      <c r="C265" s="33">
        <v>1510865</v>
      </c>
      <c r="D265" s="38">
        <v>5.9999999999999995E-4</v>
      </c>
      <c r="E265" s="37">
        <f>C265*D265</f>
        <v>906.51899999999989</v>
      </c>
    </row>
    <row r="266" spans="1:5" ht="15.75" x14ac:dyDescent="0.3">
      <c r="A266" s="1" t="s">
        <v>28</v>
      </c>
      <c r="B266" s="1" t="s">
        <v>4</v>
      </c>
      <c r="C266" s="33">
        <v>126526</v>
      </c>
      <c r="D266" s="38">
        <v>0</v>
      </c>
      <c r="E266" s="37">
        <f>C266*D266</f>
        <v>0</v>
      </c>
    </row>
    <row r="267" spans="1:5" s="28" customFormat="1" ht="15.75" x14ac:dyDescent="0.3">
      <c r="A267" s="1" t="s">
        <v>28</v>
      </c>
      <c r="B267" s="1" t="s">
        <v>5</v>
      </c>
      <c r="C267" s="33">
        <v>77470</v>
      </c>
      <c r="D267" s="38">
        <v>0</v>
      </c>
      <c r="E267" s="37">
        <f>C267*D267</f>
        <v>0</v>
      </c>
    </row>
    <row r="268" spans="1:5" ht="15.75" x14ac:dyDescent="0.3">
      <c r="A268" s="34" t="s">
        <v>27</v>
      </c>
      <c r="B268" s="34"/>
      <c r="C268" s="36">
        <f>SUM(C265:C267)</f>
        <v>1714861</v>
      </c>
      <c r="D268" s="32"/>
      <c r="E268" s="32">
        <f>SUM(E265:E267)</f>
        <v>906.51899999999989</v>
      </c>
    </row>
    <row r="269" spans="1:5" ht="15.75" x14ac:dyDescent="0.3">
      <c r="A269" s="1" t="s">
        <v>26</v>
      </c>
      <c r="B269" s="1" t="s">
        <v>3</v>
      </c>
      <c r="C269" s="33">
        <v>749760.80200000003</v>
      </c>
      <c r="D269" s="38">
        <v>5.9999999999999995E-4</v>
      </c>
      <c r="E269" s="37">
        <f>C269*D269</f>
        <v>449.85648119999996</v>
      </c>
    </row>
    <row r="270" spans="1:5" ht="15.75" x14ac:dyDescent="0.3">
      <c r="A270" s="1" t="s">
        <v>26</v>
      </c>
      <c r="B270" s="1" t="s">
        <v>4</v>
      </c>
      <c r="C270" s="33">
        <v>197564.807</v>
      </c>
      <c r="D270" s="38">
        <v>0</v>
      </c>
      <c r="E270" s="37">
        <f>C270*D270</f>
        <v>0</v>
      </c>
    </row>
    <row r="271" spans="1:5" s="28" customFormat="1" ht="15.75" x14ac:dyDescent="0.3">
      <c r="A271" s="1" t="s">
        <v>26</v>
      </c>
      <c r="B271" s="1" t="s">
        <v>5</v>
      </c>
      <c r="C271" s="33">
        <v>44315.039999999994</v>
      </c>
      <c r="D271" s="38">
        <v>0</v>
      </c>
      <c r="E271" s="37">
        <f>C271*D271</f>
        <v>0</v>
      </c>
    </row>
    <row r="272" spans="1:5" ht="15.75" x14ac:dyDescent="0.3">
      <c r="A272" s="34" t="s">
        <v>25</v>
      </c>
      <c r="B272" s="34"/>
      <c r="C272" s="36">
        <f>SUM(C269:C271)</f>
        <v>991640.64900000009</v>
      </c>
      <c r="D272" s="32"/>
      <c r="E272" s="32">
        <f>SUM(E269:E271)</f>
        <v>449.85648119999996</v>
      </c>
    </row>
    <row r="273" spans="1:5" ht="15.75" x14ac:dyDescent="0.3">
      <c r="A273" s="1" t="s">
        <v>24</v>
      </c>
      <c r="B273" s="1" t="s">
        <v>3</v>
      </c>
      <c r="C273" s="33">
        <v>182260.0575</v>
      </c>
      <c r="D273" s="38">
        <v>5.9999999999999995E-4</v>
      </c>
      <c r="E273" s="37">
        <f>C273*D273</f>
        <v>109.35603449999999</v>
      </c>
    </row>
    <row r="274" spans="1:5" ht="15.75" x14ac:dyDescent="0.3">
      <c r="A274" s="1" t="s">
        <v>24</v>
      </c>
      <c r="B274" s="1" t="s">
        <v>4</v>
      </c>
      <c r="C274" s="33">
        <v>156000</v>
      </c>
      <c r="D274" s="38">
        <v>0</v>
      </c>
      <c r="E274" s="37">
        <f>C274*D274</f>
        <v>0</v>
      </c>
    </row>
    <row r="275" spans="1:5" ht="15.75" x14ac:dyDescent="0.3">
      <c r="A275" s="1" t="s">
        <v>24</v>
      </c>
      <c r="B275" s="1" t="s">
        <v>1</v>
      </c>
      <c r="C275" s="33">
        <v>49087.44</v>
      </c>
      <c r="D275" s="38">
        <v>0</v>
      </c>
      <c r="E275" s="37">
        <f>C275*D275</f>
        <v>0</v>
      </c>
    </row>
    <row r="276" spans="1:5" s="28" customFormat="1" ht="15.75" x14ac:dyDescent="0.3">
      <c r="A276" s="1" t="s">
        <v>24</v>
      </c>
      <c r="B276" s="1" t="s">
        <v>5</v>
      </c>
      <c r="C276" s="33">
        <v>17759.310000000001</v>
      </c>
      <c r="D276" s="38">
        <v>0</v>
      </c>
      <c r="E276" s="37">
        <f>C276*D276</f>
        <v>0</v>
      </c>
    </row>
    <row r="277" spans="1:5" ht="15.75" x14ac:dyDescent="0.3">
      <c r="A277" s="34" t="s">
        <v>23</v>
      </c>
      <c r="B277" s="34"/>
      <c r="C277" s="36">
        <f>SUM(C273:C276)</f>
        <v>405106.8075</v>
      </c>
      <c r="D277" s="32"/>
      <c r="E277" s="32">
        <f>SUM(E273:E276)</f>
        <v>109.35603449999999</v>
      </c>
    </row>
    <row r="278" spans="1:5" ht="15.75" x14ac:dyDescent="0.3">
      <c r="A278" s="1" t="s">
        <v>22</v>
      </c>
      <c r="B278" s="1" t="s">
        <v>3</v>
      </c>
      <c r="C278" s="33">
        <v>263222.38</v>
      </c>
      <c r="D278" s="38">
        <v>5.9999999999999995E-4</v>
      </c>
      <c r="E278" s="37">
        <f>C278*D278</f>
        <v>157.93342799999999</v>
      </c>
    </row>
    <row r="279" spans="1:5" ht="15.75" x14ac:dyDescent="0.3">
      <c r="A279" s="1" t="s">
        <v>22</v>
      </c>
      <c r="B279" s="1" t="s">
        <v>1</v>
      </c>
      <c r="C279" s="33">
        <v>54500.419908000003</v>
      </c>
      <c r="D279" s="38">
        <v>0</v>
      </c>
      <c r="E279" s="37">
        <f>C279*D279</f>
        <v>0</v>
      </c>
    </row>
    <row r="280" spans="1:5" s="28" customFormat="1" ht="15.75" x14ac:dyDescent="0.3">
      <c r="A280" s="1" t="s">
        <v>22</v>
      </c>
      <c r="B280" s="1" t="s">
        <v>5</v>
      </c>
      <c r="C280" s="33">
        <v>82787.004199999996</v>
      </c>
      <c r="D280" s="38">
        <v>0</v>
      </c>
      <c r="E280" s="37">
        <f>C280*D280</f>
        <v>0</v>
      </c>
    </row>
    <row r="281" spans="1:5" ht="15.75" x14ac:dyDescent="0.3">
      <c r="A281" s="34" t="s">
        <v>21</v>
      </c>
      <c r="B281" s="34"/>
      <c r="C281" s="36">
        <f>SUM(C278:C280)</f>
        <v>400509.80410800001</v>
      </c>
      <c r="D281" s="32"/>
      <c r="E281" s="32">
        <f>SUM(E278:E280)</f>
        <v>157.93342799999999</v>
      </c>
    </row>
    <row r="282" spans="1:5" ht="15.75" x14ac:dyDescent="0.3">
      <c r="A282" s="1" t="s">
        <v>20</v>
      </c>
      <c r="B282" s="1" t="s">
        <v>3</v>
      </c>
      <c r="C282" s="33">
        <v>6718036.0200000005</v>
      </c>
      <c r="D282" s="38">
        <v>5.9999999999999995E-4</v>
      </c>
      <c r="E282" s="37">
        <f>C282*D282</f>
        <v>4030.8216119999997</v>
      </c>
    </row>
    <row r="283" spans="1:5" ht="15.75" x14ac:dyDescent="0.3">
      <c r="A283" s="1" t="s">
        <v>20</v>
      </c>
      <c r="B283" s="1" t="s">
        <v>4</v>
      </c>
      <c r="C283" s="33">
        <v>356175.3</v>
      </c>
      <c r="D283" s="38">
        <v>0</v>
      </c>
      <c r="E283" s="37">
        <f>C283*D283</f>
        <v>0</v>
      </c>
    </row>
    <row r="284" spans="1:5" s="28" customFormat="1" ht="15.75" x14ac:dyDescent="0.3">
      <c r="A284" s="1" t="s">
        <v>20</v>
      </c>
      <c r="B284" s="1" t="s">
        <v>1</v>
      </c>
      <c r="C284" s="33">
        <v>653050.6</v>
      </c>
      <c r="D284" s="38">
        <v>0</v>
      </c>
      <c r="E284" s="37">
        <f>C284*D284</f>
        <v>0</v>
      </c>
    </row>
    <row r="285" spans="1:5" ht="15.75" x14ac:dyDescent="0.3">
      <c r="A285" s="1" t="s">
        <v>20</v>
      </c>
      <c r="B285" s="1" t="s">
        <v>5</v>
      </c>
      <c r="C285" s="33">
        <v>184821</v>
      </c>
      <c r="D285" s="38">
        <v>0</v>
      </c>
      <c r="E285" s="37">
        <f>C285*D285</f>
        <v>0</v>
      </c>
    </row>
    <row r="286" spans="1:5" ht="15.75" x14ac:dyDescent="0.3">
      <c r="A286" s="34" t="s">
        <v>19</v>
      </c>
      <c r="B286" s="34"/>
      <c r="C286" s="36">
        <f>SUM(C282:C285)</f>
        <v>7912082.9199999999</v>
      </c>
      <c r="D286" s="32"/>
      <c r="E286" s="32">
        <f>SUM(E282:E285)</f>
        <v>4030.8216119999997</v>
      </c>
    </row>
    <row r="287" spans="1:5" ht="15.75" x14ac:dyDescent="0.3">
      <c r="A287" s="1" t="s">
        <v>18</v>
      </c>
      <c r="B287" s="1" t="s">
        <v>3</v>
      </c>
      <c r="C287" s="33">
        <v>370357.32</v>
      </c>
      <c r="D287" s="38">
        <v>5.9999999999999995E-4</v>
      </c>
      <c r="E287" s="37">
        <f>C287*D287</f>
        <v>222.21439199999998</v>
      </c>
    </row>
    <row r="288" spans="1:5" ht="15.75" x14ac:dyDescent="0.3">
      <c r="A288" s="1" t="s">
        <v>18</v>
      </c>
      <c r="B288" s="1" t="s">
        <v>4</v>
      </c>
      <c r="C288" s="33">
        <v>56143.92</v>
      </c>
      <c r="D288" s="38">
        <v>0</v>
      </c>
      <c r="E288" s="37">
        <f>C288*D288</f>
        <v>0</v>
      </c>
    </row>
    <row r="289" spans="1:5" s="28" customFormat="1" ht="15.75" x14ac:dyDescent="0.3">
      <c r="A289" s="1" t="s">
        <v>18</v>
      </c>
      <c r="B289" s="1" t="s">
        <v>5</v>
      </c>
      <c r="C289" s="33">
        <v>66442.290000000008</v>
      </c>
      <c r="D289" s="38">
        <v>0</v>
      </c>
      <c r="E289" s="37">
        <f>C289*D289</f>
        <v>0</v>
      </c>
    </row>
    <row r="290" spans="1:5" ht="15.75" x14ac:dyDescent="0.3">
      <c r="A290" s="34" t="s">
        <v>17</v>
      </c>
      <c r="B290" s="34"/>
      <c r="C290" s="36">
        <f>SUM(C287:C289)</f>
        <v>492943.53</v>
      </c>
      <c r="D290" s="32"/>
      <c r="E290" s="32">
        <f>SUM(E287:E289)</f>
        <v>222.21439199999998</v>
      </c>
    </row>
    <row r="291" spans="1:5" ht="15.75" x14ac:dyDescent="0.3">
      <c r="A291" s="1" t="s">
        <v>16</v>
      </c>
      <c r="B291" s="1" t="s">
        <v>3</v>
      </c>
      <c r="C291" s="33">
        <v>1050525.05</v>
      </c>
      <c r="D291" s="38">
        <v>5.9999999999999995E-4</v>
      </c>
      <c r="E291" s="37">
        <f>C291*D291</f>
        <v>630.31502999999998</v>
      </c>
    </row>
    <row r="292" spans="1:5" ht="15.75" x14ac:dyDescent="0.3">
      <c r="A292" s="1" t="s">
        <v>16</v>
      </c>
      <c r="B292" s="1" t="s">
        <v>4</v>
      </c>
      <c r="C292" s="33">
        <v>176184.5</v>
      </c>
      <c r="D292" s="38">
        <v>0</v>
      </c>
      <c r="E292" s="37">
        <f>C292*D292</f>
        <v>0</v>
      </c>
    </row>
    <row r="293" spans="1:5" s="28" customFormat="1" ht="15.75" x14ac:dyDescent="0.3">
      <c r="A293" s="1" t="s">
        <v>16</v>
      </c>
      <c r="B293" s="1" t="s">
        <v>5</v>
      </c>
      <c r="C293" s="33">
        <v>55781.2</v>
      </c>
      <c r="D293" s="38">
        <v>0</v>
      </c>
      <c r="E293" s="37">
        <f>C293*D293</f>
        <v>0</v>
      </c>
    </row>
    <row r="294" spans="1:5" ht="15.75" x14ac:dyDescent="0.3">
      <c r="A294" s="34" t="s">
        <v>15</v>
      </c>
      <c r="B294" s="34"/>
      <c r="C294" s="36">
        <f>SUM(C291:C293)</f>
        <v>1282490.75</v>
      </c>
      <c r="D294" s="32"/>
      <c r="E294" s="32">
        <f>SUM(E291:E293)</f>
        <v>630.31502999999998</v>
      </c>
    </row>
    <row r="295" spans="1:5" ht="15.75" x14ac:dyDescent="0.3">
      <c r="A295" s="1" t="s">
        <v>14</v>
      </c>
      <c r="B295" s="1" t="s">
        <v>3</v>
      </c>
      <c r="C295" s="33">
        <v>359350</v>
      </c>
      <c r="D295" s="38">
        <v>5.9999999999999995E-4</v>
      </c>
      <c r="E295" s="37">
        <f>C295*D295</f>
        <v>215.60999999999999</v>
      </c>
    </row>
    <row r="296" spans="1:5" ht="15.75" x14ac:dyDescent="0.3">
      <c r="A296" s="1" t="s">
        <v>14</v>
      </c>
      <c r="B296" s="1" t="s">
        <v>4</v>
      </c>
      <c r="C296" s="33">
        <v>82500</v>
      </c>
      <c r="D296" s="38">
        <v>0</v>
      </c>
      <c r="E296" s="37">
        <f>C296*D296</f>
        <v>0</v>
      </c>
    </row>
    <row r="297" spans="1:5" s="28" customFormat="1" ht="15.75" x14ac:dyDescent="0.3">
      <c r="A297" s="1" t="s">
        <v>14</v>
      </c>
      <c r="B297" s="1" t="s">
        <v>1</v>
      </c>
      <c r="C297" s="33">
        <v>47706.458999999995</v>
      </c>
      <c r="D297" s="38">
        <v>0</v>
      </c>
      <c r="E297" s="37">
        <f>C297*D297</f>
        <v>0</v>
      </c>
    </row>
    <row r="298" spans="1:5" ht="15.75" x14ac:dyDescent="0.3">
      <c r="A298" s="1" t="s">
        <v>14</v>
      </c>
      <c r="B298" s="1" t="s">
        <v>5</v>
      </c>
      <c r="C298" s="33">
        <v>75717.599999999991</v>
      </c>
      <c r="D298" s="38">
        <v>0</v>
      </c>
      <c r="E298" s="37">
        <f>C298*D298</f>
        <v>0</v>
      </c>
    </row>
    <row r="299" spans="1:5" ht="15.75" x14ac:dyDescent="0.3">
      <c r="A299" s="34" t="s">
        <v>13</v>
      </c>
      <c r="B299" s="34"/>
      <c r="C299" s="36">
        <f>SUM(C295:C298)</f>
        <v>565274.05900000001</v>
      </c>
      <c r="D299" s="32"/>
      <c r="E299" s="32">
        <f>SUM(E295:E298)</f>
        <v>215.60999999999999</v>
      </c>
    </row>
    <row r="300" spans="1:5" ht="15.75" x14ac:dyDescent="0.3">
      <c r="A300" s="34"/>
      <c r="B300" s="34"/>
      <c r="C300" s="35"/>
      <c r="D300" s="28"/>
      <c r="E300" s="32"/>
    </row>
    <row r="301" spans="1:5" ht="15.75" x14ac:dyDescent="0.3">
      <c r="A301" s="34" t="s">
        <v>12</v>
      </c>
      <c r="B301" s="34"/>
      <c r="C301" s="32">
        <f>C6+C11+C16+C20+C25+C30+C34+C39+C43+C48+C53+C57+C61+C65+C70+C75+C79+C84+C88+C92+C96+C100+C104+C108+C112+C116+C121+C126+C130+C135+C140+C143+C146+C151+C156+C161+C165+C169+C172+C177+C181+C185+C190+C195+C200+C204+C207+C212+C217+C222+C227+C231+C235+C240+C245+C249+C254+C259+C264+C268+C272+C277+C281+C286+C290+C294+C299</f>
        <v>315083717.22849858</v>
      </c>
      <c r="D301" s="32"/>
      <c r="E301" s="32">
        <f>E6+E11+E16+E20+E25+E30+E34+E39+E43+E48+E53+E57+E61+E65+E70+E75+E79+E84+E88+E92+E96+E100+E104+E108+E112+E116+E121+E126+E130+E135+E140+E143+E146+E151+E156+E161+E165+E169+E172+E177+E181+E185+E190+E195+E200+E204+E207+E212+E217+E222+E227+E231+E235+E240+E245+E249+E254+E259+E264+E268+E272+E277+E281+E286+E290+E294+E299</f>
        <v>163860.31580386899</v>
      </c>
    </row>
    <row r="302" spans="1:5" s="28" customFormat="1" ht="15.75" x14ac:dyDescent="0.3">
      <c r="A302" s="1"/>
      <c r="B302" s="1"/>
      <c r="C302" s="33"/>
      <c r="D302" s="1"/>
      <c r="E302" s="46"/>
    </row>
    <row r="303" spans="1:5" s="28" customFormat="1" ht="16.5" thickBot="1" x14ac:dyDescent="0.35">
      <c r="A303" s="1"/>
      <c r="B303" s="1"/>
      <c r="C303" s="33"/>
      <c r="D303" s="1"/>
      <c r="E303" s="32"/>
    </row>
    <row r="304" spans="1:5" s="28" customFormat="1" ht="15.75" x14ac:dyDescent="0.3">
      <c r="A304" s="1"/>
      <c r="B304" s="31" t="s">
        <v>3</v>
      </c>
      <c r="C304" s="30">
        <f>C2+C7+C12+C17+C21+C26+C31+C35+C40+C44+C49+C54+C58+C62+C67+C68+C71+C76+C80+C85+C89+C93+C97+C101+C105+C109+C113+C117+C122+C127+C131+C136+C141+C144+C147+C152+C157+C162+C166+C170+C173+C178+C182+C186+C191+C196+C201+C205+C208+C213+C218+C223+C228+C232+C236+C241+C246+C250+C255+C260+C265+C269+C273+C278+C282+C287+C291+C295</f>
        <v>273100526.33978158</v>
      </c>
      <c r="D304" s="30"/>
      <c r="E304" s="29">
        <f>E2+E7+E12+E17+E21+E26+E31+E35+E40+E44+E49+E54+E58+E62+E67+E68+E71+E76+E80+E85+E89+E93+E97+E101+E105+E109+E113+E117+E122+E127+E131+E136+E141+E144+E147+E152+E157+E162+E166+E170+E173+E178+E182+E186+E191+E196+E201+E205+E208+E213+E218+E223+E228+E232+E236+E241+E246+E250+E255+E260+E265+E269+E273+E278+E282+E287+E291+E295</f>
        <v>163860.31580386899</v>
      </c>
    </row>
    <row r="305" spans="1:5" ht="15.75" x14ac:dyDescent="0.3">
      <c r="A305" s="1"/>
      <c r="B305" s="26" t="s">
        <v>4</v>
      </c>
      <c r="C305" s="24">
        <f>C3+C8+C13+C18+C22+C27+C36+C41+C45+C50+C63+C66+C72+C77+C81+C86+C90+C94+C98+C102+C110+C114+C118+C123+C128+C132+C137+C148+C153+C158+C163+C167+C174+C179+C183+C187+C192+C197+C202+C209+C214+C219+C224+C229+C233+C237+C242+C247+C251+C256+C261+C266+C270+C274+C283+C288+C292+C296</f>
        <v>14568740.588063071</v>
      </c>
      <c r="D305" s="24"/>
      <c r="E305" s="27">
        <f>E3+E8+E13+E18+E22+E27+E36+E41+E45+E50+E63+E66+E72+E77+E81+E86+E90+E94+E98+E102+E110+E114+E118+E123+E128+E132+E137+E148+E153+E158+E163+E167+E174+E179+E183+E187+E192+E197+E202+E209+E214+E219+E224+E229+E233+E237+E242+E247+E251+E256+E261+E266+E270+E274+E283+E288+E292+E296</f>
        <v>0</v>
      </c>
    </row>
    <row r="306" spans="1:5" ht="15.75" x14ac:dyDescent="0.3">
      <c r="A306" s="1"/>
      <c r="B306" s="26" t="s">
        <v>1</v>
      </c>
      <c r="C306" s="24">
        <f>C4+C9+C14+C23+C28+C32+C37+C42+C46+C51+C55+C59+C73+C82+C87+C106+C119+C124+C133+C138+C149+C154+C159+C175+C184+C188+C193+C198+C203+C210+C215+C220+C225+C230+C234+C238+C243+C252+C257+C262+C275+C279+C284+C297</f>
        <v>22137062.412417259</v>
      </c>
      <c r="D306" s="24"/>
      <c r="E306" s="27">
        <f>E4+E9+E14+E23+E28+E32+E37+E42+E46+E51+E55+E59+E73+E82+E87+E106+E119+E124+E133+E138+E149+E154+E159+E175+E184+E188+E193+E198+E203+E210+E215+E220+E225+E230+E234+E238+E243+E252+E257+E262+E275+E279+E284+E297</f>
        <v>0</v>
      </c>
    </row>
    <row r="307" spans="1:5" ht="15.75" x14ac:dyDescent="0.3">
      <c r="A307" s="1"/>
      <c r="B307" s="26" t="s">
        <v>5</v>
      </c>
      <c r="C307" s="25">
        <f>C5+C10+C15+C19+C24+C29+C33+C38+C47+C52+C56+C60+C64+C69+C74+C78+C83+C91+C95+C99+C103+C107+C111+C115+C120+C125+C129+C134+C139+C142+C145+C150+C155+C160+C164+C168+C171+C176+C180+C189+C194+C199+C206+C211+C216+C221+C226+C239+C244+C248+C253+C258+C263+C267+C271+C276+C280+C285+C289+C293+C298</f>
        <v>5277387.8882365609</v>
      </c>
      <c r="D307" s="24"/>
      <c r="E307" s="23">
        <f>E5+E10+E15+E19+E24+E29+E33+E38+E47+E52+E56+E60+E64+E69+E74+E78+E83+E91+E95+E99+E103+E107+E111+E115+E120+E125+E129+E134+E139+E142+E145+E150+E155+E160+E164+E168+E171+E176+E180+E189+E194+E199+E206+E211+E216+E221+E226+E239+E244+E248+E253+E258+E263+E267+E271+E276+E280+E285+E289+E293+E298</f>
        <v>0</v>
      </c>
    </row>
    <row r="308" spans="1:5" ht="16.5" thickBot="1" x14ac:dyDescent="0.35">
      <c r="A308" s="1"/>
      <c r="B308" s="22"/>
      <c r="C308" s="21">
        <f>SUM(C304:C307)</f>
        <v>315083717.22849846</v>
      </c>
      <c r="D308" s="21"/>
      <c r="E308" s="20">
        <f>SUM(E304:E307)</f>
        <v>163860.31580386899</v>
      </c>
    </row>
    <row r="309" spans="1:5" s="17" customFormat="1" ht="15.75" x14ac:dyDescent="0.3">
      <c r="A309" s="2"/>
      <c r="B309" s="2"/>
      <c r="C309" s="18">
        <f>C301-C308</f>
        <v>0</v>
      </c>
      <c r="D309" s="19"/>
      <c r="E309" s="18">
        <f>E301-E308</f>
        <v>0</v>
      </c>
    </row>
    <row r="310" spans="1:5" s="17" customFormat="1" ht="15.75" x14ac:dyDescent="0.3">
      <c r="A310" s="2"/>
      <c r="B310" s="2"/>
      <c r="C310" s="18"/>
      <c r="D310" s="19"/>
      <c r="E310" s="18"/>
    </row>
    <row r="311" spans="1:5" s="17" customFormat="1" ht="15.75" x14ac:dyDescent="0.3">
      <c r="A311" s="2"/>
      <c r="B311" s="2"/>
      <c r="C311" s="18"/>
      <c r="D311" s="19"/>
      <c r="E311" s="18"/>
    </row>
  </sheetData>
  <autoFilter ref="A1:E299" xr:uid="{A917B256-BF83-4E80-8C4C-D0F1F79B638F}"/>
  <dataValidations count="1">
    <dataValidation type="decimal" operator="greaterThanOrEqual" allowBlank="1" showInputMessage="1" showErrorMessage="1" sqref="B252:C252 F255:XFD255 B110:C110 E110:XFD110" xr:uid="{406786FA-7229-49D1-87AF-F5655C13175D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FRS Calc. Template </vt:lpstr>
      <vt:lpstr>FRS Calc. (2024)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gkolchakian</dc:creator>
  <cp:lastModifiedBy>Griffin Kolchakian</cp:lastModifiedBy>
  <dcterms:created xsi:type="dcterms:W3CDTF">2022-03-30T14:31:17Z</dcterms:created>
  <dcterms:modified xsi:type="dcterms:W3CDTF">2024-04-17T13:58:39Z</dcterms:modified>
</cp:coreProperties>
</file>