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FLCCOCSRV19\Reports\!CFY2324\Forms &amp; Instructions\6 Standard\Monthly\"/>
    </mc:Choice>
  </mc:AlternateContent>
  <xr:revisionPtr revIDLastSave="0" documentId="13_ncr:1_{EDB0BBEC-EA44-4490-8B5B-941AD38460F9}" xr6:coauthVersionLast="47" xr6:coauthVersionMax="47" xr10:uidLastSave="{00000000-0000-0000-0000-000000000000}"/>
  <workbookProtection workbookAlgorithmName="SHA-512" workbookHashValue="712TX1pWPKrpl+2eNdATIFuQ+V1Dj6aFv4aQxPp3IP80cxBAlNg35A9SUlWh3JMj5bpTz4vrCh7LXpg9khCCfA==" workbookSaltValue="Qo5MZClJmxnUisp7MBdCLQ==" workbookSpinCount="100000" lockStructure="1"/>
  <bookViews>
    <workbookView xWindow="28680" yWindow="-120" windowWidth="29040" windowHeight="15840" xr2:uid="{4097784B-6796-4444-A71C-0BD5E1AB5A76}"/>
  </bookViews>
  <sheets>
    <sheet name="Civil Indigence" sheetId="1" r:id="rId1"/>
    <sheet name="ReportInfo" sheetId="2" state="hidden" r:id="rId2"/>
    <sheet name="LookupData" sheetId="3" state="hidden" r:id="rId3"/>
  </sheets>
  <definedNames>
    <definedName name="_xlnm.Print_Area" localSheetId="0">'Civil Indigence'!$A$1:$Q$29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1" l="1"/>
  <c r="P9" i="1"/>
  <c r="O9" i="1"/>
  <c r="N9" i="1"/>
  <c r="M9" i="1"/>
  <c r="L9" i="1"/>
  <c r="K9" i="1"/>
  <c r="J9" i="1"/>
  <c r="I9" i="1"/>
  <c r="H9" i="1"/>
  <c r="G9" i="1"/>
  <c r="F9" i="1"/>
  <c r="E9" i="1"/>
  <c r="B21" i="2"/>
  <c r="B5" i="2"/>
  <c r="E1" i="2"/>
  <c r="L15" i="1"/>
  <c r="M15" i="1"/>
  <c r="N15" i="1"/>
  <c r="O15" i="1"/>
  <c r="P15" i="1"/>
  <c r="Q14" i="1"/>
  <c r="Q13" i="1"/>
  <c r="Q12" i="1"/>
  <c r="Q11" i="1"/>
  <c r="Q10" i="1"/>
  <c r="B25" i="2" l="1"/>
  <c r="B29" i="2"/>
  <c r="B28" i="2"/>
  <c r="B26" i="2"/>
  <c r="B24" i="2"/>
  <c r="N27" i="2"/>
  <c r="J29" i="2"/>
  <c r="K23" i="2"/>
  <c r="J27" i="2"/>
  <c r="L22" i="2"/>
  <c r="O26" i="2"/>
  <c r="P23" i="2"/>
  <c r="L30" i="2"/>
  <c r="M27" i="2"/>
  <c r="I29" i="2"/>
  <c r="M25" i="2"/>
  <c r="M24" i="2"/>
  <c r="I24" i="2"/>
  <c r="Q23" i="2"/>
  <c r="O30" i="2"/>
  <c r="O24" i="2"/>
  <c r="J24" i="2"/>
  <c r="H28" i="2"/>
  <c r="O28" i="2"/>
  <c r="K25" i="2"/>
  <c r="Q21" i="2"/>
  <c r="H27" i="2"/>
  <c r="I30" i="2"/>
  <c r="R29" i="2"/>
  <c r="Q26" i="2"/>
  <c r="N30" i="2"/>
  <c r="N26" i="2"/>
  <c r="O27" i="2"/>
  <c r="H21" i="2"/>
  <c r="P24" i="2"/>
  <c r="K26" i="2"/>
  <c r="K21" i="2"/>
  <c r="I23" i="2"/>
  <c r="R26" i="2"/>
  <c r="R30" i="2"/>
  <c r="E32" i="2"/>
  <c r="K29" i="2"/>
  <c r="K30" i="2"/>
  <c r="P30" i="2"/>
  <c r="M28" i="2"/>
  <c r="J23" i="2"/>
  <c r="K27" i="2"/>
  <c r="O23" i="2"/>
  <c r="O22" i="2"/>
  <c r="K24" i="2"/>
  <c r="M26" i="2"/>
  <c r="I21" i="2"/>
  <c r="N23" i="2"/>
  <c r="Q28" i="2"/>
  <c r="N21" i="2"/>
  <c r="J25" i="2"/>
  <c r="L28" i="2"/>
  <c r="L21" i="2"/>
  <c r="Q30" i="2"/>
  <c r="Q29" i="2"/>
  <c r="R22" i="2"/>
  <c r="G30" i="2"/>
  <c r="Q25" i="2"/>
  <c r="P28" i="2"/>
  <c r="R27" i="2"/>
  <c r="J28" i="2"/>
  <c r="I26" i="2"/>
  <c r="N22" i="2"/>
  <c r="H25" i="2"/>
  <c r="I25" i="2"/>
  <c r="M22" i="2"/>
  <c r="G27" i="2"/>
  <c r="L24" i="2"/>
  <c r="K22" i="2"/>
  <c r="P29" i="2"/>
  <c r="G28" i="2"/>
  <c r="N29" i="2"/>
  <c r="I22" i="2"/>
  <c r="K28" i="2"/>
  <c r="R21" i="2"/>
  <c r="Q27" i="2"/>
  <c r="G26" i="2"/>
  <c r="L26" i="2"/>
  <c r="R25" i="2"/>
  <c r="N24" i="2"/>
  <c r="H24" i="2"/>
  <c r="P26" i="2"/>
  <c r="L25" i="2"/>
  <c r="M23" i="2"/>
  <c r="J21" i="2"/>
  <c r="G29" i="2"/>
  <c r="H30" i="2"/>
  <c r="M29" i="2"/>
  <c r="L29" i="2"/>
  <c r="N25" i="2"/>
  <c r="M21" i="2"/>
  <c r="G25" i="2"/>
  <c r="O25" i="2"/>
  <c r="P22" i="2"/>
  <c r="Q24" i="2"/>
  <c r="O29" i="2"/>
  <c r="J30" i="2"/>
  <c r="I28" i="2"/>
  <c r="P25" i="2"/>
  <c r="O21" i="2"/>
  <c r="P27" i="2"/>
  <c r="H26" i="2"/>
  <c r="N28" i="2"/>
  <c r="I27" i="2"/>
  <c r="J22" i="2"/>
  <c r="M30" i="2"/>
  <c r="R28" i="2"/>
  <c r="L27" i="2"/>
  <c r="P21" i="2"/>
  <c r="H22" i="2"/>
  <c r="H23" i="2"/>
  <c r="R24" i="2"/>
  <c r="Q22" i="2"/>
  <c r="R23" i="2"/>
  <c r="H29" i="2"/>
  <c r="J26" i="2"/>
  <c r="L23" i="2"/>
  <c r="K15" i="1" l="1"/>
  <c r="J15" i="1"/>
  <c r="I15" i="1"/>
  <c r="H15" i="1"/>
  <c r="G15" i="1"/>
  <c r="F15" i="1"/>
  <c r="E15" i="1"/>
  <c r="Q15" i="1" l="1"/>
  <c r="P23" i="1"/>
  <c r="O23" i="1"/>
  <c r="N23" i="1"/>
  <c r="M23" i="1"/>
  <c r="L23" i="1"/>
  <c r="K23" i="1"/>
  <c r="J23" i="1"/>
  <c r="I23" i="1"/>
  <c r="H23" i="1"/>
  <c r="G23" i="1"/>
  <c r="F23" i="1"/>
  <c r="E23" i="1"/>
  <c r="Q22" i="1" l="1"/>
  <c r="Q21" i="1"/>
  <c r="Q20" i="1"/>
  <c r="Q19" i="1"/>
  <c r="Q18" i="1"/>
  <c r="F17" i="1" l="1"/>
  <c r="G17" i="1"/>
  <c r="H17" i="1"/>
  <c r="I17" i="1"/>
  <c r="J17" i="1"/>
  <c r="K17" i="1"/>
  <c r="L17" i="1"/>
  <c r="M17" i="1"/>
  <c r="N17" i="1"/>
  <c r="O17" i="1"/>
  <c r="P17" i="1"/>
  <c r="E17" i="1"/>
  <c r="C9" i="2" l="1"/>
  <c r="B11" i="2" s="1"/>
  <c r="B9" i="2"/>
  <c r="B10" i="2" s="1"/>
  <c r="B8" i="2"/>
  <c r="B32" i="2" l="1"/>
  <c r="B30" i="2"/>
  <c r="B27" i="2"/>
  <c r="B23" i="2"/>
  <c r="B22" i="2"/>
  <c r="B7" i="2"/>
  <c r="A21" i="2"/>
  <c r="G23" i="2"/>
  <c r="G21" i="2"/>
  <c r="G24" i="2"/>
  <c r="G22" i="2"/>
  <c r="A24" i="2" l="1"/>
  <c r="A29" i="2"/>
  <c r="A25" i="2"/>
  <c r="Q23" i="1"/>
  <c r="A30" i="2"/>
  <c r="A27" i="2"/>
  <c r="A26" i="2"/>
  <c r="A23" i="2"/>
  <c r="A32" i="2"/>
  <c r="A28" i="2"/>
  <c r="A22" i="2"/>
</calcChain>
</file>

<file path=xl/sharedStrings.xml><?xml version="1.0" encoding="utf-8"?>
<sst xmlns="http://schemas.openxmlformats.org/spreadsheetml/2006/main" count="351" uniqueCount="175">
  <si>
    <t>ReportShortName:</t>
  </si>
  <si>
    <t>CountyName:</t>
  </si>
  <si>
    <t>DataTableNum</t>
  </si>
  <si>
    <t>DataTable</t>
  </si>
  <si>
    <t>StartCol</t>
  </si>
  <si>
    <t>EndCol</t>
  </si>
  <si>
    <t>StartRow</t>
  </si>
  <si>
    <t>EndRow</t>
  </si>
  <si>
    <t>VerificationCode:</t>
  </si>
  <si>
    <t>CI1.18.1.0</t>
  </si>
  <si>
    <t>D_A_CTPerfMsr</t>
  </si>
  <si>
    <t>A</t>
  </si>
  <si>
    <t>T</t>
  </si>
  <si>
    <t>D_A_ReportNotes</t>
  </si>
  <si>
    <t>G</t>
  </si>
  <si>
    <t>SubmissionDate:</t>
  </si>
  <si>
    <t>SubmissionEmail:</t>
  </si>
  <si>
    <t>SubmissionMonth:</t>
  </si>
  <si>
    <t>VersionNumber:</t>
  </si>
  <si>
    <t>ReportMonth:</t>
  </si>
  <si>
    <t>Filename:</t>
  </si>
  <si>
    <t>FolderLocation:</t>
  </si>
  <si>
    <t>NumDataTables:</t>
  </si>
  <si>
    <t>OrganizationID</t>
  </si>
  <si>
    <t>FiscalYearID</t>
  </si>
  <si>
    <t>PerformanceMsrType</t>
  </si>
  <si>
    <t>PerformanceMsrSubType</t>
  </si>
  <si>
    <t>PMCourtType</t>
  </si>
  <si>
    <t>PMCourtSubType</t>
  </si>
  <si>
    <t>Period1</t>
  </si>
  <si>
    <t>Period2</t>
  </si>
  <si>
    <t>Period3</t>
  </si>
  <si>
    <t>Period4</t>
  </si>
  <si>
    <t>Period5</t>
  </si>
  <si>
    <t>Period6</t>
  </si>
  <si>
    <t>Period7</t>
  </si>
  <si>
    <t>Period8</t>
  </si>
  <si>
    <t>Period9</t>
  </si>
  <si>
    <t>Period10</t>
  </si>
  <si>
    <t>Period11</t>
  </si>
  <si>
    <t>Period12</t>
  </si>
  <si>
    <t>OCStndrd</t>
  </si>
  <si>
    <t>ReportID</t>
  </si>
  <si>
    <t>Outputs</t>
  </si>
  <si>
    <t>Indigence Applications Made</t>
  </si>
  <si>
    <t>Circuit Civil</t>
  </si>
  <si>
    <t>TOTAL ALL</t>
  </si>
  <si>
    <t>County Civil</t>
  </si>
  <si>
    <t>Probate</t>
  </si>
  <si>
    <t>Family</t>
  </si>
  <si>
    <t>Indigence Applications Approved</t>
  </si>
  <si>
    <t>RptNotesType</t>
  </si>
  <si>
    <t>RptNotesSubType</t>
  </si>
  <si>
    <t>ReportNote</t>
  </si>
  <si>
    <t>CCOCStaffNotes</t>
  </si>
  <si>
    <t>Indigence Applications</t>
  </si>
  <si>
    <t>ALL</t>
  </si>
  <si>
    <t>OrganizationTypeID</t>
  </si>
  <si>
    <t>OrgName1</t>
  </si>
  <si>
    <t>OrgName2</t>
  </si>
  <si>
    <t>OrgName3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</si>
  <si>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</si>
  <si>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</si>
  <si>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</si>
  <si>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</si>
  <si>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</si>
  <si>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</si>
  <si>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</si>
  <si>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</si>
  <si>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</si>
  <si>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</si>
  <si>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</si>
  <si>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</si>
  <si>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</si>
  <si>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Miami-Dade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</si>
  <si>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</si>
  <si>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</si>
  <si>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</si>
  <si>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</si>
  <si>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</si>
  <si>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</si>
  <si>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</si>
  <si>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</si>
  <si>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</si>
  <si>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</si>
  <si>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</si>
  <si>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</si>
  <si>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</si>
  <si>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</si>
  <si>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</si>
  <si>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</si>
  <si>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</si>
  <si>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</si>
  <si>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</si>
  <si>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</si>
  <si>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</si>
  <si>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</si>
  <si>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</si>
  <si>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</si>
  <si>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</si>
  <si>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</si>
  <si>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</si>
  <si>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</si>
  <si>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</si>
  <si>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</si>
  <si>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</si>
  <si>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</si>
  <si>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</si>
  <si>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</si>
  <si>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</si>
  <si>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</si>
  <si>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</si>
  <si>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</si>
  <si>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</si>
  <si>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</si>
  <si>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</si>
  <si>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</si>
  <si>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</si>
  <si>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</si>
  <si>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</si>
  <si>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 Johns</t>
  </si>
  <si>
    <t>Saint Johns</t>
  </si>
  <si>
    <t>St. Lucie</t>
  </si>
  <si>
    <t>St Lucie</t>
  </si>
  <si>
    <t>Saint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</si>
  <si>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</si>
  <si>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</si>
  <si>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</si>
  <si>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</si>
  <si>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</si>
  <si>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</si>
  <si>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</si>
  <si>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</si>
  <si>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Version Number</t>
  </si>
  <si>
    <t>Report Month</t>
  </si>
  <si>
    <t>Accounting Method</t>
  </si>
  <si>
    <t>Reason Code</t>
  </si>
  <si>
    <t>October</t>
  </si>
  <si>
    <t>Cash</t>
  </si>
  <si>
    <t>Staffing - Internal</t>
  </si>
  <si>
    <t>November</t>
  </si>
  <si>
    <t>Accrual</t>
  </si>
  <si>
    <t>Staffing - External</t>
  </si>
  <si>
    <t>December</t>
  </si>
  <si>
    <t>Unfunded Mandates - External</t>
  </si>
  <si>
    <t>January</t>
  </si>
  <si>
    <t>Systems/Conversions - Internal</t>
  </si>
  <si>
    <t>February</t>
  </si>
  <si>
    <t>Systems/Conversions - External</t>
  </si>
  <si>
    <t>March</t>
  </si>
  <si>
    <t>April</t>
  </si>
  <si>
    <t>May</t>
  </si>
  <si>
    <t>June</t>
  </si>
  <si>
    <t>July</t>
  </si>
  <si>
    <t>August</t>
  </si>
  <si>
    <t>September</t>
  </si>
  <si>
    <t>Clerk of Court Monthly Civil Indigence Tracking Report</t>
  </si>
  <si>
    <t xml:space="preserve">County: </t>
  </si>
  <si>
    <t xml:space="preserve">Version #: </t>
  </si>
  <si>
    <t>Contact:</t>
  </si>
  <si>
    <t>E-Mail Address:</t>
  </si>
  <si>
    <t>Number of Civil Indigence Applications</t>
  </si>
  <si>
    <t>YTD Total</t>
  </si>
  <si>
    <t>Number of Applications Approved</t>
  </si>
  <si>
    <t>Juvenile Dependency</t>
  </si>
  <si>
    <t xml:space="preserve">Report Month: </t>
  </si>
  <si>
    <t>TOTAL</t>
  </si>
  <si>
    <t>DeSoto</t>
  </si>
  <si>
    <t>First Year of CFY</t>
  </si>
  <si>
    <t>Civil_Indigence</t>
  </si>
  <si>
    <t>CCOC Form Version 1
Created: 10/1/2023</t>
  </si>
  <si>
    <t>NOTES</t>
  </si>
  <si>
    <t xml:space="preserve">
Comments/Additional Notes</t>
  </si>
  <si>
    <r>
      <t xml:space="preserve">2. This form should be completed and returned to </t>
    </r>
    <r>
      <rPr>
        <sz val="11"/>
        <color rgb="FF002D73"/>
        <rFont val="Franklin Gothic Book"/>
        <family val="2"/>
      </rPr>
      <t>reports@flccoc.org</t>
    </r>
    <r>
      <rPr>
        <sz val="11"/>
        <color theme="1"/>
        <rFont val="Franklin Gothic Book"/>
        <family val="2"/>
      </rPr>
      <t xml:space="preserve"> (in Excel format) by the </t>
    </r>
    <r>
      <rPr>
        <b/>
        <sz val="11"/>
        <color theme="1"/>
        <rFont val="Franklin Gothic Book"/>
        <family val="2"/>
      </rPr>
      <t>20th</t>
    </r>
    <r>
      <rPr>
        <sz val="11"/>
        <color theme="1"/>
        <rFont val="Franklin Gothic Book"/>
        <family val="2"/>
      </rPr>
      <t xml:space="preserve"> of the month following the end of the month being reported.</t>
    </r>
  </si>
  <si>
    <t>1. If there was no activity (applications or approvals) during a specific month, enter zero and make a note in the "Comments/Additional Notes" section.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</si>
</sst>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name val="Franklin Gothic Demi"/>
      <family val="2"/>
    </font>
    <font>
      <b/>
      <sz val="11"/>
      <name val="Franklin Gothic Demi"/>
      <family val="2"/>
    </font>
    <font>
      <sz val="11"/>
      <color theme="0"/>
      <name val="Franklin Gothic Demi"/>
      <family val="2"/>
    </font>
    <font>
      <sz val="10"/>
      <name val="Franklin Gothic Demi"/>
      <family val="2"/>
    </font>
    <font>
      <sz val="11"/>
      <color theme="1"/>
      <name val="Franklin Gothic Demi"/>
      <family val="2"/>
    </font>
    <font>
      <sz val="10"/>
      <name val="Franklin Gothic Book"/>
      <family val="2"/>
    </font>
    <font>
      <sz val="10"/>
      <color theme="0"/>
      <name val="Franklin Gothic Demi"/>
      <family val="2"/>
    </font>
    <font>
      <sz val="14"/>
      <color rgb="FF002D73"/>
      <name val="Franklin Gothic Demi"/>
      <family val="2"/>
    </font>
    <font>
      <sz val="14"/>
      <name val="Franklin Gothic Demi"/>
      <family val="2"/>
    </font>
    <font>
      <sz val="14"/>
      <color theme="1"/>
      <name val="Franklin Gothic Demi"/>
      <family val="2"/>
    </font>
    <font>
      <sz val="12"/>
      <name val="Franklin Gothic Book"/>
      <family val="2"/>
    </font>
    <font>
      <sz val="11"/>
      <name val="Franklin Gothic Book"/>
      <family val="2"/>
    </font>
    <font>
      <sz val="10"/>
      <color rgb="FFFF0000"/>
      <name val="Calibri"/>
      <family val="2"/>
      <scheme val="minor"/>
    </font>
    <font>
      <sz val="11"/>
      <color theme="1"/>
      <name val="Franklin Gothic Book"/>
      <family val="2"/>
    </font>
    <font>
      <b/>
      <sz val="11"/>
      <name val="Franklin Gothic Book"/>
      <family val="2"/>
    </font>
    <font>
      <sz val="11"/>
      <color rgb="FF002D73"/>
      <name val="Franklin Gothic Book"/>
      <family val="2"/>
    </font>
    <font>
      <b/>
      <sz val="11"/>
      <color theme="1"/>
      <name val="Franklin Gothic Book"/>
      <family val="2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2D7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rgb="FF969696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double">
        <color theme="0" tint="-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5" fillId="4" borderId="11">
      <alignment horizontal="center" vertical="center"/>
      <protection locked="0"/>
    </xf>
    <xf numFmtId="0" fontId="5" fillId="5" borderId="11">
      <alignment horizontal="center" vertical="center"/>
      <protection locked="0"/>
    </xf>
  </cellStyleXfs>
  <cellXfs count="77">
    <xf numFmtId="0" fontId="0" fillId="0" borderId="0" xfId="0"/>
    <xf numFmtId="0" fontId="3" fillId="2" borderId="0" xfId="2" applyFont="1" applyFill="1" applyAlignment="1">
      <alignment wrapText="1"/>
    </xf>
    <xf numFmtId="0" fontId="4" fillId="0" borderId="0" xfId="2" applyFont="1"/>
    <xf numFmtId="0" fontId="3" fillId="2" borderId="1" xfId="2" applyFont="1" applyFill="1" applyBorder="1"/>
    <xf numFmtId="0" fontId="3" fillId="2" borderId="2" xfId="2" applyFont="1" applyFill="1" applyBorder="1"/>
    <xf numFmtId="0" fontId="3" fillId="2" borderId="3" xfId="2" applyFont="1" applyFill="1" applyBorder="1"/>
    <xf numFmtId="0" fontId="4" fillId="0" borderId="4" xfId="2" applyFont="1" applyBorder="1"/>
    <xf numFmtId="0" fontId="4" fillId="0" borderId="5" xfId="2" applyFont="1" applyBorder="1"/>
    <xf numFmtId="0" fontId="3" fillId="2" borderId="0" xfId="2" applyFont="1" applyFill="1"/>
    <xf numFmtId="14" fontId="4" fillId="3" borderId="0" xfId="2" applyNumberFormat="1" applyFont="1" applyFill="1" applyProtection="1">
      <protection locked="0"/>
    </xf>
    <xf numFmtId="0" fontId="4" fillId="3" borderId="0" xfId="2" applyFont="1" applyFill="1" applyProtection="1">
      <protection locked="0"/>
    </xf>
    <xf numFmtId="14" fontId="4" fillId="0" borderId="0" xfId="2" applyNumberFormat="1" applyFont="1"/>
    <xf numFmtId="0" fontId="4" fillId="0" borderId="6" xfId="2" applyFont="1" applyBorder="1"/>
    <xf numFmtId="0" fontId="4" fillId="0" borderId="7" xfId="2" applyFont="1" applyBorder="1"/>
    <xf numFmtId="0" fontId="4" fillId="0" borderId="8" xfId="2" applyFont="1" applyBorder="1"/>
    <xf numFmtId="0" fontId="2" fillId="0" borderId="0" xfId="2"/>
    <xf numFmtId="0" fontId="3" fillId="2" borderId="0" xfId="2" applyFont="1" applyFill="1" applyAlignment="1">
      <alignment horizontal="center" wrapText="1"/>
    </xf>
    <xf numFmtId="3" fontId="11" fillId="6" borderId="17" xfId="1" applyNumberFormat="1" applyFont="1" applyFill="1" applyBorder="1" applyAlignment="1" applyProtection="1">
      <alignment horizontal="center" vertical="center"/>
      <protection locked="0"/>
    </xf>
    <xf numFmtId="3" fontId="11" fillId="6" borderId="18" xfId="1" applyNumberFormat="1" applyFont="1" applyFill="1" applyBorder="1" applyAlignment="1" applyProtection="1">
      <alignment horizontal="center" vertical="center"/>
      <protection locked="0"/>
    </xf>
    <xf numFmtId="3" fontId="11" fillId="6" borderId="19" xfId="1" applyNumberFormat="1" applyFont="1" applyFill="1" applyBorder="1" applyAlignment="1" applyProtection="1">
      <alignment horizontal="center" vertical="center"/>
      <protection locked="0"/>
    </xf>
    <xf numFmtId="3" fontId="9" fillId="0" borderId="20" xfId="1" applyNumberFormat="1" applyFont="1" applyBorder="1" applyAlignment="1" applyProtection="1">
      <alignment horizontal="center" vertical="center"/>
    </xf>
    <xf numFmtId="3" fontId="11" fillId="7" borderId="17" xfId="1" applyNumberFormat="1" applyFont="1" applyFill="1" applyBorder="1" applyAlignment="1" applyProtection="1">
      <alignment horizontal="center" vertical="center"/>
      <protection locked="0"/>
    </xf>
    <xf numFmtId="3" fontId="11" fillId="7" borderId="18" xfId="1" applyNumberFormat="1" applyFont="1" applyFill="1" applyBorder="1" applyAlignment="1" applyProtection="1">
      <alignment horizontal="center" vertical="center"/>
      <protection locked="0"/>
    </xf>
    <xf numFmtId="3" fontId="11" fillId="7" borderId="19" xfId="1" applyNumberFormat="1" applyFont="1" applyFill="1" applyBorder="1" applyAlignment="1" applyProtection="1">
      <alignment horizontal="center" vertical="center"/>
      <protection locked="0"/>
    </xf>
    <xf numFmtId="3" fontId="11" fillId="6" borderId="26" xfId="1" applyNumberFormat="1" applyFont="1" applyFill="1" applyBorder="1" applyAlignment="1" applyProtection="1">
      <alignment horizontal="center" vertical="center"/>
      <protection locked="0"/>
    </xf>
    <xf numFmtId="3" fontId="11" fillId="6" borderId="27" xfId="1" applyNumberFormat="1" applyFont="1" applyFill="1" applyBorder="1" applyAlignment="1" applyProtection="1">
      <alignment horizontal="center" vertical="center"/>
      <protection locked="0"/>
    </xf>
    <xf numFmtId="3" fontId="11" fillId="6" borderId="28" xfId="1" applyNumberFormat="1" applyFont="1" applyFill="1" applyBorder="1" applyAlignment="1" applyProtection="1">
      <alignment horizontal="center" vertical="center"/>
      <protection locked="0"/>
    </xf>
    <xf numFmtId="3" fontId="9" fillId="0" borderId="25" xfId="1" applyNumberFormat="1" applyFont="1" applyBorder="1" applyAlignment="1" applyProtection="1">
      <alignment horizontal="center" vertical="center"/>
    </xf>
    <xf numFmtId="3" fontId="9" fillId="0" borderId="29" xfId="1" applyNumberFormat="1" applyFont="1" applyBorder="1" applyAlignment="1" applyProtection="1">
      <alignment horizontal="center" vertical="center"/>
    </xf>
    <xf numFmtId="3" fontId="9" fillId="0" borderId="30" xfId="1" applyNumberFormat="1" applyFont="1" applyBorder="1" applyAlignment="1" applyProtection="1">
      <alignment horizontal="center" vertical="center"/>
    </xf>
    <xf numFmtId="3" fontId="9" fillId="0" borderId="31" xfId="1" applyNumberFormat="1" applyFont="1" applyBorder="1" applyAlignment="1" applyProtection="1">
      <alignment horizontal="center" vertical="center"/>
    </xf>
    <xf numFmtId="3" fontId="9" fillId="0" borderId="32" xfId="1" applyNumberFormat="1" applyFont="1" applyBorder="1" applyAlignment="1" applyProtection="1">
      <alignment horizontal="center" vertical="center"/>
    </xf>
    <xf numFmtId="0" fontId="4" fillId="0" borderId="0" xfId="2" applyFont="1" applyProtection="1">
      <protection locked="0"/>
    </xf>
    <xf numFmtId="44" fontId="4" fillId="0" borderId="0" xfId="2" applyNumberFormat="1" applyFont="1" applyProtection="1">
      <protection locked="0"/>
    </xf>
    <xf numFmtId="1" fontId="4" fillId="0" borderId="0" xfId="2" applyNumberFormat="1" applyFont="1" applyProtection="1">
      <protection locked="0"/>
    </xf>
    <xf numFmtId="3" fontId="4" fillId="0" borderId="0" xfId="2" applyNumberFormat="1" applyFont="1" applyProtection="1">
      <protection locked="0"/>
    </xf>
    <xf numFmtId="0" fontId="3" fillId="2" borderId="0" xfId="2" applyFont="1" applyFill="1" applyAlignment="1">
      <alignment horizontal="center" vertical="center" wrapText="1"/>
    </xf>
    <xf numFmtId="0" fontId="18" fillId="10" borderId="0" xfId="2" applyFont="1" applyFill="1" applyProtection="1">
      <protection locked="0"/>
    </xf>
    <xf numFmtId="0" fontId="14" fillId="0" borderId="0" xfId="0" applyFont="1" applyAlignment="1">
      <alignment vertical="top"/>
    </xf>
    <xf numFmtId="0" fontId="15" fillId="0" borderId="0" xfId="0" applyFont="1"/>
    <xf numFmtId="0" fontId="6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10" fillId="0" borderId="0" xfId="0" applyFont="1"/>
    <xf numFmtId="0" fontId="7" fillId="0" borderId="0" xfId="0" applyFont="1" applyAlignment="1">
      <alignment vertical="top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/>
    </xf>
    <xf numFmtId="17" fontId="8" fillId="9" borderId="12" xfId="0" applyNumberFormat="1" applyFont="1" applyFill="1" applyBorder="1" applyAlignment="1">
      <alignment horizontal="center" vertical="center"/>
    </xf>
    <xf numFmtId="42" fontId="6" fillId="0" borderId="13" xfId="0" applyNumberFormat="1" applyFont="1" applyBorder="1" applyAlignment="1">
      <alignment horizontal="center" vertical="center"/>
    </xf>
    <xf numFmtId="0" fontId="17" fillId="6" borderId="11" xfId="3" applyFont="1" applyFill="1">
      <alignment horizontal="center" vertical="center"/>
      <protection locked="0"/>
    </xf>
    <xf numFmtId="0" fontId="19" fillId="0" borderId="0" xfId="0" applyFont="1"/>
    <xf numFmtId="0" fontId="20" fillId="0" borderId="0" xfId="0" applyFont="1" applyAlignment="1">
      <alignment vertical="top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12" fillId="8" borderId="0" xfId="0" applyFont="1" applyFill="1" applyAlignment="1">
      <alignment horizontal="center" vertical="center" wrapText="1"/>
    </xf>
    <xf numFmtId="0" fontId="6" fillId="0" borderId="9" xfId="0" applyFont="1" applyBorder="1" applyAlignment="1">
      <alignment horizontal="right" vertical="top" wrapText="1" indent="3"/>
    </xf>
    <xf numFmtId="0" fontId="6" fillId="0" borderId="10" xfId="0" applyFont="1" applyBorder="1" applyAlignment="1">
      <alignment horizontal="right" vertical="top" wrapText="1" indent="3"/>
    </xf>
    <xf numFmtId="0" fontId="6" fillId="0" borderId="24" xfId="0" applyFont="1" applyBorder="1" applyAlignment="1">
      <alignment horizontal="right" vertical="top" wrapText="1" indent="3"/>
    </xf>
    <xf numFmtId="0" fontId="17" fillId="6" borderId="11" xfId="3" applyFont="1" applyFill="1">
      <alignment horizontal="center" vertical="center"/>
      <protection locked="0"/>
    </xf>
    <xf numFmtId="0" fontId="17" fillId="7" borderId="11" xfId="4" applyFont="1" applyFill="1">
      <alignment horizontal="center" vertical="center"/>
      <protection locked="0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8" fillId="9" borderId="14" xfId="0" applyFont="1" applyFill="1" applyBorder="1" applyAlignment="1">
      <alignment horizontal="center" vertical="center"/>
    </xf>
    <xf numFmtId="0" fontId="8" fillId="9" borderId="15" xfId="0" applyFont="1" applyFill="1" applyBorder="1" applyAlignment="1">
      <alignment horizontal="center" vertical="center"/>
    </xf>
    <xf numFmtId="0" fontId="8" fillId="9" borderId="16" xfId="0" applyFont="1" applyFill="1" applyBorder="1" applyAlignment="1">
      <alignment horizontal="center" vertical="center"/>
    </xf>
    <xf numFmtId="0" fontId="8" fillId="9" borderId="21" xfId="0" applyFont="1" applyFill="1" applyBorder="1" applyAlignment="1">
      <alignment horizontal="center" vertical="center"/>
    </xf>
    <xf numFmtId="0" fontId="8" fillId="9" borderId="22" xfId="0" applyFont="1" applyFill="1" applyBorder="1" applyAlignment="1">
      <alignment horizontal="center" vertical="center"/>
    </xf>
    <xf numFmtId="0" fontId="8" fillId="9" borderId="23" xfId="0" applyFont="1" applyFill="1" applyBorder="1" applyAlignment="1">
      <alignment horizontal="center" vertical="center"/>
    </xf>
    <xf numFmtId="0" fontId="6" fillId="0" borderId="33" xfId="0" applyFont="1" applyBorder="1" applyAlignment="1">
      <alignment horizontal="right" vertical="center"/>
    </xf>
    <xf numFmtId="0" fontId="6" fillId="0" borderId="34" xfId="0" applyFont="1" applyBorder="1" applyAlignment="1">
      <alignment horizontal="right" vertical="center"/>
    </xf>
    <xf numFmtId="0" fontId="6" fillId="0" borderId="35" xfId="0" applyFont="1" applyBorder="1" applyAlignment="1">
      <alignment horizontal="right" vertical="center"/>
    </xf>
    <xf numFmtId="0" fontId="16" fillId="6" borderId="10" xfId="0" applyFont="1" applyFill="1" applyBorder="1" applyAlignment="1" applyProtection="1">
      <alignment horizontal="left" vertical="top" wrapText="1"/>
      <protection locked="0"/>
    </xf>
    <xf numFmtId="0" fontId="16" fillId="6" borderId="24" xfId="0" applyFont="1" applyFill="1" applyBorder="1" applyAlignment="1" applyProtection="1">
      <alignment horizontal="left" vertical="top" wrapText="1"/>
      <protection locked="0"/>
    </xf>
    <xf numFmtId="0" fontId="8" fillId="9" borderId="36" xfId="0" applyFont="1" applyFill="1" applyBorder="1" applyAlignment="1">
      <alignment horizontal="center" vertical="center"/>
    </xf>
    <xf numFmtId="0" fontId="8" fillId="9" borderId="37" xfId="0" applyFont="1" applyFill="1" applyBorder="1" applyAlignment="1">
      <alignment horizontal="center" vertical="center"/>
    </xf>
    <xf numFmtId="0" fontId="8" fillId="9" borderId="38" xfId="0" applyFont="1" applyFill="1" applyBorder="1" applyAlignment="1">
      <alignment horizontal="center" vertical="center"/>
    </xf>
  </cellXfs>
  <cellStyles count="5">
    <cellStyle name="Currency" xfId="1" builtinId="4"/>
    <cellStyle name="Line 1 Report Info Fill in" xfId="3" xr:uid="{75066722-27FA-475B-8C3B-3A80D9D019C2}"/>
    <cellStyle name="Line 2 Report Information Fill In" xfId="4" xr:uid="{E0AD0B07-C629-492B-9D5E-5DF9B34882F9}"/>
    <cellStyle name="Normal" xfId="0" builtinId="0"/>
    <cellStyle name="Normal 10 2" xfId="2" xr:uid="{24C6D723-ED79-4FE8-A038-CFDB25464166}"/>
  </cellStyles>
  <dxfs count="0"/>
  <tableStyles count="0" defaultTableStyle="TableStyleMedium2" defaultPivotStyle="PivotStyleLight16"/>
  <colors>
    <mruColors>
      <color rgb="FF002D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76200</xdr:colOff>
      <xdr:row>0</xdr:row>
      <xdr:rowOff>183217</xdr:rowOff>
    </xdr:from>
    <xdr:to>
      <xdr:col>16</xdr:col>
      <xdr:colOff>931241</xdr:colOff>
      <xdr:row>2</xdr:row>
      <xdr:rowOff>207781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B154CD-AC3F-474B-8D84-199D4E3B0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49200" y="183217"/>
          <a:ext cx="1740866" cy="6341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78495-C64B-4B93-90B3-FC37FD462A58}">
  <sheetPr codeName="Sheet1">
    <pageSetUpPr fitToPage="1"/>
  </sheetPr>
  <dimension ref="A1:Q30"/>
  <sheetViews>
    <sheetView tabSelected="1" zoomScaleNormal="100" zoomScaleSheetLayoutView="100" workbookViewId="0">
      <selection activeCell="D4" sqref="D4:E4"/>
    </sheetView>
  </sheetViews>
  <sheetFormatPr defaultColWidth="9.140625" defaultRowHeight="15.75" x14ac:dyDescent="0.3"/>
  <cols>
    <col min="1" max="1" width="3.85546875" style="42" customWidth="1"/>
    <col min="2" max="2" width="5.5703125" style="42" customWidth="1"/>
    <col min="3" max="3" width="16" style="42" bestFit="1" customWidth="1"/>
    <col min="4" max="4" width="17" style="42" customWidth="1"/>
    <col min="5" max="16" width="13.28515625" style="42" customWidth="1"/>
    <col min="17" max="17" width="14.7109375" style="42" customWidth="1"/>
    <col min="18" max="16384" width="9.140625" style="42"/>
  </cols>
  <sheetData>
    <row r="1" spans="1:17" s="39" customFormat="1" ht="24" customHeight="1" x14ac:dyDescent="0.35">
      <c r="A1" s="53" t="s">
        <v>156</v>
      </c>
      <c r="B1" s="53"/>
      <c r="C1" s="53"/>
      <c r="D1" s="53"/>
      <c r="E1" s="53"/>
      <c r="F1" s="53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 s="39" customFormat="1" ht="24" customHeight="1" x14ac:dyDescent="0.35">
      <c r="A2" s="53" t="str">
        <f>"County Fiscal Year "&amp;ReportInfo!N2&amp;"-"&amp;(ReportInfo!N2+1)</f>
        <v>County Fiscal Year 2023-2024</v>
      </c>
      <c r="B2" s="53"/>
      <c r="C2" s="53"/>
      <c r="D2" s="53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7" ht="24" customHeight="1" x14ac:dyDescent="0.3">
      <c r="A3" s="40"/>
      <c r="B3" s="40"/>
      <c r="C3" s="41"/>
      <c r="D3" s="40"/>
      <c r="E3" s="40"/>
      <c r="F3" s="40"/>
      <c r="G3" s="40"/>
      <c r="H3" s="40"/>
      <c r="I3" s="40"/>
      <c r="J3" s="40"/>
      <c r="K3" s="40"/>
      <c r="L3" s="40"/>
      <c r="M3" s="40"/>
      <c r="O3" s="40"/>
      <c r="P3" s="40"/>
      <c r="Q3" s="40"/>
    </row>
    <row r="4" spans="1:17" ht="24" customHeight="1" x14ac:dyDescent="0.3">
      <c r="A4" s="43"/>
      <c r="B4" s="40"/>
      <c r="C4" s="44" t="s">
        <v>157</v>
      </c>
      <c r="D4" s="58"/>
      <c r="E4" s="58"/>
      <c r="F4" s="43"/>
      <c r="G4" s="44" t="s">
        <v>165</v>
      </c>
      <c r="H4" s="58"/>
      <c r="I4" s="58"/>
      <c r="J4" s="40"/>
      <c r="K4" s="44" t="s">
        <v>158</v>
      </c>
      <c r="L4" s="48"/>
      <c r="M4" s="40"/>
      <c r="O4" s="40"/>
      <c r="P4" s="54" t="s">
        <v>170</v>
      </c>
      <c r="Q4" s="54"/>
    </row>
    <row r="5" spans="1:17" ht="24" customHeight="1" x14ac:dyDescent="0.3">
      <c r="A5" s="43"/>
      <c r="B5" s="40"/>
      <c r="C5" s="44" t="s">
        <v>159</v>
      </c>
      <c r="D5" s="59"/>
      <c r="E5" s="59"/>
      <c r="F5" s="43"/>
      <c r="G5" s="40"/>
      <c r="H5" s="40"/>
      <c r="I5" s="40"/>
      <c r="J5" s="40"/>
      <c r="K5" s="40"/>
      <c r="L5" s="40"/>
      <c r="M5" s="40"/>
      <c r="N5" s="40"/>
      <c r="O5" s="40"/>
      <c r="P5" s="54"/>
      <c r="Q5" s="54"/>
    </row>
    <row r="6" spans="1:17" ht="24" customHeight="1" x14ac:dyDescent="0.3">
      <c r="A6" s="43"/>
      <c r="B6" s="40"/>
      <c r="C6" s="44" t="s">
        <v>160</v>
      </c>
      <c r="D6" s="58"/>
      <c r="E6" s="58"/>
      <c r="F6" s="43"/>
      <c r="G6" s="40"/>
      <c r="H6" s="40"/>
      <c r="I6" s="40"/>
      <c r="M6" s="40"/>
      <c r="N6" s="45"/>
      <c r="O6" s="40"/>
      <c r="P6" s="40"/>
      <c r="Q6" s="40"/>
    </row>
    <row r="7" spans="1:17" x14ac:dyDescent="0.3">
      <c r="A7" s="43"/>
      <c r="B7" s="40"/>
      <c r="C7" s="41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</row>
    <row r="8" spans="1:17" ht="16.5" thickBot="1" x14ac:dyDescent="0.35">
      <c r="A8" s="43"/>
      <c r="B8" s="40"/>
      <c r="C8" s="41"/>
      <c r="D8" s="43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</row>
    <row r="9" spans="1:17" ht="24" customHeight="1" thickBot="1" x14ac:dyDescent="0.35">
      <c r="A9" s="40"/>
      <c r="B9" s="60" t="s">
        <v>161</v>
      </c>
      <c r="C9" s="61"/>
      <c r="D9" s="62"/>
      <c r="E9" s="46" t="str">
        <f>"Oct-"&amp;(ReportInfo!N2-2000)</f>
        <v>Oct-23</v>
      </c>
      <c r="F9" s="46" t="str">
        <f>"Nov-"&amp;(ReportInfo!N2-2000)</f>
        <v>Nov-23</v>
      </c>
      <c r="G9" s="46" t="str">
        <f>"Dec-"&amp;(ReportInfo!N2-2000)</f>
        <v>Dec-23</v>
      </c>
      <c r="H9" s="46" t="str">
        <f>"Jan-"&amp;(ReportInfo!N2-1999)</f>
        <v>Jan-24</v>
      </c>
      <c r="I9" s="46" t="str">
        <f>"Feb-"&amp;(ReportInfo!N2-1999)</f>
        <v>Feb-24</v>
      </c>
      <c r="J9" s="46" t="str">
        <f>"Mar-"&amp;(ReportInfo!N2-1999)</f>
        <v>Mar-24</v>
      </c>
      <c r="K9" s="46" t="str">
        <f>"Apr-"&amp;(ReportInfo!N2-1999)</f>
        <v>Apr-24</v>
      </c>
      <c r="L9" s="46" t="str">
        <f>"May-"&amp;(ReportInfo!N2-1999)</f>
        <v>May-24</v>
      </c>
      <c r="M9" s="46" t="str">
        <f>"Jun-"&amp;(ReportInfo!N2-1999)</f>
        <v>Jun-24</v>
      </c>
      <c r="N9" s="46" t="str">
        <f>"Jul-"&amp;(ReportInfo!N2-1999)</f>
        <v>Jul-24</v>
      </c>
      <c r="O9" s="46" t="str">
        <f>"Aug-"&amp;(ReportInfo!N2-1999)</f>
        <v>Aug-24</v>
      </c>
      <c r="P9" s="46" t="str">
        <f>"Sep-"&amp;(ReportInfo!N2-1999)</f>
        <v>Sep-24</v>
      </c>
      <c r="Q9" s="47" t="s">
        <v>162</v>
      </c>
    </row>
    <row r="10" spans="1:17" ht="24" customHeight="1" x14ac:dyDescent="0.3">
      <c r="A10" s="40"/>
      <c r="B10" s="63" t="s">
        <v>45</v>
      </c>
      <c r="C10" s="64"/>
      <c r="D10" s="65"/>
      <c r="E10" s="17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9"/>
      <c r="Q10" s="20">
        <f t="shared" ref="Q10:Q15" si="0">SUM(E10:P10)</f>
        <v>0</v>
      </c>
    </row>
    <row r="11" spans="1:17" ht="24" customHeight="1" x14ac:dyDescent="0.3">
      <c r="A11" s="40"/>
      <c r="B11" s="66" t="s">
        <v>47</v>
      </c>
      <c r="C11" s="67"/>
      <c r="D11" s="68"/>
      <c r="E11" s="21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3"/>
      <c r="Q11" s="20">
        <f t="shared" si="0"/>
        <v>0</v>
      </c>
    </row>
    <row r="12" spans="1:17" ht="24" customHeight="1" x14ac:dyDescent="0.3">
      <c r="A12" s="40"/>
      <c r="B12" s="66" t="s">
        <v>48</v>
      </c>
      <c r="C12" s="67"/>
      <c r="D12" s="68"/>
      <c r="E12" s="17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9"/>
      <c r="Q12" s="20">
        <f t="shared" si="0"/>
        <v>0</v>
      </c>
    </row>
    <row r="13" spans="1:17" ht="24" customHeight="1" x14ac:dyDescent="0.3">
      <c r="A13" s="40"/>
      <c r="B13" s="66" t="s">
        <v>49</v>
      </c>
      <c r="C13" s="67"/>
      <c r="D13" s="68"/>
      <c r="E13" s="21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3"/>
      <c r="Q13" s="20">
        <f t="shared" si="0"/>
        <v>0</v>
      </c>
    </row>
    <row r="14" spans="1:17" ht="24" customHeight="1" thickBot="1" x14ac:dyDescent="0.35">
      <c r="A14" s="40"/>
      <c r="B14" s="74" t="s">
        <v>164</v>
      </c>
      <c r="C14" s="75"/>
      <c r="D14" s="76"/>
      <c r="E14" s="24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6"/>
      <c r="Q14" s="27">
        <f t="shared" si="0"/>
        <v>0</v>
      </c>
    </row>
    <row r="15" spans="1:17" ht="24" customHeight="1" thickTop="1" thickBot="1" x14ac:dyDescent="0.35">
      <c r="A15" s="40"/>
      <c r="B15" s="69" t="s">
        <v>166</v>
      </c>
      <c r="C15" s="70"/>
      <c r="D15" s="71"/>
      <c r="E15" s="28">
        <f>SUM(E10:E14)</f>
        <v>0</v>
      </c>
      <c r="F15" s="29">
        <f t="shared" ref="F15:K15" si="1">SUM(F10:F14)</f>
        <v>0</v>
      </c>
      <c r="G15" s="29">
        <f t="shared" si="1"/>
        <v>0</v>
      </c>
      <c r="H15" s="29">
        <f t="shared" si="1"/>
        <v>0</v>
      </c>
      <c r="I15" s="29">
        <f t="shared" si="1"/>
        <v>0</v>
      </c>
      <c r="J15" s="29">
        <f t="shared" si="1"/>
        <v>0</v>
      </c>
      <c r="K15" s="29">
        <f t="shared" si="1"/>
        <v>0</v>
      </c>
      <c r="L15" s="29">
        <f>SUM(L10:L14)</f>
        <v>0</v>
      </c>
      <c r="M15" s="29">
        <f>SUM(M10:M14)</f>
        <v>0</v>
      </c>
      <c r="N15" s="29">
        <f>SUM(N10:N14)</f>
        <v>0</v>
      </c>
      <c r="O15" s="29">
        <f>SUM(O10:O14)</f>
        <v>0</v>
      </c>
      <c r="P15" s="30">
        <f>SUM(P10:P14)</f>
        <v>0</v>
      </c>
      <c r="Q15" s="31">
        <f t="shared" si="0"/>
        <v>0</v>
      </c>
    </row>
    <row r="16" spans="1:17" ht="16.5" thickBot="1" x14ac:dyDescent="0.35">
      <c r="A16" s="40"/>
      <c r="B16" s="40"/>
      <c r="C16" s="41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</row>
    <row r="17" spans="1:17" ht="24" customHeight="1" thickBot="1" x14ac:dyDescent="0.35">
      <c r="A17" s="40"/>
      <c r="B17" s="60" t="s">
        <v>163</v>
      </c>
      <c r="C17" s="61"/>
      <c r="D17" s="62"/>
      <c r="E17" s="46" t="str">
        <f>E9</f>
        <v>Oct-23</v>
      </c>
      <c r="F17" s="46" t="str">
        <f t="shared" ref="F17:P17" si="2">F9</f>
        <v>Nov-23</v>
      </c>
      <c r="G17" s="46" t="str">
        <f t="shared" si="2"/>
        <v>Dec-23</v>
      </c>
      <c r="H17" s="46" t="str">
        <f t="shared" si="2"/>
        <v>Jan-24</v>
      </c>
      <c r="I17" s="46" t="str">
        <f t="shared" si="2"/>
        <v>Feb-24</v>
      </c>
      <c r="J17" s="46" t="str">
        <f t="shared" si="2"/>
        <v>Mar-24</v>
      </c>
      <c r="K17" s="46" t="str">
        <f t="shared" si="2"/>
        <v>Apr-24</v>
      </c>
      <c r="L17" s="46" t="str">
        <f t="shared" si="2"/>
        <v>May-24</v>
      </c>
      <c r="M17" s="46" t="str">
        <f t="shared" si="2"/>
        <v>Jun-24</v>
      </c>
      <c r="N17" s="46" t="str">
        <f t="shared" si="2"/>
        <v>Jul-24</v>
      </c>
      <c r="O17" s="46" t="str">
        <f t="shared" si="2"/>
        <v>Aug-24</v>
      </c>
      <c r="P17" s="46" t="str">
        <f t="shared" si="2"/>
        <v>Sep-24</v>
      </c>
      <c r="Q17" s="47" t="s">
        <v>162</v>
      </c>
    </row>
    <row r="18" spans="1:17" ht="24" customHeight="1" x14ac:dyDescent="0.3">
      <c r="A18" s="40"/>
      <c r="B18" s="63" t="s">
        <v>45</v>
      </c>
      <c r="C18" s="64"/>
      <c r="D18" s="65"/>
      <c r="E18" s="17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9"/>
      <c r="Q18" s="20">
        <f>SUM(E18:P18)</f>
        <v>0</v>
      </c>
    </row>
    <row r="19" spans="1:17" ht="24" customHeight="1" x14ac:dyDescent="0.3">
      <c r="A19" s="40"/>
      <c r="B19" s="66" t="s">
        <v>47</v>
      </c>
      <c r="C19" s="67"/>
      <c r="D19" s="68"/>
      <c r="E19" s="21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3"/>
      <c r="Q19" s="20">
        <f t="shared" ref="Q19:Q22" si="3">SUM(E19:P19)</f>
        <v>0</v>
      </c>
    </row>
    <row r="20" spans="1:17" ht="24" customHeight="1" x14ac:dyDescent="0.3">
      <c r="A20" s="40"/>
      <c r="B20" s="66" t="s">
        <v>48</v>
      </c>
      <c r="C20" s="67"/>
      <c r="D20" s="68"/>
      <c r="E20" s="17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9"/>
      <c r="Q20" s="20">
        <f t="shared" si="3"/>
        <v>0</v>
      </c>
    </row>
    <row r="21" spans="1:17" ht="24" customHeight="1" x14ac:dyDescent="0.3">
      <c r="A21" s="40"/>
      <c r="B21" s="66" t="s">
        <v>49</v>
      </c>
      <c r="C21" s="67"/>
      <c r="D21" s="68"/>
      <c r="E21" s="21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3"/>
      <c r="Q21" s="20">
        <f t="shared" si="3"/>
        <v>0</v>
      </c>
    </row>
    <row r="22" spans="1:17" ht="24" customHeight="1" thickBot="1" x14ac:dyDescent="0.35">
      <c r="A22" s="40"/>
      <c r="B22" s="74" t="s">
        <v>164</v>
      </c>
      <c r="C22" s="75"/>
      <c r="D22" s="76"/>
      <c r="E22" s="24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6"/>
      <c r="Q22" s="27">
        <f t="shared" si="3"/>
        <v>0</v>
      </c>
    </row>
    <row r="23" spans="1:17" ht="24" customHeight="1" thickTop="1" thickBot="1" x14ac:dyDescent="0.35">
      <c r="A23" s="40"/>
      <c r="B23" s="69" t="s">
        <v>166</v>
      </c>
      <c r="C23" s="70"/>
      <c r="D23" s="71"/>
      <c r="E23" s="28">
        <f>SUM(E18:E22)</f>
        <v>0</v>
      </c>
      <c r="F23" s="29">
        <f t="shared" ref="F23:P23" si="4">SUM(F18:F22)</f>
        <v>0</v>
      </c>
      <c r="G23" s="29">
        <f t="shared" si="4"/>
        <v>0</v>
      </c>
      <c r="H23" s="29">
        <f t="shared" si="4"/>
        <v>0</v>
      </c>
      <c r="I23" s="29">
        <f t="shared" si="4"/>
        <v>0</v>
      </c>
      <c r="J23" s="29">
        <f t="shared" si="4"/>
        <v>0</v>
      </c>
      <c r="K23" s="29">
        <f t="shared" si="4"/>
        <v>0</v>
      </c>
      <c r="L23" s="29">
        <f t="shared" si="4"/>
        <v>0</v>
      </c>
      <c r="M23" s="29">
        <f t="shared" si="4"/>
        <v>0</v>
      </c>
      <c r="N23" s="29">
        <f t="shared" si="4"/>
        <v>0</v>
      </c>
      <c r="O23" s="29">
        <f t="shared" si="4"/>
        <v>0</v>
      </c>
      <c r="P23" s="30">
        <f t="shared" si="4"/>
        <v>0</v>
      </c>
      <c r="Q23" s="31">
        <f t="shared" ref="Q23" si="5">SUM(E23:P23)</f>
        <v>0</v>
      </c>
    </row>
    <row r="24" spans="1:17" ht="16.5" thickBot="1" x14ac:dyDescent="0.35">
      <c r="A24" s="40"/>
      <c r="B24" s="40"/>
      <c r="C24" s="41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</row>
    <row r="25" spans="1:17" ht="99.95" customHeight="1" thickBot="1" x14ac:dyDescent="0.35">
      <c r="A25" s="40"/>
      <c r="B25" s="55" t="s">
        <v>172</v>
      </c>
      <c r="C25" s="56"/>
      <c r="D25" s="57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3"/>
    </row>
    <row r="26" spans="1:17" s="49" customFormat="1" x14ac:dyDescent="0.3"/>
    <row r="27" spans="1:17" s="49" customFormat="1" x14ac:dyDescent="0.3">
      <c r="A27" s="50" t="s">
        <v>171</v>
      </c>
    </row>
    <row r="28" spans="1:17" s="49" customFormat="1" x14ac:dyDescent="0.3">
      <c r="B28" s="52" t="s">
        <v>174</v>
      </c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1"/>
    </row>
    <row r="29" spans="1:17" s="49" customFormat="1" x14ac:dyDescent="0.3">
      <c r="B29" s="52" t="s">
        <v>173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</row>
    <row r="30" spans="1:17" s="49" customFormat="1" x14ac:dyDescent="0.3"/>
  </sheetData>
  <sheetProtection algorithmName="SHA-512" hashValue="XmZIhwTHGCD3YVZkxZaYPcB18BZRb9qm21gsFsGGzfWOByBRn3bfDP26Q1fpArxyQIZTb88Xpm3F5uvgJLEk/w==" saltValue="jTQeTWhqSHe43/ilroGEXQ==" spinCount="100000" sheet="1" objects="1" scenarios="1" formatColumns="0" formatRows="0"/>
  <mergeCells count="25">
    <mergeCell ref="B28:P28"/>
    <mergeCell ref="B13:D13"/>
    <mergeCell ref="B15:D15"/>
    <mergeCell ref="B17:D17"/>
    <mergeCell ref="E25:P25"/>
    <mergeCell ref="B18:D18"/>
    <mergeCell ref="B19:D19"/>
    <mergeCell ref="B14:D14"/>
    <mergeCell ref="B22:D22"/>
    <mergeCell ref="B20:D20"/>
    <mergeCell ref="B29:Q29"/>
    <mergeCell ref="A1:F1"/>
    <mergeCell ref="A2:D2"/>
    <mergeCell ref="P4:Q5"/>
    <mergeCell ref="B25:D25"/>
    <mergeCell ref="D4:E4"/>
    <mergeCell ref="H4:I4"/>
    <mergeCell ref="D5:E5"/>
    <mergeCell ref="D6:E6"/>
    <mergeCell ref="B9:D9"/>
    <mergeCell ref="B10:D10"/>
    <mergeCell ref="B11:D11"/>
    <mergeCell ref="B12:D12"/>
    <mergeCell ref="B21:D21"/>
    <mergeCell ref="B23:D23"/>
  </mergeCells>
  <dataValidations count="1">
    <dataValidation type="whole" operator="greaterThanOrEqual" allowBlank="1" showInputMessage="1" showErrorMessage="1" errorTitle="ERROR" error="Positive whole numbers only" sqref="E10:P14 E18:P22" xr:uid="{B358BE10-9A6C-47B0-BEEF-7836C054D27B}">
      <formula1>0</formula1>
    </dataValidation>
  </dataValidations>
  <pageMargins left="0.25" right="0.25" top="0.75" bottom="0.75" header="0.3" footer="0.3"/>
  <pageSetup scale="61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C65BEDE0-9589-4312-A345-DCD7686896AB}">
          <x14:formula1>
            <xm:f>LookupData!$A$72:$A$76</xm:f>
          </x14:formula1>
          <xm:sqref>L4</xm:sqref>
        </x14:dataValidation>
        <x14:dataValidation type="list" allowBlank="1" showErrorMessage="1" xr:uid="{7F45BE81-82E5-4D68-A722-4747E1AC9D61}">
          <x14:formula1>
            <xm:f>LookupData!$B$72:$B$83</xm:f>
          </x14:formula1>
          <xm:sqref>H4:I4</xm:sqref>
        </x14:dataValidation>
        <x14:dataValidation type="list" allowBlank="1" showErrorMessage="1" xr:uid="{32940E8E-F55D-4E77-B265-9CE31E94D28F}">
          <x14:formula1>
            <xm:f>LookupData!$E$3:$E$69</xm:f>
          </x14:formula1>
          <xm:sqref>D4:E4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2749B-1965-4061-A2BD-3EEE6B708BB7}">
  <sheetPr codeName="Sheet2"/>
  <dimension ref="A1:U32"/>
  <sheetViews>
    <sheetView workbookViewId="0">
      <selection activeCell="N2" sqref="N2"/>
    </sheetView>
  </sheetViews>
  <sheetFormatPr defaultColWidth="9.140625" defaultRowHeight="12.75" x14ac:dyDescent="0.2"/>
  <cols>
    <col min="1" max="1" width="20.85546875" style="2" customWidth="1"/>
    <col min="2" max="3" width="10.42578125" style="2" customWidth="1"/>
    <col min="4" max="4" width="13.28515625" style="2" customWidth="1"/>
    <col min="5" max="5" width="9.140625" style="2"/>
    <col min="6" max="6" width="10" style="2" bestFit="1" customWidth="1"/>
    <col min="7" max="16384" width="9.140625" style="2"/>
  </cols>
  <sheetData>
    <row r="1" spans="1:14" ht="25.5" x14ac:dyDescent="0.2">
      <c r="A1" s="1" t="s">
        <v>0</v>
      </c>
      <c r="B1" s="2" t="s">
        <v>169</v>
      </c>
      <c r="D1" s="1" t="s">
        <v>1</v>
      </c>
      <c r="E1" s="32" t="str">
        <f>IF('Civil Indigence'!D4="","CountyName",'Civil Indigence'!D4)</f>
        <v>CountyName</v>
      </c>
      <c r="G1" s="3" t="s">
        <v>2</v>
      </c>
      <c r="H1" s="4" t="s">
        <v>3</v>
      </c>
      <c r="I1" s="4" t="s">
        <v>4</v>
      </c>
      <c r="J1" s="4" t="s">
        <v>5</v>
      </c>
      <c r="K1" s="4" t="s">
        <v>6</v>
      </c>
      <c r="L1" s="5" t="s">
        <v>7</v>
      </c>
      <c r="N1" s="36" t="s">
        <v>168</v>
      </c>
    </row>
    <row r="2" spans="1:14" x14ac:dyDescent="0.2">
      <c r="A2" s="1" t="s">
        <v>8</v>
      </c>
      <c r="B2" s="2" t="s">
        <v>9</v>
      </c>
      <c r="G2" s="6">
        <v>1</v>
      </c>
      <c r="H2" s="2" t="s">
        <v>10</v>
      </c>
      <c r="I2" s="2" t="s">
        <v>11</v>
      </c>
      <c r="J2" s="2" t="s">
        <v>12</v>
      </c>
      <c r="K2" s="2">
        <v>20</v>
      </c>
      <c r="L2" s="7">
        <v>30</v>
      </c>
      <c r="N2" s="37">
        <v>2023</v>
      </c>
    </row>
    <row r="3" spans="1:14" x14ac:dyDescent="0.2">
      <c r="G3" s="6">
        <v>2</v>
      </c>
      <c r="H3" s="2" t="s">
        <v>13</v>
      </c>
      <c r="I3" s="2" t="s">
        <v>11</v>
      </c>
      <c r="J3" s="2" t="s">
        <v>14</v>
      </c>
      <c r="K3" s="2">
        <v>31</v>
      </c>
      <c r="L3" s="7">
        <v>32</v>
      </c>
    </row>
    <row r="4" spans="1:14" x14ac:dyDescent="0.2">
      <c r="G4" s="6">
        <v>3</v>
      </c>
      <c r="L4" s="7"/>
    </row>
    <row r="5" spans="1:14" x14ac:dyDescent="0.2">
      <c r="A5" s="8" t="s">
        <v>15</v>
      </c>
      <c r="B5" s="9" t="str">
        <f>"11/20/"&amp;(N2)</f>
        <v>11/20/2023</v>
      </c>
      <c r="G5" s="6">
        <v>4</v>
      </c>
      <c r="L5" s="7"/>
    </row>
    <row r="6" spans="1:14" x14ac:dyDescent="0.2">
      <c r="A6" s="8" t="s">
        <v>16</v>
      </c>
      <c r="B6" s="10"/>
      <c r="G6" s="6">
        <v>5</v>
      </c>
      <c r="L6" s="7"/>
    </row>
    <row r="7" spans="1:14" x14ac:dyDescent="0.2">
      <c r="A7" s="8" t="s">
        <v>17</v>
      </c>
      <c r="B7" s="2" t="str">
        <f>TEXT(B5,"MMM")</f>
        <v>Nov</v>
      </c>
      <c r="G7" s="6">
        <v>6</v>
      </c>
      <c r="L7" s="7"/>
    </row>
    <row r="8" spans="1:14" x14ac:dyDescent="0.2">
      <c r="A8" s="8" t="s">
        <v>18</v>
      </c>
      <c r="B8" s="2">
        <f>IF('Civil Indigence'!D5="",1,'Civil Indigence'!D5)</f>
        <v>1</v>
      </c>
      <c r="G8" s="6">
        <v>7</v>
      </c>
      <c r="L8" s="7"/>
    </row>
    <row r="9" spans="1:14" x14ac:dyDescent="0.2">
      <c r="A9" s="8" t="s">
        <v>19</v>
      </c>
      <c r="B9" s="11" t="str">
        <f>IF('Civil Indigence'!H4="",TEXT(EDATE(B5,-1),"MMM"),'Civil Indigence'!H4)</f>
        <v>Oct</v>
      </c>
      <c r="C9" s="2" t="str">
        <f>IF('Civil Indigence'!H4="",TEXT(EDATE(B5,-1),"MMMM"),'Civil Indigence'!H4)</f>
        <v>October</v>
      </c>
      <c r="G9" s="6">
        <v>8</v>
      </c>
      <c r="L9" s="7"/>
    </row>
    <row r="10" spans="1:14" x14ac:dyDescent="0.2">
      <c r="A10" s="8" t="s">
        <v>20</v>
      </c>
      <c r="B10" s="2" t="str">
        <f>E1&amp;" CFY"&amp;(N2-2000)&amp;""&amp;(N2-1999)&amp;" "&amp;B1&amp;" "&amp;B9&amp;" Ver"&amp;B8&amp;" "&amp;TEXT(B5,"Mmddyy")&amp;".xlsx"</f>
        <v>CountyName CFY2324 Civil_Indigence Oct Ver1 112023.xlsx</v>
      </c>
      <c r="G10" s="6">
        <v>9</v>
      </c>
      <c r="L10" s="7"/>
    </row>
    <row r="11" spans="1:14" x14ac:dyDescent="0.2">
      <c r="A11" s="8" t="s">
        <v>21</v>
      </c>
      <c r="B11" s="2" t="str">
        <f>"R:\!CFY"&amp;(N2-2000)&amp;""&amp;(N2-1999)&amp;"\Incoming Reports\Civil Indigence Filings\"&amp;C9&amp;"\"</f>
        <v>R:\!CFY2324\Incoming Reports\Civil Indigence Filings\October\</v>
      </c>
      <c r="G11" s="6">
        <v>10</v>
      </c>
      <c r="L11" s="7"/>
    </row>
    <row r="12" spans="1:14" ht="13.5" thickBot="1" x14ac:dyDescent="0.25">
      <c r="G12" s="12">
        <v>11</v>
      </c>
      <c r="H12" s="13"/>
      <c r="I12" s="13"/>
      <c r="J12" s="13"/>
      <c r="K12" s="13"/>
      <c r="L12" s="14"/>
    </row>
    <row r="13" spans="1:14" x14ac:dyDescent="0.2">
      <c r="A13" s="8" t="s">
        <v>22</v>
      </c>
      <c r="B13" s="2">
        <v>2</v>
      </c>
    </row>
    <row r="20" spans="1:21" ht="25.5" x14ac:dyDescent="0.2">
      <c r="A20" s="1" t="s">
        <v>23</v>
      </c>
      <c r="B20" s="1" t="s">
        <v>24</v>
      </c>
      <c r="C20" s="1" t="s">
        <v>25</v>
      </c>
      <c r="D20" s="1" t="s">
        <v>26</v>
      </c>
      <c r="E20" s="1" t="s">
        <v>27</v>
      </c>
      <c r="F20" s="1" t="s">
        <v>28</v>
      </c>
      <c r="G20" s="1" t="s">
        <v>29</v>
      </c>
      <c r="H20" s="1" t="s">
        <v>30</v>
      </c>
      <c r="I20" s="1" t="s">
        <v>31</v>
      </c>
      <c r="J20" s="1" t="s">
        <v>32</v>
      </c>
      <c r="K20" s="1" t="s">
        <v>33</v>
      </c>
      <c r="L20" s="1" t="s">
        <v>34</v>
      </c>
      <c r="M20" s="1" t="s">
        <v>35</v>
      </c>
      <c r="N20" s="1" t="s">
        <v>36</v>
      </c>
      <c r="O20" s="1" t="s">
        <v>37</v>
      </c>
      <c r="P20" s="1" t="s">
        <v>38</v>
      </c>
      <c r="Q20" s="1" t="s">
        <v>39</v>
      </c>
      <c r="R20" s="1" t="s">
        <v>40</v>
      </c>
      <c r="S20" s="1" t="s">
        <v>41</v>
      </c>
      <c r="T20" s="1" t="s">
        <v>42</v>
      </c>
    </row>
    <row r="21" spans="1:21" x14ac:dyDescent="0.2">
      <c r="A21" s="32">
        <f>IFERROR(INDEX(LookupData!A3:A69,MATCH(E1,LookupData!E3:E69,0)),0)</f>
        <v>0</v>
      </c>
      <c r="B21" s="32">
        <f>N2-1999</f>
        <v>24</v>
      </c>
      <c r="C21" s="32" t="s">
        <v>43</v>
      </c>
      <c r="D21" s="32" t="s">
        <v>44</v>
      </c>
      <c r="E21" s="32" t="s">
        <v>45</v>
      </c>
      <c r="F21" s="33" t="s">
        <v>46</v>
      </c>
      <c r="G21" s="34">
        <f ca="1">INDIRECT("'Civil Indigence'!E10")</f>
        <v>0</v>
      </c>
      <c r="H21" s="34">
        <f ca="1">INDIRECT("'Civil Indigence'!F10")</f>
        <v>0</v>
      </c>
      <c r="I21" s="34">
        <f ca="1">INDIRECT("'Civil Indigence'!G10")</f>
        <v>0</v>
      </c>
      <c r="J21" s="34">
        <f ca="1">INDIRECT("'Civil Indigence'!H10")</f>
        <v>0</v>
      </c>
      <c r="K21" s="34">
        <f ca="1">INDIRECT("'Civil Indigence'!I10")</f>
        <v>0</v>
      </c>
      <c r="L21" s="34">
        <f ca="1">INDIRECT("'Civil Indigence'!J10")</f>
        <v>0</v>
      </c>
      <c r="M21" s="34">
        <f ca="1">INDIRECT("'Civil Indigence'!K10")</f>
        <v>0</v>
      </c>
      <c r="N21" s="34">
        <f ca="1">INDIRECT("'Civil Indigence'!L10")</f>
        <v>0</v>
      </c>
      <c r="O21" s="34">
        <f ca="1">INDIRECT("'Civil Indigence'!M10")</f>
        <v>0</v>
      </c>
      <c r="P21" s="34">
        <f ca="1">INDIRECT("'Civil Indigence'!N10")</f>
        <v>0</v>
      </c>
      <c r="Q21" s="34">
        <f ca="1">INDIRECT("'Civil Indigence'!O10")</f>
        <v>0</v>
      </c>
      <c r="R21" s="34">
        <f ca="1">INDIRECT("'Civil Indigence'!P10")</f>
        <v>0</v>
      </c>
      <c r="S21" s="32">
        <v>1</v>
      </c>
      <c r="T21" s="32">
        <v>12</v>
      </c>
      <c r="U21" s="2">
        <v>1</v>
      </c>
    </row>
    <row r="22" spans="1:21" x14ac:dyDescent="0.2">
      <c r="A22" s="32">
        <f>A$21</f>
        <v>0</v>
      </c>
      <c r="B22" s="32">
        <f>B$21</f>
        <v>24</v>
      </c>
      <c r="C22" s="32" t="s">
        <v>43</v>
      </c>
      <c r="D22" s="32" t="s">
        <v>44</v>
      </c>
      <c r="E22" s="32" t="s">
        <v>47</v>
      </c>
      <c r="F22" s="33" t="s">
        <v>46</v>
      </c>
      <c r="G22" s="34">
        <f ca="1">INDIRECT("'Civil Indigence'!E11")</f>
        <v>0</v>
      </c>
      <c r="H22" s="34">
        <f ca="1">INDIRECT("'Civil Indigence'!F11")</f>
        <v>0</v>
      </c>
      <c r="I22" s="34">
        <f ca="1">INDIRECT("'Civil Indigence'!G11")</f>
        <v>0</v>
      </c>
      <c r="J22" s="34">
        <f ca="1">INDIRECT("'Civil Indigence'!H11")</f>
        <v>0</v>
      </c>
      <c r="K22" s="34">
        <f ca="1">INDIRECT("'Civil Indigence'!I11")</f>
        <v>0</v>
      </c>
      <c r="L22" s="34">
        <f ca="1">INDIRECT("'Civil Indigence'!J11")</f>
        <v>0</v>
      </c>
      <c r="M22" s="34">
        <f ca="1">INDIRECT("'Civil Indigence'!K11")</f>
        <v>0</v>
      </c>
      <c r="N22" s="34">
        <f ca="1">INDIRECT("'Civil Indigence'!L11")</f>
        <v>0</v>
      </c>
      <c r="O22" s="34">
        <f ca="1">INDIRECT("'Civil Indigence'!M11")</f>
        <v>0</v>
      </c>
      <c r="P22" s="34">
        <f ca="1">INDIRECT("'Civil Indigence'!N11")</f>
        <v>0</v>
      </c>
      <c r="Q22" s="34">
        <f ca="1">INDIRECT("'Civil Indigence'!O11")</f>
        <v>0</v>
      </c>
      <c r="R22" s="34">
        <f ca="1">INDIRECT("'Civil Indigence'!P11")</f>
        <v>0</v>
      </c>
      <c r="S22" s="32">
        <v>1</v>
      </c>
      <c r="T22" s="32">
        <v>12</v>
      </c>
      <c r="U22" s="2">
        <v>2</v>
      </c>
    </row>
    <row r="23" spans="1:21" x14ac:dyDescent="0.2">
      <c r="A23" s="32">
        <f t="shared" ref="A23:B30" si="0">A$21</f>
        <v>0</v>
      </c>
      <c r="B23" s="32">
        <f t="shared" si="0"/>
        <v>24</v>
      </c>
      <c r="C23" s="32" t="s">
        <v>43</v>
      </c>
      <c r="D23" s="32" t="s">
        <v>44</v>
      </c>
      <c r="E23" s="32" t="s">
        <v>48</v>
      </c>
      <c r="F23" s="33" t="s">
        <v>46</v>
      </c>
      <c r="G23" s="34">
        <f ca="1">INDIRECT("'Civil Indigence'!E12")</f>
        <v>0</v>
      </c>
      <c r="H23" s="34">
        <f ca="1">INDIRECT("'Civil Indigence'!F12")</f>
        <v>0</v>
      </c>
      <c r="I23" s="34">
        <f ca="1">INDIRECT("'Civil Indigence'!G12")</f>
        <v>0</v>
      </c>
      <c r="J23" s="34">
        <f ca="1">INDIRECT("'Civil Indigence'!H12")</f>
        <v>0</v>
      </c>
      <c r="K23" s="34">
        <f ca="1">INDIRECT("'Civil Indigence'!I12")</f>
        <v>0</v>
      </c>
      <c r="L23" s="34">
        <f ca="1">INDIRECT("'Civil Indigence'!J12")</f>
        <v>0</v>
      </c>
      <c r="M23" s="34">
        <f ca="1">INDIRECT("'Civil Indigence'!K12")</f>
        <v>0</v>
      </c>
      <c r="N23" s="34">
        <f ca="1">INDIRECT("'Civil Indigence'!L12")</f>
        <v>0</v>
      </c>
      <c r="O23" s="34">
        <f ca="1">INDIRECT("'Civil Indigence'!M12")</f>
        <v>0</v>
      </c>
      <c r="P23" s="34">
        <f ca="1">INDIRECT("'Civil Indigence'!N12")</f>
        <v>0</v>
      </c>
      <c r="Q23" s="34">
        <f ca="1">INDIRECT("'Civil Indigence'!O12")</f>
        <v>0</v>
      </c>
      <c r="R23" s="34">
        <f ca="1">INDIRECT("'Civil Indigence'!P12")</f>
        <v>0</v>
      </c>
      <c r="S23" s="32">
        <v>1</v>
      </c>
      <c r="T23" s="32">
        <v>12</v>
      </c>
      <c r="U23" s="2">
        <v>3</v>
      </c>
    </row>
    <row r="24" spans="1:21" x14ac:dyDescent="0.2">
      <c r="A24" s="32">
        <f>A$21</f>
        <v>0</v>
      </c>
      <c r="B24" s="32">
        <f>B$21</f>
        <v>24</v>
      </c>
      <c r="C24" s="32" t="s">
        <v>43</v>
      </c>
      <c r="D24" s="32" t="s">
        <v>44</v>
      </c>
      <c r="E24" s="32" t="s">
        <v>49</v>
      </c>
      <c r="F24" s="33" t="s">
        <v>46</v>
      </c>
      <c r="G24" s="34">
        <f ca="1">INDIRECT("'Civil Indigence'!E13")</f>
        <v>0</v>
      </c>
      <c r="H24" s="34">
        <f ca="1">INDIRECT("'Civil Indigence'!F13")</f>
        <v>0</v>
      </c>
      <c r="I24" s="34">
        <f ca="1">INDIRECT("'Civil Indigence'!G13")</f>
        <v>0</v>
      </c>
      <c r="J24" s="34">
        <f ca="1">INDIRECT("'Civil Indigence'!H13")</f>
        <v>0</v>
      </c>
      <c r="K24" s="34">
        <f ca="1">INDIRECT("'Civil Indigence'!I13")</f>
        <v>0</v>
      </c>
      <c r="L24" s="34">
        <f ca="1">INDIRECT("'Civil Indigence'!J13")</f>
        <v>0</v>
      </c>
      <c r="M24" s="34">
        <f ca="1">INDIRECT("'Civil Indigence'!K13")</f>
        <v>0</v>
      </c>
      <c r="N24" s="34">
        <f ca="1">INDIRECT("'Civil Indigence'!L13")</f>
        <v>0</v>
      </c>
      <c r="O24" s="34">
        <f ca="1">INDIRECT("'Civil Indigence'!M13")</f>
        <v>0</v>
      </c>
      <c r="P24" s="34">
        <f ca="1">INDIRECT("'Civil Indigence'!N13")</f>
        <v>0</v>
      </c>
      <c r="Q24" s="34">
        <f ca="1">INDIRECT("'Civil Indigence'!O13")</f>
        <v>0</v>
      </c>
      <c r="R24" s="34">
        <f ca="1">INDIRECT("'Civil Indigence'!P13")</f>
        <v>0</v>
      </c>
      <c r="S24" s="32">
        <v>1</v>
      </c>
      <c r="T24" s="32">
        <v>12</v>
      </c>
      <c r="U24" s="2">
        <v>4</v>
      </c>
    </row>
    <row r="25" spans="1:21" x14ac:dyDescent="0.2">
      <c r="A25" s="32">
        <f>A$21</f>
        <v>0</v>
      </c>
      <c r="B25" s="32">
        <f>B$21</f>
        <v>24</v>
      </c>
      <c r="C25" s="32" t="s">
        <v>43</v>
      </c>
      <c r="D25" s="32" t="s">
        <v>44</v>
      </c>
      <c r="E25" s="32" t="s">
        <v>164</v>
      </c>
      <c r="F25" s="33" t="s">
        <v>46</v>
      </c>
      <c r="G25" s="34">
        <f ca="1">INDIRECT("'Civil Indigence'!E14")</f>
        <v>0</v>
      </c>
      <c r="H25" s="34">
        <f ca="1">INDIRECT("'Civil Indigence'!F14")</f>
        <v>0</v>
      </c>
      <c r="I25" s="34">
        <f ca="1">INDIRECT("'Civil Indigence'!G14")</f>
        <v>0</v>
      </c>
      <c r="J25" s="34">
        <f ca="1">INDIRECT("'Civil Indigence'!H14")</f>
        <v>0</v>
      </c>
      <c r="K25" s="34">
        <f ca="1">INDIRECT("'Civil Indigence'!I14")</f>
        <v>0</v>
      </c>
      <c r="L25" s="34">
        <f ca="1">INDIRECT("'Civil Indigence'!J14")</f>
        <v>0</v>
      </c>
      <c r="M25" s="34">
        <f ca="1">INDIRECT("'Civil Indigence'!K14")</f>
        <v>0</v>
      </c>
      <c r="N25" s="34">
        <f ca="1">INDIRECT("'Civil Indigence'!L14")</f>
        <v>0</v>
      </c>
      <c r="O25" s="34">
        <f ca="1">INDIRECT("'Civil Indigence'!M14")</f>
        <v>0</v>
      </c>
      <c r="P25" s="34">
        <f ca="1">INDIRECT("'Civil Indigence'!N14")</f>
        <v>0</v>
      </c>
      <c r="Q25" s="34">
        <f ca="1">INDIRECT("'Civil Indigence'!O14")</f>
        <v>0</v>
      </c>
      <c r="R25" s="34">
        <f ca="1">INDIRECT("'Civil Indigence'!P14")</f>
        <v>0</v>
      </c>
      <c r="S25" s="32">
        <v>1</v>
      </c>
      <c r="T25" s="32">
        <v>12</v>
      </c>
      <c r="U25" s="2">
        <v>5</v>
      </c>
    </row>
    <row r="26" spans="1:21" x14ac:dyDescent="0.2">
      <c r="A26" s="32">
        <f t="shared" si="0"/>
        <v>0</v>
      </c>
      <c r="B26" s="32">
        <f>B$21</f>
        <v>24</v>
      </c>
      <c r="C26" s="32" t="s">
        <v>43</v>
      </c>
      <c r="D26" s="32" t="s">
        <v>50</v>
      </c>
      <c r="E26" s="32" t="s">
        <v>45</v>
      </c>
      <c r="F26" s="33" t="s">
        <v>46</v>
      </c>
      <c r="G26" s="35">
        <f ca="1">INDIRECT("'Civil Indigence'!E18")</f>
        <v>0</v>
      </c>
      <c r="H26" s="35">
        <f ca="1">INDIRECT("'Civil Indigence'!F18")</f>
        <v>0</v>
      </c>
      <c r="I26" s="35">
        <f ca="1">INDIRECT("'Civil Indigence'!G18")</f>
        <v>0</v>
      </c>
      <c r="J26" s="35">
        <f ca="1">INDIRECT("'Civil Indigence'!H18")</f>
        <v>0</v>
      </c>
      <c r="K26" s="35">
        <f ca="1">INDIRECT("'Civil Indigence'!I18")</f>
        <v>0</v>
      </c>
      <c r="L26" s="35">
        <f ca="1">INDIRECT("'Civil Indigence'!J18")</f>
        <v>0</v>
      </c>
      <c r="M26" s="35">
        <f ca="1">INDIRECT("'Civil Indigence'!K18")</f>
        <v>0</v>
      </c>
      <c r="N26" s="35">
        <f ca="1">INDIRECT("'Civil Indigence'!L18")</f>
        <v>0</v>
      </c>
      <c r="O26" s="35">
        <f ca="1">INDIRECT("'Civil Indigence'!M18")</f>
        <v>0</v>
      </c>
      <c r="P26" s="35">
        <f ca="1">INDIRECT("'Civil Indigence'!N18")</f>
        <v>0</v>
      </c>
      <c r="Q26" s="35">
        <f ca="1">INDIRECT("'Civil Indigence'!O18")</f>
        <v>0</v>
      </c>
      <c r="R26" s="35">
        <f ca="1">INDIRECT("'Civil Indigence'!P18")</f>
        <v>0</v>
      </c>
      <c r="S26" s="35">
        <v>1</v>
      </c>
      <c r="T26" s="32">
        <v>12</v>
      </c>
      <c r="U26" s="2">
        <v>6</v>
      </c>
    </row>
    <row r="27" spans="1:21" x14ac:dyDescent="0.2">
      <c r="A27" s="32">
        <f t="shared" si="0"/>
        <v>0</v>
      </c>
      <c r="B27" s="32">
        <f>B$21</f>
        <v>24</v>
      </c>
      <c r="C27" s="32" t="s">
        <v>43</v>
      </c>
      <c r="D27" s="32" t="s">
        <v>50</v>
      </c>
      <c r="E27" s="32" t="s">
        <v>47</v>
      </c>
      <c r="F27" s="33" t="s">
        <v>46</v>
      </c>
      <c r="G27" s="35">
        <f ca="1">INDIRECT("'Civil Indigence'!E19")</f>
        <v>0</v>
      </c>
      <c r="H27" s="35">
        <f ca="1">INDIRECT("'Civil Indigence'!F19")</f>
        <v>0</v>
      </c>
      <c r="I27" s="35">
        <f ca="1">INDIRECT("'Civil Indigence'!G19")</f>
        <v>0</v>
      </c>
      <c r="J27" s="35">
        <f ca="1">INDIRECT("'Civil Indigence'!H19")</f>
        <v>0</v>
      </c>
      <c r="K27" s="35">
        <f ca="1">INDIRECT("'Civil Indigence'!I19")</f>
        <v>0</v>
      </c>
      <c r="L27" s="35">
        <f ca="1">INDIRECT("'Civil Indigence'!J19")</f>
        <v>0</v>
      </c>
      <c r="M27" s="35">
        <f ca="1">INDIRECT("'Civil Indigence'!K19")</f>
        <v>0</v>
      </c>
      <c r="N27" s="35">
        <f ca="1">INDIRECT("'Civil Indigence'!L19")</f>
        <v>0</v>
      </c>
      <c r="O27" s="35">
        <f ca="1">INDIRECT("'Civil Indigence'!M19")</f>
        <v>0</v>
      </c>
      <c r="P27" s="35">
        <f ca="1">INDIRECT("'Civil Indigence'!N19")</f>
        <v>0</v>
      </c>
      <c r="Q27" s="35">
        <f ca="1">INDIRECT("'Civil Indigence'!O19")</f>
        <v>0</v>
      </c>
      <c r="R27" s="35">
        <f ca="1">INDIRECT("'Civil Indigence'!P19")</f>
        <v>0</v>
      </c>
      <c r="S27" s="35">
        <v>1</v>
      </c>
      <c r="T27" s="32">
        <v>12</v>
      </c>
      <c r="U27" s="2">
        <v>7</v>
      </c>
    </row>
    <row r="28" spans="1:21" x14ac:dyDescent="0.2">
      <c r="A28" s="32">
        <f t="shared" si="0"/>
        <v>0</v>
      </c>
      <c r="B28" s="32">
        <f>B$21</f>
        <v>24</v>
      </c>
      <c r="C28" s="32" t="s">
        <v>43</v>
      </c>
      <c r="D28" s="32" t="s">
        <v>50</v>
      </c>
      <c r="E28" s="32" t="s">
        <v>48</v>
      </c>
      <c r="F28" s="33" t="s">
        <v>46</v>
      </c>
      <c r="G28" s="35">
        <f ca="1">INDIRECT("'Civil Indigence'!E20")</f>
        <v>0</v>
      </c>
      <c r="H28" s="35">
        <f ca="1">INDIRECT("'Civil Indigence'!F20")</f>
        <v>0</v>
      </c>
      <c r="I28" s="35">
        <f ca="1">INDIRECT("'Civil Indigence'!G20")</f>
        <v>0</v>
      </c>
      <c r="J28" s="35">
        <f ca="1">INDIRECT("'Civil Indigence'!H20")</f>
        <v>0</v>
      </c>
      <c r="K28" s="35">
        <f ca="1">INDIRECT("'Civil Indigence'!I20")</f>
        <v>0</v>
      </c>
      <c r="L28" s="35">
        <f ca="1">INDIRECT("'Civil Indigence'!J20")</f>
        <v>0</v>
      </c>
      <c r="M28" s="35">
        <f ca="1">INDIRECT("'Civil Indigence'!K20")</f>
        <v>0</v>
      </c>
      <c r="N28" s="35">
        <f ca="1">INDIRECT("'Civil Indigence'!L20")</f>
        <v>0</v>
      </c>
      <c r="O28" s="35">
        <f ca="1">INDIRECT("'Civil Indigence'!M20")</f>
        <v>0</v>
      </c>
      <c r="P28" s="35">
        <f ca="1">INDIRECT("'Civil Indigence'!N20")</f>
        <v>0</v>
      </c>
      <c r="Q28" s="35">
        <f ca="1">INDIRECT("'Civil Indigence'!O20")</f>
        <v>0</v>
      </c>
      <c r="R28" s="35">
        <f ca="1">INDIRECT("'Civil Indigence'!P20")</f>
        <v>0</v>
      </c>
      <c r="S28" s="35">
        <v>1</v>
      </c>
      <c r="T28" s="32">
        <v>12</v>
      </c>
      <c r="U28" s="2">
        <v>8</v>
      </c>
    </row>
    <row r="29" spans="1:21" x14ac:dyDescent="0.2">
      <c r="A29" s="32">
        <f>A$21</f>
        <v>0</v>
      </c>
      <c r="B29" s="32">
        <f>B$21</f>
        <v>24</v>
      </c>
      <c r="C29" s="32" t="s">
        <v>43</v>
      </c>
      <c r="D29" s="32" t="s">
        <v>50</v>
      </c>
      <c r="E29" s="32" t="s">
        <v>49</v>
      </c>
      <c r="F29" s="33" t="s">
        <v>46</v>
      </c>
      <c r="G29" s="35">
        <f ca="1">INDIRECT("'Civil Indigence'!E21")</f>
        <v>0</v>
      </c>
      <c r="H29" s="35">
        <f ca="1">INDIRECT("'Civil Indigence'!F21")</f>
        <v>0</v>
      </c>
      <c r="I29" s="35">
        <f ca="1">INDIRECT("'Civil Indigence'!G21")</f>
        <v>0</v>
      </c>
      <c r="J29" s="35">
        <f ca="1">INDIRECT("'Civil Indigence'!H21")</f>
        <v>0</v>
      </c>
      <c r="K29" s="35">
        <f ca="1">INDIRECT("'Civil Indigence'!I21")</f>
        <v>0</v>
      </c>
      <c r="L29" s="35">
        <f ca="1">INDIRECT("'Civil Indigence'!J21")</f>
        <v>0</v>
      </c>
      <c r="M29" s="35">
        <f ca="1">INDIRECT("'Civil Indigence'!K21")</f>
        <v>0</v>
      </c>
      <c r="N29" s="35">
        <f ca="1">INDIRECT("'Civil Indigence'!L21")</f>
        <v>0</v>
      </c>
      <c r="O29" s="35">
        <f ca="1">INDIRECT("'Civil Indigence'!M21")</f>
        <v>0</v>
      </c>
      <c r="P29" s="35">
        <f ca="1">INDIRECT("'Civil Indigence'!N21")</f>
        <v>0</v>
      </c>
      <c r="Q29" s="35">
        <f ca="1">INDIRECT("'Civil Indigence'!O21")</f>
        <v>0</v>
      </c>
      <c r="R29" s="35">
        <f ca="1">INDIRECT("'Civil Indigence'!P21")</f>
        <v>0</v>
      </c>
      <c r="S29" s="35">
        <v>1</v>
      </c>
      <c r="T29" s="32">
        <v>12</v>
      </c>
      <c r="U29" s="2">
        <v>9</v>
      </c>
    </row>
    <row r="30" spans="1:21" x14ac:dyDescent="0.2">
      <c r="A30" s="32">
        <f t="shared" si="0"/>
        <v>0</v>
      </c>
      <c r="B30" s="32">
        <f t="shared" si="0"/>
        <v>24</v>
      </c>
      <c r="C30" s="32" t="s">
        <v>43</v>
      </c>
      <c r="D30" s="32" t="s">
        <v>50</v>
      </c>
      <c r="E30" s="32" t="s">
        <v>164</v>
      </c>
      <c r="F30" s="33" t="s">
        <v>46</v>
      </c>
      <c r="G30" s="35">
        <f ca="1">INDIRECT("'Civil Indigence'!E22")</f>
        <v>0</v>
      </c>
      <c r="H30" s="35">
        <f ca="1">INDIRECT("'Civil Indigence'!F22")</f>
        <v>0</v>
      </c>
      <c r="I30" s="35">
        <f ca="1">INDIRECT("'Civil Indigence'!G22")</f>
        <v>0</v>
      </c>
      <c r="J30" s="35">
        <f ca="1">INDIRECT("'Civil Indigence'!H22")</f>
        <v>0</v>
      </c>
      <c r="K30" s="35">
        <f ca="1">INDIRECT("'Civil Indigence'!I22")</f>
        <v>0</v>
      </c>
      <c r="L30" s="35">
        <f ca="1">INDIRECT("'Civil Indigence'!J22")</f>
        <v>0</v>
      </c>
      <c r="M30" s="35">
        <f ca="1">INDIRECT("'Civil Indigence'!K22")</f>
        <v>0</v>
      </c>
      <c r="N30" s="35">
        <f ca="1">INDIRECT("'Civil Indigence'!L22")</f>
        <v>0</v>
      </c>
      <c r="O30" s="35">
        <f ca="1">INDIRECT("'Civil Indigence'!M22")</f>
        <v>0</v>
      </c>
      <c r="P30" s="35">
        <f ca="1">INDIRECT("'Civil Indigence'!N22")</f>
        <v>0</v>
      </c>
      <c r="Q30" s="35">
        <f ca="1">INDIRECT("'Civil Indigence'!O22")</f>
        <v>0</v>
      </c>
      <c r="R30" s="35">
        <f ca="1">INDIRECT("'Civil Indigence'!P22")</f>
        <v>0</v>
      </c>
      <c r="S30" s="35">
        <v>1</v>
      </c>
      <c r="T30" s="32">
        <v>12</v>
      </c>
      <c r="U30" s="2">
        <v>10</v>
      </c>
    </row>
    <row r="31" spans="1:21" ht="25.5" x14ac:dyDescent="0.2">
      <c r="A31" s="1" t="s">
        <v>23</v>
      </c>
      <c r="B31" s="1" t="s">
        <v>24</v>
      </c>
      <c r="C31" s="1" t="s">
        <v>51</v>
      </c>
      <c r="D31" s="1" t="s">
        <v>52</v>
      </c>
      <c r="E31" s="1" t="s">
        <v>53</v>
      </c>
      <c r="F31" s="1" t="s">
        <v>54</v>
      </c>
      <c r="G31" s="1" t="s">
        <v>42</v>
      </c>
    </row>
    <row r="32" spans="1:21" x14ac:dyDescent="0.2">
      <c r="A32" s="32">
        <f>A21</f>
        <v>0</v>
      </c>
      <c r="B32" s="32">
        <f>B21</f>
        <v>24</v>
      </c>
      <c r="C32" s="32" t="s">
        <v>55</v>
      </c>
      <c r="D32" s="32" t="s">
        <v>56</v>
      </c>
      <c r="E32" s="32">
        <f ca="1">INDIRECT("'Civil Indigence'!E25")</f>
        <v>0</v>
      </c>
      <c r="F32" s="32"/>
      <c r="G32" s="32">
        <v>12</v>
      </c>
    </row>
  </sheetData>
  <sheetProtection algorithmName="SHA-512" hashValue="YOqSxPULAPlTO+OfMr/ukI761krxIQDn1o0ZF3PULPP1hPEMnO4ruuoOQroiPx33ZBAl4CfXCOqHLT5yUsITAw==" saltValue="/cyzIq3QUDXhfFfJIyiN6w==" spinCount="100000"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9CAEC-E250-46A3-AC2D-487312D43ADB}">
  <sheetPr codeName="Sheet3"/>
  <dimension ref="A1:E86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/>
    </sheetView>
  </sheetViews>
  <sheetFormatPr defaultColWidth="9.140625" defaultRowHeight="12.75" x14ac:dyDescent="0.2"/>
  <cols>
    <col min="1" max="4" width="9.140625" style="15"/>
    <col min="5" max="5" width="11.28515625" style="15" bestFit="1" customWidth="1"/>
    <col min="6" max="6" width="14.7109375" style="15" customWidth="1"/>
    <col min="7" max="8" width="10.7109375" style="15" customWidth="1"/>
    <col min="9" max="9" width="12.42578125" style="15" customWidth="1"/>
    <col min="10" max="10" width="11" style="15" bestFit="1" customWidth="1"/>
    <col min="11" max="16384" width="9.140625" style="15"/>
  </cols>
  <sheetData>
    <row r="1" spans="1:5" x14ac:dyDescent="0.2">
      <c r="A1" s="2"/>
      <c r="B1" s="2"/>
      <c r="C1" s="2"/>
      <c r="D1" s="2"/>
      <c r="E1" s="2"/>
    </row>
    <row r="2" spans="1:5" x14ac:dyDescent="0.2">
      <c r="A2" s="8" t="s">
        <v>23</v>
      </c>
      <c r="B2" s="8" t="s">
        <v>57</v>
      </c>
      <c r="C2" s="8" t="s">
        <v>58</v>
      </c>
      <c r="D2" s="8" t="s">
        <v>59</v>
      </c>
      <c r="E2" s="8" t="s">
        <v>60</v>
      </c>
    </row>
    <row r="3" spans="1:5" x14ac:dyDescent="0.2">
      <c r="A3" s="2">
        <v>1</v>
      </c>
      <c r="B3" s="2">
        <v>1</v>
      </c>
      <c r="C3" s="2" t="s">
        <v>61</v>
      </c>
      <c r="D3" s="2" t="s">
        <v>61</v>
      </c>
      <c r="E3" s="2" t="s">
        <v>61</v>
      </c>
    </row>
    <row r="4" spans="1:5" x14ac:dyDescent="0.2">
      <c r="A4" s="2">
        <v>2</v>
      </c>
      <c r="B4" s="2">
        <v>1</v>
      </c>
      <c r="C4" s="2" t="s">
        <v>62</v>
      </c>
      <c r="D4" s="2" t="s">
        <v>62</v>
      </c>
      <c r="E4" s="2" t="s">
        <v>62</v>
      </c>
    </row>
    <row r="5" spans="1:5" x14ac:dyDescent="0.2">
      <c r="A5" s="2">
        <v>3</v>
      </c>
      <c r="B5" s="2">
        <v>1</v>
      </c>
      <c r="C5" s="2" t="s">
        <v>63</v>
      </c>
      <c r="D5" s="2" t="s">
        <v>63</v>
      </c>
      <c r="E5" s="2" t="s">
        <v>63</v>
      </c>
    </row>
    <row r="6" spans="1:5" x14ac:dyDescent="0.2">
      <c r="A6" s="2">
        <v>4</v>
      </c>
      <c r="B6" s="2">
        <v>1</v>
      </c>
      <c r="C6" s="2" t="s">
        <v>64</v>
      </c>
      <c r="D6" s="2" t="s">
        <v>64</v>
      </c>
      <c r="E6" s="2" t="s">
        <v>64</v>
      </c>
    </row>
    <row r="7" spans="1:5" x14ac:dyDescent="0.2">
      <c r="A7" s="2">
        <v>5</v>
      </c>
      <c r="B7" s="2">
        <v>1</v>
      </c>
      <c r="C7" s="2" t="s">
        <v>65</v>
      </c>
      <c r="D7" s="2" t="s">
        <v>65</v>
      </c>
      <c r="E7" s="2" t="s">
        <v>65</v>
      </c>
    </row>
    <row r="8" spans="1:5" x14ac:dyDescent="0.2">
      <c r="A8" s="2">
        <v>6</v>
      </c>
      <c r="B8" s="2">
        <v>1</v>
      </c>
      <c r="C8" s="2" t="s">
        <v>66</v>
      </c>
      <c r="D8" s="2" t="s">
        <v>66</v>
      </c>
      <c r="E8" s="2" t="s">
        <v>66</v>
      </c>
    </row>
    <row r="9" spans="1:5" x14ac:dyDescent="0.2">
      <c r="A9" s="2">
        <v>7</v>
      </c>
      <c r="B9" s="2">
        <v>1</v>
      </c>
      <c r="C9" s="2" t="s">
        <v>67</v>
      </c>
      <c r="D9" s="2" t="s">
        <v>67</v>
      </c>
      <c r="E9" s="2" t="s">
        <v>67</v>
      </c>
    </row>
    <row r="10" spans="1:5" x14ac:dyDescent="0.2">
      <c r="A10" s="2">
        <v>8</v>
      </c>
      <c r="B10" s="2">
        <v>1</v>
      </c>
      <c r="C10" s="2" t="s">
        <v>68</v>
      </c>
      <c r="D10" s="2" t="s">
        <v>68</v>
      </c>
      <c r="E10" s="2" t="s">
        <v>68</v>
      </c>
    </row>
    <row r="11" spans="1:5" x14ac:dyDescent="0.2">
      <c r="A11" s="2">
        <v>9</v>
      </c>
      <c r="B11" s="2">
        <v>1</v>
      </c>
      <c r="C11" s="2" t="s">
        <v>69</v>
      </c>
      <c r="D11" s="2" t="s">
        <v>69</v>
      </c>
      <c r="E11" s="2" t="s">
        <v>69</v>
      </c>
    </row>
    <row r="12" spans="1:5" x14ac:dyDescent="0.2">
      <c r="A12" s="2">
        <v>10</v>
      </c>
      <c r="B12" s="2">
        <v>1</v>
      </c>
      <c r="C12" s="2" t="s">
        <v>70</v>
      </c>
      <c r="D12" s="2" t="s">
        <v>70</v>
      </c>
      <c r="E12" s="2" t="s">
        <v>70</v>
      </c>
    </row>
    <row r="13" spans="1:5" x14ac:dyDescent="0.2">
      <c r="A13" s="2">
        <v>11</v>
      </c>
      <c r="B13" s="2">
        <v>1</v>
      </c>
      <c r="C13" s="2" t="s">
        <v>71</v>
      </c>
      <c r="D13" s="2" t="s">
        <v>71</v>
      </c>
      <c r="E13" s="2" t="s">
        <v>71</v>
      </c>
    </row>
    <row r="14" spans="1:5" x14ac:dyDescent="0.2">
      <c r="A14" s="2">
        <v>12</v>
      </c>
      <c r="B14" s="2">
        <v>1</v>
      </c>
      <c r="C14" s="2" t="s">
        <v>72</v>
      </c>
      <c r="D14" s="2" t="s">
        <v>72</v>
      </c>
      <c r="E14" s="2" t="s">
        <v>72</v>
      </c>
    </row>
    <row r="15" spans="1:5" x14ac:dyDescent="0.2">
      <c r="A15" s="2">
        <v>14</v>
      </c>
      <c r="B15" s="2">
        <v>1</v>
      </c>
      <c r="C15" s="2" t="s">
        <v>75</v>
      </c>
      <c r="D15" s="2" t="s">
        <v>75</v>
      </c>
      <c r="E15" s="2" t="s">
        <v>167</v>
      </c>
    </row>
    <row r="16" spans="1:5" x14ac:dyDescent="0.2">
      <c r="A16" s="2">
        <v>15</v>
      </c>
      <c r="B16" s="2">
        <v>1</v>
      </c>
      <c r="C16" s="2" t="s">
        <v>76</v>
      </c>
      <c r="D16" s="2" t="s">
        <v>76</v>
      </c>
      <c r="E16" s="2" t="s">
        <v>76</v>
      </c>
    </row>
    <row r="17" spans="1:5" x14ac:dyDescent="0.2">
      <c r="A17" s="2">
        <v>16</v>
      </c>
      <c r="B17" s="2">
        <v>1</v>
      </c>
      <c r="C17" s="2" t="s">
        <v>77</v>
      </c>
      <c r="D17" s="2" t="s">
        <v>77</v>
      </c>
      <c r="E17" s="2" t="s">
        <v>77</v>
      </c>
    </row>
    <row r="18" spans="1:5" x14ac:dyDescent="0.2">
      <c r="A18" s="2">
        <v>17</v>
      </c>
      <c r="B18" s="2">
        <v>1</v>
      </c>
      <c r="C18" s="2" t="s">
        <v>78</v>
      </c>
      <c r="D18" s="2" t="s">
        <v>78</v>
      </c>
      <c r="E18" s="2" t="s">
        <v>78</v>
      </c>
    </row>
    <row r="19" spans="1:5" x14ac:dyDescent="0.2">
      <c r="A19" s="2">
        <v>18</v>
      </c>
      <c r="B19" s="2">
        <v>1</v>
      </c>
      <c r="C19" s="2" t="s">
        <v>79</v>
      </c>
      <c r="D19" s="2" t="s">
        <v>79</v>
      </c>
      <c r="E19" s="2" t="s">
        <v>79</v>
      </c>
    </row>
    <row r="20" spans="1:5" x14ac:dyDescent="0.2">
      <c r="A20" s="2">
        <v>19</v>
      </c>
      <c r="B20" s="2">
        <v>1</v>
      </c>
      <c r="C20" s="2" t="s">
        <v>80</v>
      </c>
      <c r="D20" s="2" t="s">
        <v>80</v>
      </c>
      <c r="E20" s="2" t="s">
        <v>80</v>
      </c>
    </row>
    <row r="21" spans="1:5" x14ac:dyDescent="0.2">
      <c r="A21" s="2">
        <v>20</v>
      </c>
      <c r="B21" s="2">
        <v>1</v>
      </c>
      <c r="C21" s="2" t="s">
        <v>81</v>
      </c>
      <c r="D21" s="2" t="s">
        <v>81</v>
      </c>
      <c r="E21" s="2" t="s">
        <v>81</v>
      </c>
    </row>
    <row r="22" spans="1:5" x14ac:dyDescent="0.2">
      <c r="A22" s="2">
        <v>21</v>
      </c>
      <c r="B22" s="2">
        <v>1</v>
      </c>
      <c r="C22" s="2" t="s">
        <v>82</v>
      </c>
      <c r="D22" s="2" t="s">
        <v>82</v>
      </c>
      <c r="E22" s="2" t="s">
        <v>82</v>
      </c>
    </row>
    <row r="23" spans="1:5" x14ac:dyDescent="0.2">
      <c r="A23" s="2">
        <v>22</v>
      </c>
      <c r="B23" s="2">
        <v>1</v>
      </c>
      <c r="C23" s="2" t="s">
        <v>83</v>
      </c>
      <c r="D23" s="2" t="s">
        <v>83</v>
      </c>
      <c r="E23" s="2" t="s">
        <v>83</v>
      </c>
    </row>
    <row r="24" spans="1:5" x14ac:dyDescent="0.2">
      <c r="A24" s="2">
        <v>23</v>
      </c>
      <c r="B24" s="2">
        <v>1</v>
      </c>
      <c r="C24" s="2" t="s">
        <v>84</v>
      </c>
      <c r="D24" s="2" t="s">
        <v>84</v>
      </c>
      <c r="E24" s="2" t="s">
        <v>84</v>
      </c>
    </row>
    <row r="25" spans="1:5" x14ac:dyDescent="0.2">
      <c r="A25" s="2">
        <v>24</v>
      </c>
      <c r="B25" s="2">
        <v>1</v>
      </c>
      <c r="C25" s="2" t="s">
        <v>85</v>
      </c>
      <c r="D25" s="2" t="s">
        <v>85</v>
      </c>
      <c r="E25" s="2" t="s">
        <v>85</v>
      </c>
    </row>
    <row r="26" spans="1:5" x14ac:dyDescent="0.2">
      <c r="A26" s="2">
        <v>25</v>
      </c>
      <c r="B26" s="2">
        <v>1</v>
      </c>
      <c r="C26" s="2" t="s">
        <v>86</v>
      </c>
      <c r="D26" s="2" t="s">
        <v>86</v>
      </c>
      <c r="E26" s="2" t="s">
        <v>86</v>
      </c>
    </row>
    <row r="27" spans="1:5" x14ac:dyDescent="0.2">
      <c r="A27" s="2">
        <v>26</v>
      </c>
      <c r="B27" s="2">
        <v>1</v>
      </c>
      <c r="C27" s="2" t="s">
        <v>87</v>
      </c>
      <c r="D27" s="2" t="s">
        <v>87</v>
      </c>
      <c r="E27" s="2" t="s">
        <v>87</v>
      </c>
    </row>
    <row r="28" spans="1:5" x14ac:dyDescent="0.2">
      <c r="A28" s="2">
        <v>27</v>
      </c>
      <c r="B28" s="2">
        <v>1</v>
      </c>
      <c r="C28" s="2" t="s">
        <v>88</v>
      </c>
      <c r="D28" s="2" t="s">
        <v>88</v>
      </c>
      <c r="E28" s="2" t="s">
        <v>88</v>
      </c>
    </row>
    <row r="29" spans="1:5" x14ac:dyDescent="0.2">
      <c r="A29" s="2">
        <v>28</v>
      </c>
      <c r="B29" s="2">
        <v>1</v>
      </c>
      <c r="C29" s="2" t="s">
        <v>89</v>
      </c>
      <c r="D29" s="2" t="s">
        <v>89</v>
      </c>
      <c r="E29" s="2" t="s">
        <v>89</v>
      </c>
    </row>
    <row r="30" spans="1:5" x14ac:dyDescent="0.2">
      <c r="A30" s="2">
        <v>29</v>
      </c>
      <c r="B30" s="2">
        <v>1</v>
      </c>
      <c r="C30" s="2" t="s">
        <v>90</v>
      </c>
      <c r="D30" s="2" t="s">
        <v>90</v>
      </c>
      <c r="E30" s="2" t="s">
        <v>90</v>
      </c>
    </row>
    <row r="31" spans="1:5" x14ac:dyDescent="0.2">
      <c r="A31" s="2">
        <v>30</v>
      </c>
      <c r="B31" s="2">
        <v>1</v>
      </c>
      <c r="C31" s="2" t="s">
        <v>91</v>
      </c>
      <c r="D31" s="2" t="s">
        <v>91</v>
      </c>
      <c r="E31" s="2" t="s">
        <v>91</v>
      </c>
    </row>
    <row r="32" spans="1:5" x14ac:dyDescent="0.2">
      <c r="A32" s="2">
        <v>31</v>
      </c>
      <c r="B32" s="2">
        <v>1</v>
      </c>
      <c r="C32" s="2" t="s">
        <v>92</v>
      </c>
      <c r="D32" s="2" t="s">
        <v>92</v>
      </c>
      <c r="E32" s="2" t="s">
        <v>92</v>
      </c>
    </row>
    <row r="33" spans="1:5" x14ac:dyDescent="0.2">
      <c r="A33" s="2">
        <v>32</v>
      </c>
      <c r="B33" s="2">
        <v>1</v>
      </c>
      <c r="C33" s="2" t="s">
        <v>93</v>
      </c>
      <c r="D33" s="2" t="s">
        <v>93</v>
      </c>
      <c r="E33" s="2" t="s">
        <v>93</v>
      </c>
    </row>
    <row r="34" spans="1:5" x14ac:dyDescent="0.2">
      <c r="A34" s="2">
        <v>33</v>
      </c>
      <c r="B34" s="2">
        <v>1</v>
      </c>
      <c r="C34" s="2" t="s">
        <v>94</v>
      </c>
      <c r="D34" s="2" t="s">
        <v>94</v>
      </c>
      <c r="E34" s="2" t="s">
        <v>94</v>
      </c>
    </row>
    <row r="35" spans="1:5" x14ac:dyDescent="0.2">
      <c r="A35" s="2">
        <v>34</v>
      </c>
      <c r="B35" s="2">
        <v>1</v>
      </c>
      <c r="C35" s="2" t="s">
        <v>95</v>
      </c>
      <c r="D35" s="2" t="s">
        <v>95</v>
      </c>
      <c r="E35" s="2" t="s">
        <v>95</v>
      </c>
    </row>
    <row r="36" spans="1:5" x14ac:dyDescent="0.2">
      <c r="A36" s="2">
        <v>35</v>
      </c>
      <c r="B36" s="2">
        <v>1</v>
      </c>
      <c r="C36" s="2" t="s">
        <v>96</v>
      </c>
      <c r="D36" s="2" t="s">
        <v>96</v>
      </c>
      <c r="E36" s="2" t="s">
        <v>96</v>
      </c>
    </row>
    <row r="37" spans="1:5" x14ac:dyDescent="0.2">
      <c r="A37" s="2">
        <v>36</v>
      </c>
      <c r="B37" s="2">
        <v>1</v>
      </c>
      <c r="C37" s="2" t="s">
        <v>97</v>
      </c>
      <c r="D37" s="2" t="s">
        <v>97</v>
      </c>
      <c r="E37" s="2" t="s">
        <v>97</v>
      </c>
    </row>
    <row r="38" spans="1:5" x14ac:dyDescent="0.2">
      <c r="A38" s="2">
        <v>37</v>
      </c>
      <c r="B38" s="2">
        <v>1</v>
      </c>
      <c r="C38" s="2" t="s">
        <v>98</v>
      </c>
      <c r="D38" s="2" t="s">
        <v>98</v>
      </c>
      <c r="E38" s="2" t="s">
        <v>98</v>
      </c>
    </row>
    <row r="39" spans="1:5" x14ac:dyDescent="0.2">
      <c r="A39" s="2">
        <v>38</v>
      </c>
      <c r="B39" s="2">
        <v>1</v>
      </c>
      <c r="C39" s="2" t="s">
        <v>99</v>
      </c>
      <c r="D39" s="2" t="s">
        <v>99</v>
      </c>
      <c r="E39" s="2" t="s">
        <v>99</v>
      </c>
    </row>
    <row r="40" spans="1:5" x14ac:dyDescent="0.2">
      <c r="A40" s="2">
        <v>39</v>
      </c>
      <c r="B40" s="2">
        <v>1</v>
      </c>
      <c r="C40" s="2" t="s">
        <v>100</v>
      </c>
      <c r="D40" s="2" t="s">
        <v>100</v>
      </c>
      <c r="E40" s="2" t="s">
        <v>100</v>
      </c>
    </row>
    <row r="41" spans="1:5" x14ac:dyDescent="0.2">
      <c r="A41" s="2">
        <v>40</v>
      </c>
      <c r="B41" s="2">
        <v>1</v>
      </c>
      <c r="C41" s="2" t="s">
        <v>101</v>
      </c>
      <c r="D41" s="2" t="s">
        <v>101</v>
      </c>
      <c r="E41" s="2" t="s">
        <v>101</v>
      </c>
    </row>
    <row r="42" spans="1:5" x14ac:dyDescent="0.2">
      <c r="A42" s="2">
        <v>41</v>
      </c>
      <c r="B42" s="2">
        <v>1</v>
      </c>
      <c r="C42" s="2" t="s">
        <v>102</v>
      </c>
      <c r="D42" s="2" t="s">
        <v>102</v>
      </c>
      <c r="E42" s="2" t="s">
        <v>102</v>
      </c>
    </row>
    <row r="43" spans="1:5" x14ac:dyDescent="0.2">
      <c r="A43" s="2">
        <v>42</v>
      </c>
      <c r="B43" s="2">
        <v>1</v>
      </c>
      <c r="C43" s="2" t="s">
        <v>103</v>
      </c>
      <c r="D43" s="2" t="s">
        <v>103</v>
      </c>
      <c r="E43" s="2" t="s">
        <v>103</v>
      </c>
    </row>
    <row r="44" spans="1:5" x14ac:dyDescent="0.2">
      <c r="A44" s="2">
        <v>43</v>
      </c>
      <c r="B44" s="2">
        <v>1</v>
      </c>
      <c r="C44" s="2" t="s">
        <v>104</v>
      </c>
      <c r="D44" s="2" t="s">
        <v>104</v>
      </c>
      <c r="E44" s="2" t="s">
        <v>104</v>
      </c>
    </row>
    <row r="45" spans="1:5" x14ac:dyDescent="0.2">
      <c r="A45" s="2">
        <v>13</v>
      </c>
      <c r="B45" s="2">
        <v>1</v>
      </c>
      <c r="C45" s="2" t="s">
        <v>73</v>
      </c>
      <c r="D45" s="2" t="s">
        <v>74</v>
      </c>
      <c r="E45" s="2" t="s">
        <v>74</v>
      </c>
    </row>
    <row r="46" spans="1:5" x14ac:dyDescent="0.2">
      <c r="A46" s="2">
        <v>44</v>
      </c>
      <c r="B46" s="2">
        <v>1</v>
      </c>
      <c r="C46" s="2" t="s">
        <v>105</v>
      </c>
      <c r="D46" s="2" t="s">
        <v>105</v>
      </c>
      <c r="E46" s="2" t="s">
        <v>105</v>
      </c>
    </row>
    <row r="47" spans="1:5" x14ac:dyDescent="0.2">
      <c r="A47" s="2">
        <v>45</v>
      </c>
      <c r="B47" s="2">
        <v>1</v>
      </c>
      <c r="C47" s="2" t="s">
        <v>106</v>
      </c>
      <c r="D47" s="2" t="s">
        <v>106</v>
      </c>
      <c r="E47" s="2" t="s">
        <v>106</v>
      </c>
    </row>
    <row r="48" spans="1:5" x14ac:dyDescent="0.2">
      <c r="A48" s="2">
        <v>46</v>
      </c>
      <c r="B48" s="2">
        <v>1</v>
      </c>
      <c r="C48" s="2" t="s">
        <v>107</v>
      </c>
      <c r="D48" s="2" t="s">
        <v>107</v>
      </c>
      <c r="E48" s="2" t="s">
        <v>107</v>
      </c>
    </row>
    <row r="49" spans="1:5" x14ac:dyDescent="0.2">
      <c r="A49" s="2">
        <v>47</v>
      </c>
      <c r="B49" s="2">
        <v>1</v>
      </c>
      <c r="C49" s="2" t="s">
        <v>108</v>
      </c>
      <c r="D49" s="2" t="s">
        <v>108</v>
      </c>
      <c r="E49" s="2" t="s">
        <v>108</v>
      </c>
    </row>
    <row r="50" spans="1:5" x14ac:dyDescent="0.2">
      <c r="A50" s="2">
        <v>48</v>
      </c>
      <c r="B50" s="2">
        <v>1</v>
      </c>
      <c r="C50" s="2" t="s">
        <v>109</v>
      </c>
      <c r="D50" s="2" t="s">
        <v>109</v>
      </c>
      <c r="E50" s="2" t="s">
        <v>109</v>
      </c>
    </row>
    <row r="51" spans="1:5" x14ac:dyDescent="0.2">
      <c r="A51" s="2">
        <v>49</v>
      </c>
      <c r="B51" s="2">
        <v>1</v>
      </c>
      <c r="C51" s="2" t="s">
        <v>110</v>
      </c>
      <c r="D51" s="2" t="s">
        <v>110</v>
      </c>
      <c r="E51" s="2" t="s">
        <v>110</v>
      </c>
    </row>
    <row r="52" spans="1:5" x14ac:dyDescent="0.2">
      <c r="A52" s="2">
        <v>50</v>
      </c>
      <c r="B52" s="2">
        <v>1</v>
      </c>
      <c r="C52" s="2" t="s">
        <v>111</v>
      </c>
      <c r="D52" s="2" t="s">
        <v>111</v>
      </c>
      <c r="E52" s="2" t="s">
        <v>111</v>
      </c>
    </row>
    <row r="53" spans="1:5" x14ac:dyDescent="0.2">
      <c r="A53" s="2">
        <v>51</v>
      </c>
      <c r="B53" s="2">
        <v>1</v>
      </c>
      <c r="C53" s="2" t="s">
        <v>112</v>
      </c>
      <c r="D53" s="2" t="s">
        <v>112</v>
      </c>
      <c r="E53" s="2" t="s">
        <v>112</v>
      </c>
    </row>
    <row r="54" spans="1:5" x14ac:dyDescent="0.2">
      <c r="A54" s="2">
        <v>52</v>
      </c>
      <c r="B54" s="2">
        <v>1</v>
      </c>
      <c r="C54" s="2" t="s">
        <v>113</v>
      </c>
      <c r="D54" s="2" t="s">
        <v>113</v>
      </c>
      <c r="E54" s="2" t="s">
        <v>113</v>
      </c>
    </row>
    <row r="55" spans="1:5" x14ac:dyDescent="0.2">
      <c r="A55" s="2">
        <v>53</v>
      </c>
      <c r="B55" s="2">
        <v>1</v>
      </c>
      <c r="C55" s="2" t="s">
        <v>114</v>
      </c>
      <c r="D55" s="2" t="s">
        <v>114</v>
      </c>
      <c r="E55" s="2" t="s">
        <v>114</v>
      </c>
    </row>
    <row r="56" spans="1:5" x14ac:dyDescent="0.2">
      <c r="A56" s="2">
        <v>54</v>
      </c>
      <c r="B56" s="2">
        <v>1</v>
      </c>
      <c r="C56" s="2" t="s">
        <v>115</v>
      </c>
      <c r="D56" s="2" t="s">
        <v>115</v>
      </c>
      <c r="E56" s="2" t="s">
        <v>115</v>
      </c>
    </row>
    <row r="57" spans="1:5" x14ac:dyDescent="0.2">
      <c r="A57" s="2">
        <v>58</v>
      </c>
      <c r="B57" s="2">
        <v>1</v>
      </c>
      <c r="C57" s="2" t="s">
        <v>119</v>
      </c>
      <c r="D57" s="2" t="s">
        <v>120</v>
      </c>
      <c r="E57" s="2" t="s">
        <v>121</v>
      </c>
    </row>
    <row r="58" spans="1:5" x14ac:dyDescent="0.2">
      <c r="A58" s="2">
        <v>59</v>
      </c>
      <c r="B58" s="2">
        <v>1</v>
      </c>
      <c r="C58" s="2" t="s">
        <v>122</v>
      </c>
      <c r="D58" s="2" t="s">
        <v>123</v>
      </c>
      <c r="E58" s="2" t="s">
        <v>124</v>
      </c>
    </row>
    <row r="59" spans="1:5" x14ac:dyDescent="0.2">
      <c r="A59" s="2">
        <v>55</v>
      </c>
      <c r="B59" s="2">
        <v>1</v>
      </c>
      <c r="C59" s="2" t="s">
        <v>116</v>
      </c>
      <c r="D59" s="2" t="s">
        <v>116</v>
      </c>
      <c r="E59" s="2" t="s">
        <v>116</v>
      </c>
    </row>
    <row r="60" spans="1:5" x14ac:dyDescent="0.2">
      <c r="A60" s="2">
        <v>56</v>
      </c>
      <c r="B60" s="2">
        <v>1</v>
      </c>
      <c r="C60" s="2" t="s">
        <v>117</v>
      </c>
      <c r="D60" s="2" t="s">
        <v>117</v>
      </c>
      <c r="E60" s="2" t="s">
        <v>117</v>
      </c>
    </row>
    <row r="61" spans="1:5" x14ac:dyDescent="0.2">
      <c r="A61" s="2">
        <v>57</v>
      </c>
      <c r="B61" s="2">
        <v>1</v>
      </c>
      <c r="C61" s="2" t="s">
        <v>118</v>
      </c>
      <c r="D61" s="2" t="s">
        <v>118</v>
      </c>
      <c r="E61" s="2" t="s">
        <v>118</v>
      </c>
    </row>
    <row r="62" spans="1:5" x14ac:dyDescent="0.2">
      <c r="A62" s="2">
        <v>60</v>
      </c>
      <c r="B62" s="2">
        <v>1</v>
      </c>
      <c r="C62" s="2" t="s">
        <v>125</v>
      </c>
      <c r="D62" s="2" t="s">
        <v>125</v>
      </c>
      <c r="E62" s="2" t="s">
        <v>125</v>
      </c>
    </row>
    <row r="63" spans="1:5" x14ac:dyDescent="0.2">
      <c r="A63" s="2">
        <v>61</v>
      </c>
      <c r="B63" s="2">
        <v>1</v>
      </c>
      <c r="C63" s="2" t="s">
        <v>126</v>
      </c>
      <c r="D63" s="2" t="s">
        <v>126</v>
      </c>
      <c r="E63" s="2" t="s">
        <v>126</v>
      </c>
    </row>
    <row r="64" spans="1:5" x14ac:dyDescent="0.2">
      <c r="A64" s="2">
        <v>62</v>
      </c>
      <c r="B64" s="2">
        <v>1</v>
      </c>
      <c r="C64" s="2" t="s">
        <v>127</v>
      </c>
      <c r="D64" s="2" t="s">
        <v>127</v>
      </c>
      <c r="E64" s="2" t="s">
        <v>127</v>
      </c>
    </row>
    <row r="65" spans="1:5" x14ac:dyDescent="0.2">
      <c r="A65" s="2">
        <v>63</v>
      </c>
      <c r="B65" s="2">
        <v>1</v>
      </c>
      <c r="C65" s="2" t="s">
        <v>128</v>
      </c>
      <c r="D65" s="2" t="s">
        <v>128</v>
      </c>
      <c r="E65" s="2" t="s">
        <v>128</v>
      </c>
    </row>
    <row r="66" spans="1:5" x14ac:dyDescent="0.2">
      <c r="A66" s="2">
        <v>64</v>
      </c>
      <c r="B66" s="2">
        <v>1</v>
      </c>
      <c r="C66" s="2" t="s">
        <v>129</v>
      </c>
      <c r="D66" s="2" t="s">
        <v>129</v>
      </c>
      <c r="E66" s="2" t="s">
        <v>129</v>
      </c>
    </row>
    <row r="67" spans="1:5" x14ac:dyDescent="0.2">
      <c r="A67" s="2">
        <v>65</v>
      </c>
      <c r="B67" s="2">
        <v>1</v>
      </c>
      <c r="C67" s="2" t="s">
        <v>130</v>
      </c>
      <c r="D67" s="2" t="s">
        <v>130</v>
      </c>
      <c r="E67" s="2" t="s">
        <v>130</v>
      </c>
    </row>
    <row r="68" spans="1:5" x14ac:dyDescent="0.2">
      <c r="A68" s="2">
        <v>66</v>
      </c>
      <c r="B68" s="2">
        <v>1</v>
      </c>
      <c r="C68" s="2" t="s">
        <v>131</v>
      </c>
      <c r="D68" s="2" t="s">
        <v>131</v>
      </c>
      <c r="E68" s="2" t="s">
        <v>131</v>
      </c>
    </row>
    <row r="69" spans="1:5" x14ac:dyDescent="0.2">
      <c r="A69" s="2">
        <v>67</v>
      </c>
      <c r="B69" s="2">
        <v>1</v>
      </c>
      <c r="C69" s="2" t="s">
        <v>132</v>
      </c>
      <c r="D69" s="2" t="s">
        <v>132</v>
      </c>
      <c r="E69" s="2" t="s">
        <v>132</v>
      </c>
    </row>
    <row r="70" spans="1:5" ht="56.25" customHeight="1" x14ac:dyDescent="0.2">
      <c r="A70" s="2"/>
      <c r="B70" s="2"/>
      <c r="C70" s="2"/>
      <c r="D70" s="2"/>
      <c r="E70" s="2"/>
    </row>
    <row r="71" spans="1:5" ht="25.5" x14ac:dyDescent="0.2">
      <c r="A71" s="16" t="s">
        <v>133</v>
      </c>
      <c r="B71" s="16" t="s">
        <v>134</v>
      </c>
      <c r="C71" s="16" t="s">
        <v>135</v>
      </c>
      <c r="D71" s="16" t="s">
        <v>136</v>
      </c>
      <c r="E71" s="2"/>
    </row>
    <row r="72" spans="1:5" x14ac:dyDescent="0.2">
      <c r="A72" s="2">
        <v>1</v>
      </c>
      <c r="B72" s="2" t="s">
        <v>137</v>
      </c>
      <c r="C72" s="2" t="s">
        <v>138</v>
      </c>
      <c r="D72" s="2" t="s">
        <v>139</v>
      </c>
      <c r="E72" s="2"/>
    </row>
    <row r="73" spans="1:5" x14ac:dyDescent="0.2">
      <c r="A73" s="2">
        <v>2</v>
      </c>
      <c r="B73" s="2" t="s">
        <v>140</v>
      </c>
      <c r="C73" s="2" t="s">
        <v>141</v>
      </c>
      <c r="D73" s="2" t="s">
        <v>142</v>
      </c>
      <c r="E73" s="2"/>
    </row>
    <row r="74" spans="1:5" x14ac:dyDescent="0.2">
      <c r="A74" s="2">
        <v>3</v>
      </c>
      <c r="B74" s="2" t="s">
        <v>143</v>
      </c>
      <c r="C74" s="2"/>
      <c r="D74" s="2" t="s">
        <v>144</v>
      </c>
      <c r="E74" s="2"/>
    </row>
    <row r="75" spans="1:5" x14ac:dyDescent="0.2">
      <c r="A75" s="2">
        <v>4</v>
      </c>
      <c r="B75" s="2" t="s">
        <v>145</v>
      </c>
      <c r="C75" s="2"/>
      <c r="D75" s="2" t="s">
        <v>146</v>
      </c>
      <c r="E75" s="2"/>
    </row>
    <row r="76" spans="1:5" x14ac:dyDescent="0.2">
      <c r="A76" s="2">
        <v>5</v>
      </c>
      <c r="B76" s="2" t="s">
        <v>147</v>
      </c>
      <c r="C76" s="2"/>
      <c r="D76" s="2" t="s">
        <v>148</v>
      </c>
      <c r="E76" s="2"/>
    </row>
    <row r="77" spans="1:5" x14ac:dyDescent="0.2">
      <c r="A77" s="2"/>
      <c r="B77" s="2" t="s">
        <v>149</v>
      </c>
      <c r="C77" s="2"/>
      <c r="D77" s="2"/>
      <c r="E77" s="2"/>
    </row>
    <row r="78" spans="1:5" x14ac:dyDescent="0.2">
      <c r="A78" s="2"/>
      <c r="B78" s="2" t="s">
        <v>150</v>
      </c>
      <c r="C78" s="2"/>
      <c r="D78" s="2"/>
      <c r="E78" s="2"/>
    </row>
    <row r="79" spans="1:5" x14ac:dyDescent="0.2">
      <c r="A79" s="2"/>
      <c r="B79" s="2" t="s">
        <v>151</v>
      </c>
      <c r="C79" s="2"/>
      <c r="D79" s="2"/>
      <c r="E79" s="2"/>
    </row>
    <row r="80" spans="1:5" x14ac:dyDescent="0.2">
      <c r="A80" s="2"/>
      <c r="B80" s="2" t="s">
        <v>152</v>
      </c>
      <c r="C80" s="2"/>
      <c r="D80" s="2"/>
      <c r="E80" s="2"/>
    </row>
    <row r="81" spans="1:5" x14ac:dyDescent="0.2">
      <c r="A81" s="2"/>
      <c r="B81" s="2" t="s">
        <v>153</v>
      </c>
      <c r="C81" s="2"/>
      <c r="D81" s="2"/>
      <c r="E81" s="2"/>
    </row>
    <row r="82" spans="1:5" x14ac:dyDescent="0.2">
      <c r="A82" s="2"/>
      <c r="B82" s="2" t="s">
        <v>154</v>
      </c>
      <c r="C82" s="2"/>
      <c r="D82" s="2"/>
      <c r="E82" s="2"/>
    </row>
    <row r="83" spans="1:5" x14ac:dyDescent="0.2">
      <c r="A83" s="2"/>
      <c r="B83" s="2" t="s">
        <v>155</v>
      </c>
      <c r="C83" s="2"/>
      <c r="D83" s="2"/>
      <c r="E83" s="2"/>
    </row>
    <row r="84" spans="1:5" x14ac:dyDescent="0.2">
      <c r="A84" s="2"/>
      <c r="B84" s="2"/>
      <c r="C84" s="2"/>
      <c r="D84" s="2"/>
      <c r="E84" s="2"/>
    </row>
    <row r="85" spans="1:5" x14ac:dyDescent="0.2">
      <c r="A85" s="2"/>
      <c r="B85" s="2"/>
      <c r="C85" s="2"/>
      <c r="D85" s="2"/>
      <c r="E85" s="2"/>
    </row>
    <row r="86" spans="1:5" x14ac:dyDescent="0.2">
      <c r="A86" s="2"/>
      <c r="B86" s="2"/>
      <c r="C86" s="2"/>
      <c r="D86" s="2"/>
      <c r="E86" s="2"/>
    </row>
  </sheetData>
  <sheetProtection algorithmName="SHA-512" hashValue="yKdKMKx6NR61UxOfezu+JW4WHVMSYI1byZLCPh7BUIsdIhcNARJu+bjI5uaOBsokV9kjzf8vZdPVnloE9ZzZlA==" saltValue="d7Suaebv/QlT3LudV0FMKQ==" spinCount="100000" sheet="1" objects="1" scenarios="1"/>
  <sortState xmlns:xlrd2="http://schemas.microsoft.com/office/spreadsheetml/2017/richdata2" ref="A3:E69">
    <sortCondition ref="E3:E6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Civil Indigence</vt:lpstr>
      <vt:lpstr>ReportInfo</vt:lpstr>
      <vt:lpstr>LookupData</vt:lpstr>
      <vt:lpstr>'Civil Indigence'!Print_Area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 Carper</dc:creator>
  <cp:lastModifiedBy>Marleni Bruner</cp:lastModifiedBy>
  <cp:lastPrinted>2023-03-13T15:52:36Z</cp:lastPrinted>
  <dcterms:created xsi:type="dcterms:W3CDTF">2018-10-25T21:05:13Z</dcterms:created>
  <dcterms:modified xsi:type="dcterms:W3CDTF">2023-11-03T17:28:37Z</dcterms:modified>
</cp:coreProperties>
</file>