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R:\!CFY1920\Forms &amp; Instructions\7 Standard\Monthly\"/>
    </mc:Choice>
  </mc:AlternateContent>
  <xr:revisionPtr revIDLastSave="0" documentId="13_ncr:1_{5B26A48F-123C-460B-9304-F8D69F15DB49}" xr6:coauthVersionLast="45" xr6:coauthVersionMax="45" xr10:uidLastSave="{00000000-0000-0000-0000-000000000000}"/>
  <workbookProtection workbookAlgorithmName="SHA-512" workbookHashValue="7yfVFuW4UNz7HlSwtpECGKGTAEN10++4dKE1b9KvRKgLF4/uPGnIK7SJbcNeBiEEGcyuiOO3K/RaumSGlioovw==" workbookSaltValue="5BbJ4v98Dix19AVBcSS06Q==" workbookSpinCount="100000" lockStructure="1"/>
  <bookViews>
    <workbookView xWindow="28680" yWindow="-120" windowWidth="29040" windowHeight="15840" tabRatio="602" xr2:uid="{00000000-000D-0000-FFFF-FFFF00000000}"/>
  </bookViews>
  <sheets>
    <sheet name="Rev-Exp" sheetId="44" r:id="rId1"/>
    <sheet name="LookupData" sheetId="46" state="hidden" r:id="rId2"/>
    <sheet name="ReportInfo" sheetId="47" state="hidden" r:id="rId3"/>
  </sheets>
  <definedNames>
    <definedName name="_xlnm._FilterDatabase" localSheetId="1" hidden="1">LookupData!$A$2:$ASO$83</definedName>
    <definedName name="AQI">LookupData!$ASC:$ASO</definedName>
    <definedName name="_xlnm.Print_Titles" localSheetId="0">'Rev-Exp'!$1:$11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149" i="44" l="1"/>
  <c r="E149" i="44" l="1"/>
  <c r="D149" i="44"/>
  <c r="P118" i="44" l="1"/>
  <c r="O148" i="44"/>
  <c r="P148" i="44"/>
  <c r="O145" i="44"/>
  <c r="P145" i="44"/>
  <c r="O138" i="44"/>
  <c r="P138" i="44"/>
  <c r="O136" i="44"/>
  <c r="P136" i="44"/>
  <c r="O107" i="44"/>
  <c r="P107" i="44"/>
  <c r="O108" i="44"/>
  <c r="P108" i="44"/>
  <c r="O109" i="44"/>
  <c r="P109" i="44"/>
  <c r="O110" i="44"/>
  <c r="P110" i="44"/>
  <c r="O111" i="44"/>
  <c r="P111" i="44"/>
  <c r="O112" i="44"/>
  <c r="P112" i="44"/>
  <c r="O113" i="44"/>
  <c r="P113" i="44"/>
  <c r="O114" i="44"/>
  <c r="P114" i="44"/>
  <c r="O115" i="44"/>
  <c r="P115" i="44"/>
  <c r="O116" i="44"/>
  <c r="P116" i="44"/>
  <c r="O117" i="44"/>
  <c r="P117" i="44"/>
  <c r="O118" i="44"/>
  <c r="O97" i="44"/>
  <c r="P97" i="44"/>
  <c r="O98" i="44"/>
  <c r="P98" i="44"/>
  <c r="O99" i="44"/>
  <c r="P99" i="44"/>
  <c r="O100" i="44"/>
  <c r="P100" i="44"/>
  <c r="O101" i="44"/>
  <c r="P101" i="44"/>
  <c r="O102" i="44"/>
  <c r="P102" i="44"/>
  <c r="O103" i="44"/>
  <c r="P103" i="44"/>
  <c r="O89" i="44"/>
  <c r="P89" i="44"/>
  <c r="O90" i="44"/>
  <c r="P90" i="44"/>
  <c r="O91" i="44"/>
  <c r="P91" i="44"/>
  <c r="O92" i="44"/>
  <c r="P92" i="44"/>
  <c r="O93" i="44"/>
  <c r="P93" i="44"/>
  <c r="O82" i="44"/>
  <c r="P82" i="44"/>
  <c r="O83" i="44"/>
  <c r="P83" i="44"/>
  <c r="O84" i="44"/>
  <c r="P84" i="44"/>
  <c r="O85" i="44"/>
  <c r="P85" i="44"/>
  <c r="O72" i="44"/>
  <c r="P72" i="44"/>
  <c r="O73" i="44"/>
  <c r="P73" i="44"/>
  <c r="O74" i="44"/>
  <c r="P74" i="44"/>
  <c r="O75" i="44"/>
  <c r="P75" i="44"/>
  <c r="O76" i="44"/>
  <c r="P76" i="44"/>
  <c r="O77" i="44"/>
  <c r="P77" i="44"/>
  <c r="O78" i="44"/>
  <c r="P78" i="44"/>
  <c r="O62" i="44"/>
  <c r="P62" i="44"/>
  <c r="O63" i="44"/>
  <c r="P63" i="44"/>
  <c r="O64" i="44"/>
  <c r="P64" i="44"/>
  <c r="O65" i="44"/>
  <c r="P65" i="44"/>
  <c r="O66" i="44"/>
  <c r="P66" i="44"/>
  <c r="O67" i="44"/>
  <c r="P67" i="44"/>
  <c r="O53" i="44"/>
  <c r="P53" i="44"/>
  <c r="O54" i="44"/>
  <c r="P54" i="44"/>
  <c r="O55" i="44"/>
  <c r="P55" i="44"/>
  <c r="O56" i="44"/>
  <c r="P56" i="44"/>
  <c r="O57" i="44"/>
  <c r="P57" i="44"/>
  <c r="O58" i="44"/>
  <c r="P58" i="44"/>
  <c r="O46" i="44"/>
  <c r="P46" i="44"/>
  <c r="O47" i="44"/>
  <c r="P47" i="44"/>
  <c r="O48" i="44"/>
  <c r="P48" i="44"/>
  <c r="O49" i="44"/>
  <c r="P49" i="44"/>
  <c r="O33" i="44"/>
  <c r="P33" i="44"/>
  <c r="O34" i="44"/>
  <c r="P34" i="44"/>
  <c r="O35" i="44"/>
  <c r="P35" i="44"/>
  <c r="O36" i="44"/>
  <c r="P36" i="44"/>
  <c r="O37" i="44"/>
  <c r="P37" i="44"/>
  <c r="O38" i="44"/>
  <c r="P38" i="44"/>
  <c r="O39" i="44"/>
  <c r="P39" i="44"/>
  <c r="O40" i="44"/>
  <c r="P40" i="44"/>
  <c r="O41" i="44"/>
  <c r="P41" i="44"/>
  <c r="O42" i="44"/>
  <c r="P42" i="44"/>
  <c r="O24" i="44"/>
  <c r="P24" i="44"/>
  <c r="O25" i="44"/>
  <c r="P25" i="44"/>
  <c r="O26" i="44"/>
  <c r="P26" i="44"/>
  <c r="O27" i="44"/>
  <c r="P27" i="44"/>
  <c r="O28" i="44"/>
  <c r="P28" i="44"/>
  <c r="O29" i="44"/>
  <c r="P29" i="44"/>
  <c r="O14" i="44"/>
  <c r="P14" i="44"/>
  <c r="O15" i="44"/>
  <c r="P15" i="44"/>
  <c r="O16" i="44"/>
  <c r="P16" i="44"/>
  <c r="O17" i="44"/>
  <c r="P17" i="44"/>
  <c r="O18" i="44"/>
  <c r="P18" i="44"/>
  <c r="O19" i="44"/>
  <c r="P19" i="44"/>
  <c r="O20" i="44"/>
  <c r="P20" i="44"/>
  <c r="F8" i="44" l="1"/>
  <c r="E147" i="44" l="1"/>
  <c r="E8" i="44" l="1"/>
  <c r="D136" i="44" l="1"/>
  <c r="D138" i="44"/>
  <c r="N90" i="44"/>
  <c r="M90" i="44"/>
  <c r="L90" i="44"/>
  <c r="K90" i="44"/>
  <c r="J90" i="44"/>
  <c r="I90" i="44"/>
  <c r="H90" i="44"/>
  <c r="G90" i="44"/>
  <c r="F90" i="44"/>
  <c r="E90" i="44"/>
  <c r="N93" i="44"/>
  <c r="M93" i="44"/>
  <c r="L93" i="44"/>
  <c r="K93" i="44"/>
  <c r="J93" i="44"/>
  <c r="I93" i="44"/>
  <c r="H93" i="44"/>
  <c r="G93" i="44"/>
  <c r="F93" i="44"/>
  <c r="N92" i="44"/>
  <c r="M92" i="44"/>
  <c r="L92" i="44"/>
  <c r="K92" i="44"/>
  <c r="J92" i="44"/>
  <c r="I92" i="44"/>
  <c r="H92" i="44"/>
  <c r="G92" i="44"/>
  <c r="F92" i="44"/>
  <c r="N91" i="44"/>
  <c r="M91" i="44"/>
  <c r="L91" i="44"/>
  <c r="K91" i="44"/>
  <c r="J91" i="44"/>
  <c r="I91" i="44"/>
  <c r="H91" i="44"/>
  <c r="G91" i="44"/>
  <c r="F91" i="44"/>
  <c r="N89" i="44"/>
  <c r="M89" i="44"/>
  <c r="L89" i="44"/>
  <c r="K89" i="44"/>
  <c r="J89" i="44"/>
  <c r="I89" i="44"/>
  <c r="H89" i="44"/>
  <c r="G89" i="44"/>
  <c r="F89" i="44"/>
  <c r="N148" i="44"/>
  <c r="M148" i="44"/>
  <c r="L148" i="44"/>
  <c r="K148" i="44"/>
  <c r="J148" i="44"/>
  <c r="I148" i="44"/>
  <c r="H148" i="44"/>
  <c r="G148" i="44"/>
  <c r="F148" i="44"/>
  <c r="N145" i="44"/>
  <c r="M145" i="44"/>
  <c r="L145" i="44"/>
  <c r="K145" i="44"/>
  <c r="J145" i="44"/>
  <c r="I145" i="44"/>
  <c r="H145" i="44"/>
  <c r="G145" i="44"/>
  <c r="F145" i="44"/>
  <c r="N138" i="44"/>
  <c r="M138" i="44"/>
  <c r="L138" i="44"/>
  <c r="K138" i="44"/>
  <c r="J138" i="44"/>
  <c r="I138" i="44"/>
  <c r="H138" i="44"/>
  <c r="G138" i="44"/>
  <c r="F138" i="44"/>
  <c r="E138" i="44"/>
  <c r="N136" i="44"/>
  <c r="M136" i="44"/>
  <c r="L136" i="44"/>
  <c r="K136" i="44"/>
  <c r="J136" i="44"/>
  <c r="I136" i="44"/>
  <c r="N118" i="44"/>
  <c r="M118" i="44"/>
  <c r="L118" i="44"/>
  <c r="K118" i="44"/>
  <c r="J118" i="44"/>
  <c r="I118" i="44"/>
  <c r="H118" i="44"/>
  <c r="G118" i="44"/>
  <c r="F118" i="44"/>
  <c r="N117" i="44"/>
  <c r="M117" i="44"/>
  <c r="L117" i="44"/>
  <c r="K117" i="44"/>
  <c r="J117" i="44"/>
  <c r="I117" i="44"/>
  <c r="H117" i="44"/>
  <c r="G117" i="44"/>
  <c r="F117" i="44"/>
  <c r="N116" i="44"/>
  <c r="M116" i="44"/>
  <c r="L116" i="44"/>
  <c r="K116" i="44"/>
  <c r="J116" i="44"/>
  <c r="I116" i="44"/>
  <c r="H116" i="44"/>
  <c r="G116" i="44"/>
  <c r="F116" i="44"/>
  <c r="N115" i="44"/>
  <c r="M115" i="44"/>
  <c r="L115" i="44"/>
  <c r="K115" i="44"/>
  <c r="J115" i="44"/>
  <c r="I115" i="44"/>
  <c r="H115" i="44"/>
  <c r="G115" i="44"/>
  <c r="F115" i="44"/>
  <c r="N114" i="44"/>
  <c r="M114" i="44"/>
  <c r="L114" i="44"/>
  <c r="K114" i="44"/>
  <c r="J114" i="44"/>
  <c r="I114" i="44"/>
  <c r="H114" i="44"/>
  <c r="G114" i="44"/>
  <c r="F114" i="44"/>
  <c r="N113" i="44"/>
  <c r="M113" i="44"/>
  <c r="L113" i="44"/>
  <c r="K113" i="44"/>
  <c r="J113" i="44"/>
  <c r="I113" i="44"/>
  <c r="H113" i="44"/>
  <c r="G113" i="44"/>
  <c r="F113" i="44"/>
  <c r="N112" i="44"/>
  <c r="M112" i="44"/>
  <c r="L112" i="44"/>
  <c r="K112" i="44"/>
  <c r="J112" i="44"/>
  <c r="I112" i="44"/>
  <c r="H112" i="44"/>
  <c r="G112" i="44"/>
  <c r="F112" i="44"/>
  <c r="N111" i="44"/>
  <c r="M111" i="44"/>
  <c r="L111" i="44"/>
  <c r="K111" i="44"/>
  <c r="J111" i="44"/>
  <c r="I111" i="44"/>
  <c r="H111" i="44"/>
  <c r="G111" i="44"/>
  <c r="F111" i="44"/>
  <c r="N110" i="44"/>
  <c r="M110" i="44"/>
  <c r="L110" i="44"/>
  <c r="K110" i="44"/>
  <c r="J110" i="44"/>
  <c r="I110" i="44"/>
  <c r="H110" i="44"/>
  <c r="G110" i="44"/>
  <c r="F110" i="44"/>
  <c r="N109" i="44"/>
  <c r="M109" i="44"/>
  <c r="L109" i="44"/>
  <c r="K109" i="44"/>
  <c r="J109" i="44"/>
  <c r="I109" i="44"/>
  <c r="H109" i="44"/>
  <c r="G109" i="44"/>
  <c r="F109" i="44"/>
  <c r="N108" i="44"/>
  <c r="M108" i="44"/>
  <c r="L108" i="44"/>
  <c r="K108" i="44"/>
  <c r="J108" i="44"/>
  <c r="I108" i="44"/>
  <c r="H108" i="44"/>
  <c r="G108" i="44"/>
  <c r="F108" i="44"/>
  <c r="N107" i="44"/>
  <c r="M107" i="44"/>
  <c r="L107" i="44"/>
  <c r="K107" i="44"/>
  <c r="J107" i="44"/>
  <c r="I107" i="44"/>
  <c r="H107" i="44"/>
  <c r="G107" i="44"/>
  <c r="F107" i="44"/>
  <c r="E118" i="44"/>
  <c r="E117" i="44"/>
  <c r="E116" i="44"/>
  <c r="E115" i="44"/>
  <c r="E114" i="44"/>
  <c r="E113" i="44"/>
  <c r="E112" i="44"/>
  <c r="E111" i="44"/>
  <c r="E110" i="44"/>
  <c r="E109" i="44"/>
  <c r="E108" i="44"/>
  <c r="E107" i="44"/>
  <c r="N100" i="44"/>
  <c r="M100" i="44"/>
  <c r="L100" i="44"/>
  <c r="K100" i="44"/>
  <c r="J100" i="44"/>
  <c r="I100" i="44"/>
  <c r="H100" i="44"/>
  <c r="G100" i="44"/>
  <c r="F100" i="44"/>
  <c r="E100" i="44"/>
  <c r="N103" i="44"/>
  <c r="M103" i="44"/>
  <c r="L103" i="44"/>
  <c r="K103" i="44"/>
  <c r="J103" i="44"/>
  <c r="I103" i="44"/>
  <c r="H103" i="44"/>
  <c r="G103" i="44"/>
  <c r="F103" i="44"/>
  <c r="N102" i="44"/>
  <c r="M102" i="44"/>
  <c r="L102" i="44"/>
  <c r="K102" i="44"/>
  <c r="J102" i="44"/>
  <c r="I102" i="44"/>
  <c r="H102" i="44"/>
  <c r="G102" i="44"/>
  <c r="F102" i="44"/>
  <c r="N101" i="44"/>
  <c r="M101" i="44"/>
  <c r="L101" i="44"/>
  <c r="K101" i="44"/>
  <c r="J101" i="44"/>
  <c r="I101" i="44"/>
  <c r="H101" i="44"/>
  <c r="G101" i="44"/>
  <c r="F101" i="44"/>
  <c r="N99" i="44"/>
  <c r="M99" i="44"/>
  <c r="L99" i="44"/>
  <c r="K99" i="44"/>
  <c r="J99" i="44"/>
  <c r="I99" i="44"/>
  <c r="H99" i="44"/>
  <c r="G99" i="44"/>
  <c r="F99" i="44"/>
  <c r="N98" i="44"/>
  <c r="M98" i="44"/>
  <c r="L98" i="44"/>
  <c r="K98" i="44"/>
  <c r="J98" i="44"/>
  <c r="I98" i="44"/>
  <c r="H98" i="44"/>
  <c r="G98" i="44"/>
  <c r="F98" i="44"/>
  <c r="N97" i="44"/>
  <c r="M97" i="44"/>
  <c r="L97" i="44"/>
  <c r="K97" i="44"/>
  <c r="J97" i="44"/>
  <c r="I97" i="44"/>
  <c r="H97" i="44"/>
  <c r="G97" i="44"/>
  <c r="F97" i="44"/>
  <c r="E103" i="44"/>
  <c r="E102" i="44"/>
  <c r="E101" i="44"/>
  <c r="E99" i="44"/>
  <c r="E98" i="44"/>
  <c r="E97" i="44"/>
  <c r="E93" i="44"/>
  <c r="E92" i="44"/>
  <c r="E91" i="44"/>
  <c r="E89" i="44"/>
  <c r="N85" i="44"/>
  <c r="M85" i="44"/>
  <c r="L85" i="44"/>
  <c r="K85" i="44"/>
  <c r="J85" i="44"/>
  <c r="I85" i="44"/>
  <c r="H85" i="44"/>
  <c r="G85" i="44"/>
  <c r="F85" i="44"/>
  <c r="N84" i="44"/>
  <c r="M84" i="44"/>
  <c r="L84" i="44"/>
  <c r="K84" i="44"/>
  <c r="J84" i="44"/>
  <c r="I84" i="44"/>
  <c r="H84" i="44"/>
  <c r="G84" i="44"/>
  <c r="F84" i="44"/>
  <c r="N83" i="44"/>
  <c r="M83" i="44"/>
  <c r="L83" i="44"/>
  <c r="K83" i="44"/>
  <c r="J83" i="44"/>
  <c r="I83" i="44"/>
  <c r="H83" i="44"/>
  <c r="G83" i="44"/>
  <c r="F83" i="44"/>
  <c r="N82" i="44"/>
  <c r="M82" i="44"/>
  <c r="L82" i="44"/>
  <c r="K82" i="44"/>
  <c r="J82" i="44"/>
  <c r="I82" i="44"/>
  <c r="H82" i="44"/>
  <c r="G82" i="44"/>
  <c r="F82" i="44"/>
  <c r="E85" i="44"/>
  <c r="E84" i="44"/>
  <c r="E83" i="44"/>
  <c r="E82" i="44"/>
  <c r="N78" i="44"/>
  <c r="M78" i="44"/>
  <c r="L78" i="44"/>
  <c r="K78" i="44"/>
  <c r="J78" i="44"/>
  <c r="I78" i="44"/>
  <c r="H78" i="44"/>
  <c r="G78" i="44"/>
  <c r="F78" i="44"/>
  <c r="N77" i="44"/>
  <c r="M77" i="44"/>
  <c r="L77" i="44"/>
  <c r="K77" i="44"/>
  <c r="J77" i="44"/>
  <c r="I77" i="44"/>
  <c r="H77" i="44"/>
  <c r="G77" i="44"/>
  <c r="F77" i="44"/>
  <c r="N76" i="44"/>
  <c r="M76" i="44"/>
  <c r="L76" i="44"/>
  <c r="K76" i="44"/>
  <c r="J76" i="44"/>
  <c r="I76" i="44"/>
  <c r="H76" i="44"/>
  <c r="G76" i="44"/>
  <c r="F76" i="44"/>
  <c r="N75" i="44"/>
  <c r="M75" i="44"/>
  <c r="L75" i="44"/>
  <c r="K75" i="44"/>
  <c r="J75" i="44"/>
  <c r="I75" i="44"/>
  <c r="H75" i="44"/>
  <c r="G75" i="44"/>
  <c r="F75" i="44"/>
  <c r="N74" i="44"/>
  <c r="M74" i="44"/>
  <c r="L74" i="44"/>
  <c r="K74" i="44"/>
  <c r="J74" i="44"/>
  <c r="I74" i="44"/>
  <c r="H74" i="44"/>
  <c r="G74" i="44"/>
  <c r="F74" i="44"/>
  <c r="N73" i="44"/>
  <c r="M73" i="44"/>
  <c r="L73" i="44"/>
  <c r="K73" i="44"/>
  <c r="J73" i="44"/>
  <c r="I73" i="44"/>
  <c r="H73" i="44"/>
  <c r="G73" i="44"/>
  <c r="F73" i="44"/>
  <c r="N72" i="44"/>
  <c r="M72" i="44"/>
  <c r="L72" i="44"/>
  <c r="K72" i="44"/>
  <c r="J72" i="44"/>
  <c r="I72" i="44"/>
  <c r="H72" i="44"/>
  <c r="G72" i="44"/>
  <c r="F72" i="44"/>
  <c r="E78" i="44"/>
  <c r="E77" i="44"/>
  <c r="E76" i="44"/>
  <c r="E75" i="44"/>
  <c r="E74" i="44"/>
  <c r="E73" i="44"/>
  <c r="E72" i="44"/>
  <c r="N67" i="44"/>
  <c r="M67" i="44"/>
  <c r="L67" i="44"/>
  <c r="K67" i="44"/>
  <c r="J67" i="44"/>
  <c r="I67" i="44"/>
  <c r="H67" i="44"/>
  <c r="G67" i="44"/>
  <c r="F67" i="44"/>
  <c r="N66" i="44"/>
  <c r="M66" i="44"/>
  <c r="L66" i="44"/>
  <c r="K66" i="44"/>
  <c r="J66" i="44"/>
  <c r="I66" i="44"/>
  <c r="H66" i="44"/>
  <c r="G66" i="44"/>
  <c r="F66" i="44"/>
  <c r="N65" i="44"/>
  <c r="M65" i="44"/>
  <c r="L65" i="44"/>
  <c r="K65" i="44"/>
  <c r="J65" i="44"/>
  <c r="I65" i="44"/>
  <c r="H65" i="44"/>
  <c r="G65" i="44"/>
  <c r="F65" i="44"/>
  <c r="N64" i="44"/>
  <c r="M64" i="44"/>
  <c r="L64" i="44"/>
  <c r="K64" i="44"/>
  <c r="J64" i="44"/>
  <c r="I64" i="44"/>
  <c r="H64" i="44"/>
  <c r="G64" i="44"/>
  <c r="F64" i="44"/>
  <c r="N63" i="44"/>
  <c r="M63" i="44"/>
  <c r="L63" i="44"/>
  <c r="K63" i="44"/>
  <c r="J63" i="44"/>
  <c r="I63" i="44"/>
  <c r="H63" i="44"/>
  <c r="G63" i="44"/>
  <c r="F63" i="44"/>
  <c r="N62" i="44"/>
  <c r="M62" i="44"/>
  <c r="L62" i="44"/>
  <c r="K62" i="44"/>
  <c r="J62" i="44"/>
  <c r="I62" i="44"/>
  <c r="H62" i="44"/>
  <c r="G62" i="44"/>
  <c r="F62" i="44"/>
  <c r="E67" i="44"/>
  <c r="E66" i="44"/>
  <c r="E65" i="44"/>
  <c r="E64" i="44"/>
  <c r="E63" i="44"/>
  <c r="E62" i="44"/>
  <c r="F79" i="44" l="1"/>
  <c r="N58" i="44"/>
  <c r="M58" i="44"/>
  <c r="L58" i="44"/>
  <c r="K58" i="44"/>
  <c r="J58" i="44"/>
  <c r="I58" i="44"/>
  <c r="H58" i="44"/>
  <c r="G58" i="44"/>
  <c r="F58" i="44"/>
  <c r="N57" i="44"/>
  <c r="M57" i="44"/>
  <c r="L57" i="44"/>
  <c r="K57" i="44"/>
  <c r="J57" i="44"/>
  <c r="I57" i="44"/>
  <c r="H57" i="44"/>
  <c r="G57" i="44"/>
  <c r="F57" i="44"/>
  <c r="N56" i="44"/>
  <c r="M56" i="44"/>
  <c r="L56" i="44"/>
  <c r="K56" i="44"/>
  <c r="J56" i="44"/>
  <c r="I56" i="44"/>
  <c r="H56" i="44"/>
  <c r="G56" i="44"/>
  <c r="F56" i="44"/>
  <c r="N55" i="44"/>
  <c r="M55" i="44"/>
  <c r="L55" i="44"/>
  <c r="K55" i="44"/>
  <c r="J55" i="44"/>
  <c r="I55" i="44"/>
  <c r="H55" i="44"/>
  <c r="G55" i="44"/>
  <c r="F55" i="44"/>
  <c r="N54" i="44"/>
  <c r="M54" i="44"/>
  <c r="L54" i="44"/>
  <c r="K54" i="44"/>
  <c r="J54" i="44"/>
  <c r="I54" i="44"/>
  <c r="H54" i="44"/>
  <c r="G54" i="44"/>
  <c r="F54" i="44"/>
  <c r="N53" i="44"/>
  <c r="M53" i="44"/>
  <c r="L53" i="44"/>
  <c r="K53" i="44"/>
  <c r="J53" i="44"/>
  <c r="I53" i="44"/>
  <c r="H53" i="44"/>
  <c r="G53" i="44"/>
  <c r="F53" i="44"/>
  <c r="E58" i="44"/>
  <c r="E57" i="44"/>
  <c r="E56" i="44"/>
  <c r="E55" i="44"/>
  <c r="E54" i="44"/>
  <c r="E53" i="44"/>
  <c r="N49" i="44"/>
  <c r="M49" i="44"/>
  <c r="L49" i="44"/>
  <c r="K49" i="44"/>
  <c r="J49" i="44"/>
  <c r="I49" i="44"/>
  <c r="H49" i="44"/>
  <c r="G49" i="44"/>
  <c r="F49" i="44"/>
  <c r="N48" i="44"/>
  <c r="M48" i="44"/>
  <c r="L48" i="44"/>
  <c r="K48" i="44"/>
  <c r="J48" i="44"/>
  <c r="I48" i="44"/>
  <c r="H48" i="44"/>
  <c r="G48" i="44"/>
  <c r="F48" i="44"/>
  <c r="N47" i="44"/>
  <c r="M47" i="44"/>
  <c r="L47" i="44"/>
  <c r="K47" i="44"/>
  <c r="J47" i="44"/>
  <c r="I47" i="44"/>
  <c r="H47" i="44"/>
  <c r="G47" i="44"/>
  <c r="F47" i="44"/>
  <c r="N46" i="44"/>
  <c r="M46" i="44"/>
  <c r="L46" i="44"/>
  <c r="K46" i="44"/>
  <c r="J46" i="44"/>
  <c r="I46" i="44"/>
  <c r="H46" i="44"/>
  <c r="G46" i="44"/>
  <c r="F46" i="44"/>
  <c r="E49" i="44"/>
  <c r="E48" i="44"/>
  <c r="E47" i="44"/>
  <c r="E46" i="44"/>
  <c r="N42" i="44"/>
  <c r="M42" i="44"/>
  <c r="L42" i="44"/>
  <c r="K42" i="44"/>
  <c r="J42" i="44"/>
  <c r="I42" i="44"/>
  <c r="H42" i="44"/>
  <c r="G42" i="44"/>
  <c r="F42" i="44"/>
  <c r="N41" i="44"/>
  <c r="M41" i="44"/>
  <c r="L41" i="44"/>
  <c r="K41" i="44"/>
  <c r="J41" i="44"/>
  <c r="I41" i="44"/>
  <c r="H41" i="44"/>
  <c r="G41" i="44"/>
  <c r="F41" i="44"/>
  <c r="N40" i="44"/>
  <c r="M40" i="44"/>
  <c r="L40" i="44"/>
  <c r="K40" i="44"/>
  <c r="J40" i="44"/>
  <c r="I40" i="44"/>
  <c r="H40" i="44"/>
  <c r="G40" i="44"/>
  <c r="F40" i="44"/>
  <c r="N39" i="44"/>
  <c r="M39" i="44"/>
  <c r="L39" i="44"/>
  <c r="K39" i="44"/>
  <c r="J39" i="44"/>
  <c r="I39" i="44"/>
  <c r="H39" i="44"/>
  <c r="G39" i="44"/>
  <c r="F39" i="44"/>
  <c r="N38" i="44"/>
  <c r="M38" i="44"/>
  <c r="L38" i="44"/>
  <c r="K38" i="44"/>
  <c r="J38" i="44"/>
  <c r="I38" i="44"/>
  <c r="H38" i="44"/>
  <c r="G38" i="44"/>
  <c r="F38" i="44"/>
  <c r="N37" i="44"/>
  <c r="M37" i="44"/>
  <c r="L37" i="44"/>
  <c r="K37" i="44"/>
  <c r="J37" i="44"/>
  <c r="I37" i="44"/>
  <c r="H37" i="44"/>
  <c r="G37" i="44"/>
  <c r="F37" i="44"/>
  <c r="N36" i="44"/>
  <c r="M36" i="44"/>
  <c r="L36" i="44"/>
  <c r="K36" i="44"/>
  <c r="J36" i="44"/>
  <c r="I36" i="44"/>
  <c r="H36" i="44"/>
  <c r="G36" i="44"/>
  <c r="F36" i="44"/>
  <c r="N35" i="44"/>
  <c r="M35" i="44"/>
  <c r="L35" i="44"/>
  <c r="K35" i="44"/>
  <c r="J35" i="44"/>
  <c r="I35" i="44"/>
  <c r="H35" i="44"/>
  <c r="G35" i="44"/>
  <c r="F35" i="44"/>
  <c r="N34" i="44"/>
  <c r="M34" i="44"/>
  <c r="L34" i="44"/>
  <c r="K34" i="44"/>
  <c r="J34" i="44"/>
  <c r="I34" i="44"/>
  <c r="H34" i="44"/>
  <c r="G34" i="44"/>
  <c r="F34" i="44"/>
  <c r="N33" i="44"/>
  <c r="M33" i="44"/>
  <c r="L33" i="44"/>
  <c r="K33" i="44"/>
  <c r="J33" i="44"/>
  <c r="I33" i="44"/>
  <c r="H33" i="44"/>
  <c r="G33" i="44"/>
  <c r="F33" i="44"/>
  <c r="E42" i="44"/>
  <c r="E41" i="44"/>
  <c r="E40" i="44"/>
  <c r="E39" i="44"/>
  <c r="E38" i="44"/>
  <c r="E37" i="44"/>
  <c r="E36" i="44"/>
  <c r="E35" i="44"/>
  <c r="E34" i="44"/>
  <c r="E33" i="44"/>
  <c r="N29" i="44"/>
  <c r="M29" i="44"/>
  <c r="L29" i="44"/>
  <c r="K29" i="44"/>
  <c r="J29" i="44"/>
  <c r="I29" i="44"/>
  <c r="H29" i="44"/>
  <c r="G29" i="44"/>
  <c r="F29" i="44"/>
  <c r="E29" i="44"/>
  <c r="N28" i="44"/>
  <c r="M28" i="44"/>
  <c r="L28" i="44"/>
  <c r="K28" i="44"/>
  <c r="J28" i="44"/>
  <c r="I28" i="44"/>
  <c r="H28" i="44"/>
  <c r="G28" i="44"/>
  <c r="F28" i="44"/>
  <c r="E28" i="44"/>
  <c r="N27" i="44"/>
  <c r="M27" i="44"/>
  <c r="L27" i="44"/>
  <c r="K27" i="44"/>
  <c r="J27" i="44"/>
  <c r="I27" i="44"/>
  <c r="H27" i="44"/>
  <c r="G27" i="44"/>
  <c r="F27" i="44"/>
  <c r="E27" i="44"/>
  <c r="N26" i="44"/>
  <c r="M26" i="44"/>
  <c r="L26" i="44"/>
  <c r="K26" i="44"/>
  <c r="J26" i="44"/>
  <c r="I26" i="44"/>
  <c r="H26" i="44"/>
  <c r="G26" i="44"/>
  <c r="F26" i="44"/>
  <c r="E26" i="44"/>
  <c r="N25" i="44"/>
  <c r="M25" i="44"/>
  <c r="L25" i="44"/>
  <c r="K25" i="44"/>
  <c r="J25" i="44"/>
  <c r="I25" i="44"/>
  <c r="H25" i="44"/>
  <c r="G25" i="44"/>
  <c r="F25" i="44"/>
  <c r="E25" i="44"/>
  <c r="N24" i="44"/>
  <c r="N15" i="44"/>
  <c r="M15" i="44"/>
  <c r="L15" i="44"/>
  <c r="K15" i="44"/>
  <c r="J15" i="44"/>
  <c r="I15" i="44"/>
  <c r="H15" i="44"/>
  <c r="G15" i="44"/>
  <c r="F15" i="44"/>
  <c r="E15" i="44"/>
  <c r="N20" i="44"/>
  <c r="N19" i="44"/>
  <c r="N18" i="44"/>
  <c r="N17" i="44"/>
  <c r="N16" i="44"/>
  <c r="N14" i="44"/>
  <c r="M24" i="44"/>
  <c r="L24" i="44"/>
  <c r="K24" i="44"/>
  <c r="J24" i="44"/>
  <c r="I24" i="44"/>
  <c r="H24" i="44"/>
  <c r="G24" i="44"/>
  <c r="F24" i="44"/>
  <c r="E24" i="44"/>
  <c r="M20" i="44"/>
  <c r="L20" i="44"/>
  <c r="K20" i="44"/>
  <c r="J20" i="44"/>
  <c r="I20" i="44"/>
  <c r="H20" i="44"/>
  <c r="G20" i="44"/>
  <c r="F20" i="44"/>
  <c r="E20" i="44"/>
  <c r="M19" i="44"/>
  <c r="L19" i="44"/>
  <c r="K19" i="44"/>
  <c r="J19" i="44"/>
  <c r="I19" i="44"/>
  <c r="H19" i="44"/>
  <c r="G19" i="44"/>
  <c r="F19" i="44"/>
  <c r="E19" i="44"/>
  <c r="M18" i="44"/>
  <c r="L18" i="44"/>
  <c r="K18" i="44"/>
  <c r="J18" i="44"/>
  <c r="I18" i="44"/>
  <c r="H18" i="44"/>
  <c r="G18" i="44"/>
  <c r="F18" i="44"/>
  <c r="E18" i="44"/>
  <c r="M17" i="44" l="1"/>
  <c r="L17" i="44"/>
  <c r="K17" i="44"/>
  <c r="J17" i="44"/>
  <c r="I17" i="44"/>
  <c r="H17" i="44"/>
  <c r="G17" i="44"/>
  <c r="F17" i="44"/>
  <c r="E17" i="44"/>
  <c r="M16" i="44"/>
  <c r="L16" i="44"/>
  <c r="K16" i="44"/>
  <c r="J16" i="44"/>
  <c r="I16" i="44"/>
  <c r="H16" i="44"/>
  <c r="G16" i="44"/>
  <c r="F16" i="44"/>
  <c r="E16" i="44"/>
  <c r="E14" i="44" l="1"/>
  <c r="M14" i="44"/>
  <c r="L14" i="44"/>
  <c r="K14" i="44"/>
  <c r="J14" i="44"/>
  <c r="I14" i="44"/>
  <c r="H14" i="44"/>
  <c r="G14" i="44"/>
  <c r="F14" i="44"/>
  <c r="AQZ3" i="46" l="1"/>
  <c r="AQY3" i="46"/>
  <c r="ASN71" i="46"/>
  <c r="ASM71" i="46"/>
  <c r="ASL71" i="46"/>
  <c r="ASK71" i="46"/>
  <c r="ASJ71" i="46"/>
  <c r="ASI71" i="46"/>
  <c r="ASH71" i="46"/>
  <c r="ASG71" i="46"/>
  <c r="ASF71" i="46"/>
  <c r="ASE71" i="46"/>
  <c r="ASD71" i="46"/>
  <c r="ASC71" i="46"/>
  <c r="ASA71" i="46"/>
  <c r="ARZ71" i="46"/>
  <c r="ARY71" i="46"/>
  <c r="ARX71" i="46"/>
  <c r="ARW71" i="46"/>
  <c r="ARV71" i="46"/>
  <c r="ARU71" i="46"/>
  <c r="ART71" i="46"/>
  <c r="ARS71" i="46"/>
  <c r="ARR71" i="46"/>
  <c r="ARQ71" i="46"/>
  <c r="ARP71" i="46"/>
  <c r="ARM71" i="46"/>
  <c r="ARL71" i="46"/>
  <c r="ARK71" i="46"/>
  <c r="ARJ71" i="46"/>
  <c r="ARI71" i="46"/>
  <c r="ARH71" i="46"/>
  <c r="ARG71" i="46"/>
  <c r="ARF71" i="46"/>
  <c r="ARE71" i="46"/>
  <c r="ARD71" i="46"/>
  <c r="ARC71" i="46"/>
  <c r="ARB71" i="46"/>
  <c r="ARA71" i="46"/>
  <c r="AQX71" i="46"/>
  <c r="AQW71" i="46"/>
  <c r="AQV71" i="46"/>
  <c r="AQU71" i="46"/>
  <c r="AQT71" i="46"/>
  <c r="AQS71" i="46"/>
  <c r="AQR71" i="46"/>
  <c r="AQQ71" i="46"/>
  <c r="AQP71" i="46"/>
  <c r="AQO71" i="46"/>
  <c r="AQN71" i="46"/>
  <c r="AQM71" i="46"/>
  <c r="AQL71" i="46"/>
  <c r="AQI71" i="46"/>
  <c r="AQH71" i="46"/>
  <c r="AQG71" i="46"/>
  <c r="AQF71" i="46"/>
  <c r="AQE71" i="46"/>
  <c r="AQD71" i="46"/>
  <c r="AQC71" i="46"/>
  <c r="AQB71" i="46"/>
  <c r="AQA71" i="46"/>
  <c r="APZ71" i="46"/>
  <c r="APY71" i="46"/>
  <c r="APX71" i="46"/>
  <c r="APW71" i="46"/>
  <c r="APT71" i="46"/>
  <c r="APS71" i="46"/>
  <c r="APR71" i="46"/>
  <c r="APQ71" i="46"/>
  <c r="APP71" i="46"/>
  <c r="APO71" i="46"/>
  <c r="APN71" i="46"/>
  <c r="APM71" i="46"/>
  <c r="APL71" i="46"/>
  <c r="APK71" i="46"/>
  <c r="APJ71" i="46"/>
  <c r="API71" i="46"/>
  <c r="APH71" i="46"/>
  <c r="APE71" i="46"/>
  <c r="APD71" i="46"/>
  <c r="APC71" i="46"/>
  <c r="APB71" i="46"/>
  <c r="APA71" i="46"/>
  <c r="AOZ71" i="46"/>
  <c r="AOY71" i="46"/>
  <c r="AOX71" i="46"/>
  <c r="AOW71" i="46"/>
  <c r="AOV71" i="46"/>
  <c r="AOU71" i="46"/>
  <c r="AOT71" i="46"/>
  <c r="AOS71" i="46"/>
  <c r="AOP71" i="46"/>
  <c r="AOO71" i="46"/>
  <c r="AON71" i="46"/>
  <c r="AOM71" i="46"/>
  <c r="AOL71" i="46"/>
  <c r="AOK71" i="46"/>
  <c r="AOJ71" i="46"/>
  <c r="AOI71" i="46"/>
  <c r="AOH71" i="46"/>
  <c r="AOG71" i="46"/>
  <c r="AOF71" i="46"/>
  <c r="AOE71" i="46"/>
  <c r="AOD71" i="46"/>
  <c r="AOA71" i="46"/>
  <c r="ANZ71" i="46"/>
  <c r="ANY71" i="46"/>
  <c r="ANX71" i="46"/>
  <c r="ANW71" i="46"/>
  <c r="ANV71" i="46"/>
  <c r="ANU71" i="46"/>
  <c r="ANT71" i="46"/>
  <c r="ANS71" i="46"/>
  <c r="ANR71" i="46"/>
  <c r="ANQ71" i="46"/>
  <c r="ANP71" i="46"/>
  <c r="ANO71" i="46"/>
  <c r="ANL71" i="46"/>
  <c r="ANK71" i="46"/>
  <c r="ANJ71" i="46"/>
  <c r="ANI71" i="46"/>
  <c r="ANH71" i="46"/>
  <c r="ANG71" i="46"/>
  <c r="ANF71" i="46"/>
  <c r="ANE71" i="46"/>
  <c r="AND71" i="46"/>
  <c r="ANC71" i="46"/>
  <c r="ANB71" i="46"/>
  <c r="ANA71" i="46"/>
  <c r="AMZ71" i="46"/>
  <c r="AMW71" i="46"/>
  <c r="AMV71" i="46"/>
  <c r="AMU71" i="46"/>
  <c r="AMT71" i="46"/>
  <c r="AMS71" i="46"/>
  <c r="AMR71" i="46"/>
  <c r="AMQ71" i="46"/>
  <c r="AMP71" i="46"/>
  <c r="AMO71" i="46"/>
  <c r="AMN71" i="46"/>
  <c r="AMM71" i="46"/>
  <c r="AML71" i="46"/>
  <c r="AMK71" i="46"/>
  <c r="AMH71" i="46"/>
  <c r="AMG71" i="46"/>
  <c r="AMF71" i="46"/>
  <c r="AME71" i="46"/>
  <c r="AMD71" i="46"/>
  <c r="AMC71" i="46"/>
  <c r="AMB71" i="46"/>
  <c r="AMA71" i="46"/>
  <c r="ALZ71" i="46"/>
  <c r="ALY71" i="46"/>
  <c r="ALX71" i="46"/>
  <c r="ALW71" i="46"/>
  <c r="ALV71" i="46"/>
  <c r="ALS71" i="46"/>
  <c r="ALR71" i="46"/>
  <c r="ALQ71" i="46"/>
  <c r="ALP71" i="46"/>
  <c r="ALO71" i="46"/>
  <c r="ALN71" i="46"/>
  <c r="ALM71" i="46"/>
  <c r="ALL71" i="46"/>
  <c r="ALK71" i="46"/>
  <c r="ALJ71" i="46"/>
  <c r="ALI71" i="46"/>
  <c r="ALH71" i="46"/>
  <c r="ALG71" i="46"/>
  <c r="ALD71" i="46"/>
  <c r="ALC71" i="46"/>
  <c r="ALB71" i="46"/>
  <c r="ALA71" i="46"/>
  <c r="AKZ71" i="46"/>
  <c r="AKY71" i="46"/>
  <c r="AKX71" i="46"/>
  <c r="AKW71" i="46"/>
  <c r="AKV71" i="46"/>
  <c r="AKU71" i="46"/>
  <c r="AKT71" i="46"/>
  <c r="AKS71" i="46"/>
  <c r="AKR71" i="46"/>
  <c r="AKO71" i="46"/>
  <c r="AKN71" i="46"/>
  <c r="AKM71" i="46"/>
  <c r="AKL71" i="46"/>
  <c r="AKK71" i="46"/>
  <c r="AKJ71" i="46"/>
  <c r="AKI71" i="46"/>
  <c r="AKH71" i="46"/>
  <c r="AKG71" i="46"/>
  <c r="AKF71" i="46"/>
  <c r="AKE71" i="46"/>
  <c r="AKD71" i="46"/>
  <c r="AKC71" i="46"/>
  <c r="AJZ71" i="46"/>
  <c r="AJY71" i="46"/>
  <c r="AJX71" i="46"/>
  <c r="AJW71" i="46"/>
  <c r="AJV71" i="46"/>
  <c r="AJU71" i="46"/>
  <c r="AJT71" i="46"/>
  <c r="AJS71" i="46"/>
  <c r="AJR71" i="46"/>
  <c r="AJQ71" i="46"/>
  <c r="AJP71" i="46"/>
  <c r="AJO71" i="46"/>
  <c r="AJN71" i="46"/>
  <c r="AJK71" i="46"/>
  <c r="AJJ71" i="46"/>
  <c r="AJI71" i="46"/>
  <c r="AJH71" i="46"/>
  <c r="AJG71" i="46"/>
  <c r="AJF71" i="46"/>
  <c r="AJE71" i="46"/>
  <c r="AJD71" i="46"/>
  <c r="AJC71" i="46"/>
  <c r="AJB71" i="46"/>
  <c r="AJA71" i="46"/>
  <c r="AIZ71" i="46"/>
  <c r="AIY71" i="46"/>
  <c r="AIV71" i="46"/>
  <c r="AIU71" i="46"/>
  <c r="AIT71" i="46"/>
  <c r="AIS71" i="46"/>
  <c r="AIR71" i="46"/>
  <c r="AIQ71" i="46"/>
  <c r="AIP71" i="46"/>
  <c r="AIO71" i="46"/>
  <c r="AIN71" i="46"/>
  <c r="AIM71" i="46"/>
  <c r="AIL71" i="46"/>
  <c r="AIK71" i="46"/>
  <c r="AIJ71" i="46"/>
  <c r="AIG71" i="46"/>
  <c r="AIF71" i="46"/>
  <c r="AIE71" i="46"/>
  <c r="AID71" i="46"/>
  <c r="AIC71" i="46"/>
  <c r="AIB71" i="46"/>
  <c r="AIA71" i="46"/>
  <c r="AHZ71" i="46"/>
  <c r="AHY71" i="46"/>
  <c r="AHX71" i="46"/>
  <c r="AHW71" i="46"/>
  <c r="AHV71" i="46"/>
  <c r="AHU71" i="46"/>
  <c r="AHR71" i="46"/>
  <c r="AHQ71" i="46"/>
  <c r="AHP71" i="46"/>
  <c r="AHO71" i="46"/>
  <c r="AHN71" i="46"/>
  <c r="AHM71" i="46"/>
  <c r="AHL71" i="46"/>
  <c r="AHK71" i="46"/>
  <c r="AHJ71" i="46"/>
  <c r="AHI71" i="46"/>
  <c r="AHH71" i="46"/>
  <c r="AHG71" i="46"/>
  <c r="AHF71" i="46"/>
  <c r="AHC71" i="46"/>
  <c r="AHB71" i="46"/>
  <c r="AHA71" i="46"/>
  <c r="AGZ71" i="46"/>
  <c r="AGY71" i="46"/>
  <c r="AGX71" i="46"/>
  <c r="AGW71" i="46"/>
  <c r="AGV71" i="46"/>
  <c r="AGU71" i="46"/>
  <c r="AGT71" i="46"/>
  <c r="AGS71" i="46"/>
  <c r="AGR71" i="46"/>
  <c r="AGQ71" i="46"/>
  <c r="AGN71" i="46"/>
  <c r="AGM71" i="46"/>
  <c r="AGL71" i="46"/>
  <c r="AGK71" i="46"/>
  <c r="AGJ71" i="46"/>
  <c r="AGI71" i="46"/>
  <c r="AGH71" i="46"/>
  <c r="AGG71" i="46"/>
  <c r="AGF71" i="46"/>
  <c r="AGE71" i="46"/>
  <c r="AGD71" i="46"/>
  <c r="AGC71" i="46"/>
  <c r="AGB71" i="46"/>
  <c r="AFY71" i="46"/>
  <c r="AFX71" i="46"/>
  <c r="AFW71" i="46"/>
  <c r="AFV71" i="46"/>
  <c r="AFU71" i="46"/>
  <c r="AFT71" i="46"/>
  <c r="AFS71" i="46"/>
  <c r="AFR71" i="46"/>
  <c r="AFQ71" i="46"/>
  <c r="AFP71" i="46"/>
  <c r="AFO71" i="46"/>
  <c r="AFN71" i="46"/>
  <c r="AFM71" i="46"/>
  <c r="AFJ71" i="46"/>
  <c r="AFI71" i="46"/>
  <c r="AFH71" i="46"/>
  <c r="AFG71" i="46"/>
  <c r="AFF71" i="46"/>
  <c r="AFE71" i="46"/>
  <c r="AFD71" i="46"/>
  <c r="AFC71" i="46"/>
  <c r="AFB71" i="46"/>
  <c r="AFA71" i="46"/>
  <c r="AEZ71" i="46"/>
  <c r="AEY71" i="46"/>
  <c r="AEX71" i="46"/>
  <c r="AEU71" i="46"/>
  <c r="AET71" i="46"/>
  <c r="AES71" i="46"/>
  <c r="AER71" i="46"/>
  <c r="AEQ71" i="46"/>
  <c r="AEP71" i="46"/>
  <c r="AEO71" i="46"/>
  <c r="AEN71" i="46"/>
  <c r="AEM71" i="46"/>
  <c r="AEL71" i="46"/>
  <c r="AEK71" i="46"/>
  <c r="AEJ71" i="46"/>
  <c r="AEI71" i="46"/>
  <c r="AEF71" i="46"/>
  <c r="AEE71" i="46"/>
  <c r="AED71" i="46"/>
  <c r="AEC71" i="46"/>
  <c r="AEB71" i="46"/>
  <c r="AEA71" i="46"/>
  <c r="ADZ71" i="46"/>
  <c r="ADY71" i="46"/>
  <c r="ADX71" i="46"/>
  <c r="ADW71" i="46"/>
  <c r="ADV71" i="46"/>
  <c r="ADU71" i="46"/>
  <c r="ADT71" i="46"/>
  <c r="ADQ71" i="46"/>
  <c r="ADP71" i="46"/>
  <c r="ADO71" i="46"/>
  <c r="ADN71" i="46"/>
  <c r="ADM71" i="46"/>
  <c r="ADL71" i="46"/>
  <c r="ADK71" i="46"/>
  <c r="ADJ71" i="46"/>
  <c r="ADI71" i="46"/>
  <c r="ADH71" i="46"/>
  <c r="ADG71" i="46"/>
  <c r="ADF71" i="46"/>
  <c r="ADE71" i="46"/>
  <c r="ADB71" i="46"/>
  <c r="ADA71" i="46"/>
  <c r="ACZ71" i="46"/>
  <c r="ACY71" i="46"/>
  <c r="ACX71" i="46"/>
  <c r="ACW71" i="46"/>
  <c r="ACV71" i="46"/>
  <c r="ACU71" i="46"/>
  <c r="ACT71" i="46"/>
  <c r="ACS71" i="46"/>
  <c r="ACR71" i="46"/>
  <c r="ACQ71" i="46"/>
  <c r="ACP71" i="46"/>
  <c r="ACM71" i="46"/>
  <c r="ACL71" i="46"/>
  <c r="ACK71" i="46"/>
  <c r="ACJ71" i="46"/>
  <c r="ACI71" i="46"/>
  <c r="ACH71" i="46"/>
  <c r="ACG71" i="46"/>
  <c r="ACF71" i="46"/>
  <c r="ACE71" i="46"/>
  <c r="ACD71" i="46"/>
  <c r="ACC71" i="46"/>
  <c r="ACB71" i="46"/>
  <c r="ACA71" i="46"/>
  <c r="ABX71" i="46"/>
  <c r="ABW71" i="46"/>
  <c r="ABV71" i="46"/>
  <c r="ABU71" i="46"/>
  <c r="ABT71" i="46"/>
  <c r="ABS71" i="46"/>
  <c r="ABR71" i="46"/>
  <c r="ABQ71" i="46"/>
  <c r="ABP71" i="46"/>
  <c r="ABO71" i="46"/>
  <c r="ABN71" i="46"/>
  <c r="ABM71" i="46"/>
  <c r="ABL71" i="46"/>
  <c r="ABI71" i="46"/>
  <c r="ABH71" i="46"/>
  <c r="ABG71" i="46"/>
  <c r="ABF71" i="46"/>
  <c r="ABE71" i="46"/>
  <c r="ABD71" i="46"/>
  <c r="ABC71" i="46"/>
  <c r="ABB71" i="46"/>
  <c r="ABA71" i="46"/>
  <c r="AAZ71" i="46"/>
  <c r="AAY71" i="46"/>
  <c r="AAX71" i="46"/>
  <c r="AAW71" i="46"/>
  <c r="AAT71" i="46"/>
  <c r="AAS71" i="46"/>
  <c r="AAR71" i="46"/>
  <c r="AAQ71" i="46"/>
  <c r="AAP71" i="46"/>
  <c r="AAO71" i="46"/>
  <c r="AAN71" i="46"/>
  <c r="AAM71" i="46"/>
  <c r="AAL71" i="46"/>
  <c r="AAK71" i="46"/>
  <c r="AAJ71" i="46"/>
  <c r="AAI71" i="46"/>
  <c r="AAH71" i="46"/>
  <c r="AAE71" i="46"/>
  <c r="AAD71" i="46"/>
  <c r="AAC71" i="46"/>
  <c r="AAB71" i="46"/>
  <c r="AAA71" i="46"/>
  <c r="ZZ71" i="46"/>
  <c r="ZY71" i="46"/>
  <c r="ZX71" i="46"/>
  <c r="ZW71" i="46"/>
  <c r="ZV71" i="46"/>
  <c r="ZU71" i="46"/>
  <c r="ZT71" i="46"/>
  <c r="ZS71" i="46"/>
  <c r="ZP71" i="46"/>
  <c r="ZO71" i="46"/>
  <c r="ZN71" i="46"/>
  <c r="ZM71" i="46"/>
  <c r="ZL71" i="46"/>
  <c r="ZK71" i="46"/>
  <c r="ZJ71" i="46"/>
  <c r="ZI71" i="46"/>
  <c r="ZH71" i="46"/>
  <c r="ZG71" i="46"/>
  <c r="ZF71" i="46"/>
  <c r="ZE71" i="46"/>
  <c r="ZD71" i="46"/>
  <c r="ZA71" i="46"/>
  <c r="YZ71" i="46"/>
  <c r="YY71" i="46"/>
  <c r="YX71" i="46"/>
  <c r="YW71" i="46"/>
  <c r="YV71" i="46"/>
  <c r="YU71" i="46"/>
  <c r="YT71" i="46"/>
  <c r="YS71" i="46"/>
  <c r="YR71" i="46"/>
  <c r="YQ71" i="46"/>
  <c r="YP71" i="46"/>
  <c r="YO71" i="46"/>
  <c r="YL71" i="46"/>
  <c r="YK71" i="46"/>
  <c r="YJ71" i="46"/>
  <c r="YI71" i="46"/>
  <c r="YH71" i="46"/>
  <c r="YG71" i="46"/>
  <c r="YF71" i="46"/>
  <c r="YE71" i="46"/>
  <c r="YD71" i="46"/>
  <c r="YC71" i="46"/>
  <c r="YB71" i="46"/>
  <c r="YA71" i="46"/>
  <c r="XZ71" i="46"/>
  <c r="XW71" i="46"/>
  <c r="XV71" i="46"/>
  <c r="XU71" i="46"/>
  <c r="XT71" i="46"/>
  <c r="XS71" i="46"/>
  <c r="XR71" i="46"/>
  <c r="XQ71" i="46"/>
  <c r="XP71" i="46"/>
  <c r="XO71" i="46"/>
  <c r="XN71" i="46"/>
  <c r="XM71" i="46"/>
  <c r="XL71" i="46"/>
  <c r="XK71" i="46"/>
  <c r="XH71" i="46"/>
  <c r="XG71" i="46"/>
  <c r="XF71" i="46"/>
  <c r="XE71" i="46"/>
  <c r="XD71" i="46"/>
  <c r="XC71" i="46"/>
  <c r="XB71" i="46"/>
  <c r="XA71" i="46"/>
  <c r="WZ71" i="46"/>
  <c r="WY71" i="46"/>
  <c r="WX71" i="46"/>
  <c r="WW71" i="46"/>
  <c r="WV71" i="46"/>
  <c r="WS71" i="46"/>
  <c r="WR71" i="46"/>
  <c r="WQ71" i="46"/>
  <c r="WP71" i="46"/>
  <c r="WO71" i="46"/>
  <c r="WN71" i="46"/>
  <c r="WM71" i="46"/>
  <c r="WL71" i="46"/>
  <c r="WK71" i="46"/>
  <c r="WJ71" i="46"/>
  <c r="WI71" i="46"/>
  <c r="WH71" i="46"/>
  <c r="WG71" i="46"/>
  <c r="WD71" i="46"/>
  <c r="WC71" i="46"/>
  <c r="WB71" i="46"/>
  <c r="WA71" i="46"/>
  <c r="VZ71" i="46"/>
  <c r="VY71" i="46"/>
  <c r="VX71" i="46"/>
  <c r="VW71" i="46"/>
  <c r="VV71" i="46"/>
  <c r="VU71" i="46"/>
  <c r="VT71" i="46"/>
  <c r="VS71" i="46"/>
  <c r="VR71" i="46"/>
  <c r="VO71" i="46"/>
  <c r="VN71" i="46"/>
  <c r="VM71" i="46"/>
  <c r="VL71" i="46"/>
  <c r="VK71" i="46"/>
  <c r="VJ71" i="46"/>
  <c r="VI71" i="46"/>
  <c r="VH71" i="46"/>
  <c r="VG71" i="46"/>
  <c r="VF71" i="46"/>
  <c r="VE71" i="46"/>
  <c r="VD71" i="46"/>
  <c r="VC71" i="46"/>
  <c r="UZ71" i="46"/>
  <c r="UY71" i="46"/>
  <c r="UX71" i="46"/>
  <c r="UW71" i="46"/>
  <c r="UV71" i="46"/>
  <c r="UU71" i="46"/>
  <c r="UT71" i="46"/>
  <c r="US71" i="46"/>
  <c r="UR71" i="46"/>
  <c r="UQ71" i="46"/>
  <c r="UP71" i="46"/>
  <c r="UO71" i="46"/>
  <c r="UN71" i="46"/>
  <c r="UK71" i="46"/>
  <c r="UJ71" i="46"/>
  <c r="UI71" i="46"/>
  <c r="UH71" i="46"/>
  <c r="UG71" i="46"/>
  <c r="UF71" i="46"/>
  <c r="UE71" i="46"/>
  <c r="UD71" i="46"/>
  <c r="UC71" i="46"/>
  <c r="UB71" i="46"/>
  <c r="UA71" i="46"/>
  <c r="TZ71" i="46"/>
  <c r="TY71" i="46"/>
  <c r="TV71" i="46"/>
  <c r="TU71" i="46"/>
  <c r="TT71" i="46"/>
  <c r="TS71" i="46"/>
  <c r="TR71" i="46"/>
  <c r="TQ71" i="46"/>
  <c r="TP71" i="46"/>
  <c r="TO71" i="46"/>
  <c r="TN71" i="46"/>
  <c r="TM71" i="46"/>
  <c r="TL71" i="46"/>
  <c r="TK71" i="46"/>
  <c r="TJ71" i="46"/>
  <c r="TG71" i="46"/>
  <c r="TF71" i="46"/>
  <c r="TE71" i="46"/>
  <c r="TD71" i="46"/>
  <c r="TC71" i="46"/>
  <c r="TB71" i="46"/>
  <c r="TA71" i="46"/>
  <c r="SZ71" i="46"/>
  <c r="SY71" i="46"/>
  <c r="SX71" i="46"/>
  <c r="SW71" i="46"/>
  <c r="SV71" i="46"/>
  <c r="SU71" i="46"/>
  <c r="SR71" i="46"/>
  <c r="SQ71" i="46"/>
  <c r="SP71" i="46"/>
  <c r="SO71" i="46"/>
  <c r="SN71" i="46"/>
  <c r="SM71" i="46"/>
  <c r="SL71" i="46"/>
  <c r="SK71" i="46"/>
  <c r="SJ71" i="46"/>
  <c r="SI71" i="46"/>
  <c r="SH71" i="46"/>
  <c r="SG71" i="46"/>
  <c r="SF71" i="46"/>
  <c r="SC71" i="46"/>
  <c r="SB71" i="46"/>
  <c r="SA71" i="46"/>
  <c r="RZ71" i="46"/>
  <c r="RY71" i="46"/>
  <c r="RX71" i="46"/>
  <c r="RW71" i="46"/>
  <c r="RV71" i="46"/>
  <c r="RU71" i="46"/>
  <c r="RT71" i="46"/>
  <c r="RS71" i="46"/>
  <c r="RR71" i="46"/>
  <c r="RQ71" i="46"/>
  <c r="RN71" i="46"/>
  <c r="RM71" i="46"/>
  <c r="RL71" i="46"/>
  <c r="RK71" i="46"/>
  <c r="RJ71" i="46"/>
  <c r="RI71" i="46"/>
  <c r="RH71" i="46"/>
  <c r="RG71" i="46"/>
  <c r="RF71" i="46"/>
  <c r="RE71" i="46"/>
  <c r="RD71" i="46"/>
  <c r="RC71" i="46"/>
  <c r="RB71" i="46"/>
  <c r="QY71" i="46"/>
  <c r="QX71" i="46"/>
  <c r="QW71" i="46"/>
  <c r="QV71" i="46"/>
  <c r="QU71" i="46"/>
  <c r="QT71" i="46"/>
  <c r="QS71" i="46"/>
  <c r="QR71" i="46"/>
  <c r="QQ71" i="46"/>
  <c r="QP71" i="46"/>
  <c r="QO71" i="46"/>
  <c r="QN71" i="46"/>
  <c r="QM71" i="46"/>
  <c r="QJ71" i="46"/>
  <c r="QI71" i="46"/>
  <c r="QH71" i="46"/>
  <c r="QG71" i="46"/>
  <c r="QF71" i="46"/>
  <c r="QE71" i="46"/>
  <c r="QD71" i="46"/>
  <c r="QC71" i="46"/>
  <c r="QB71" i="46"/>
  <c r="QA71" i="46"/>
  <c r="PZ71" i="46"/>
  <c r="PY71" i="46"/>
  <c r="PX71" i="46"/>
  <c r="PU71" i="46"/>
  <c r="PT71" i="46"/>
  <c r="PS71" i="46"/>
  <c r="PR71" i="46"/>
  <c r="PQ71" i="46"/>
  <c r="PP71" i="46"/>
  <c r="PO71" i="46"/>
  <c r="PN71" i="46"/>
  <c r="PM71" i="46"/>
  <c r="PL71" i="46"/>
  <c r="PK71" i="46"/>
  <c r="PJ71" i="46"/>
  <c r="PI71" i="46"/>
  <c r="PF71" i="46"/>
  <c r="PE71" i="46"/>
  <c r="PD71" i="46"/>
  <c r="PC71" i="46"/>
  <c r="PB71" i="46"/>
  <c r="PA71" i="46"/>
  <c r="OZ71" i="46"/>
  <c r="OY71" i="46"/>
  <c r="OX71" i="46"/>
  <c r="OW71" i="46"/>
  <c r="OV71" i="46"/>
  <c r="OU71" i="46"/>
  <c r="OT71" i="46"/>
  <c r="OQ71" i="46"/>
  <c r="OP71" i="46"/>
  <c r="OO71" i="46"/>
  <c r="ON71" i="46"/>
  <c r="OM71" i="46"/>
  <c r="OL71" i="46"/>
  <c r="OK71" i="46"/>
  <c r="OJ71" i="46"/>
  <c r="OI71" i="46"/>
  <c r="OH71" i="46"/>
  <c r="OG71" i="46"/>
  <c r="OF71" i="46"/>
  <c r="OE71" i="46"/>
  <c r="OB71" i="46"/>
  <c r="OA71" i="46"/>
  <c r="NZ71" i="46"/>
  <c r="NY71" i="46"/>
  <c r="NX71" i="46"/>
  <c r="NW71" i="46"/>
  <c r="NV71" i="46"/>
  <c r="NU71" i="46"/>
  <c r="NT71" i="46"/>
  <c r="NS71" i="46"/>
  <c r="NR71" i="46"/>
  <c r="NQ71" i="46"/>
  <c r="NP71" i="46"/>
  <c r="NM71" i="46"/>
  <c r="NL71" i="46"/>
  <c r="NK71" i="46"/>
  <c r="NJ71" i="46"/>
  <c r="NI71" i="46"/>
  <c r="NH71" i="46"/>
  <c r="NG71" i="46"/>
  <c r="NF71" i="46"/>
  <c r="NE71" i="46"/>
  <c r="ND71" i="46"/>
  <c r="NC71" i="46"/>
  <c r="NB71" i="46"/>
  <c r="NA71" i="46"/>
  <c r="MX71" i="46"/>
  <c r="MW71" i="46"/>
  <c r="MV71" i="46"/>
  <c r="MU71" i="46"/>
  <c r="MT71" i="46"/>
  <c r="MS71" i="46"/>
  <c r="MR71" i="46"/>
  <c r="MQ71" i="46"/>
  <c r="MP71" i="46"/>
  <c r="MO71" i="46"/>
  <c r="MN71" i="46"/>
  <c r="MM71" i="46"/>
  <c r="ML71" i="46"/>
  <c r="MI71" i="46"/>
  <c r="MH71" i="46"/>
  <c r="MG71" i="46"/>
  <c r="MF71" i="46"/>
  <c r="ME71" i="46"/>
  <c r="MD71" i="46"/>
  <c r="MC71" i="46"/>
  <c r="MB71" i="46"/>
  <c r="MA71" i="46"/>
  <c r="LZ71" i="46"/>
  <c r="LY71" i="46"/>
  <c r="LX71" i="46"/>
  <c r="LW71" i="46"/>
  <c r="LT71" i="46"/>
  <c r="LS71" i="46"/>
  <c r="LR71" i="46"/>
  <c r="LQ71" i="46"/>
  <c r="LP71" i="46"/>
  <c r="LO71" i="46"/>
  <c r="LN71" i="46"/>
  <c r="LM71" i="46"/>
  <c r="LL71" i="46"/>
  <c r="LK71" i="46"/>
  <c r="LJ71" i="46"/>
  <c r="LI71" i="46"/>
  <c r="LH71" i="46"/>
  <c r="LE71" i="46"/>
  <c r="LD71" i="46"/>
  <c r="LC71" i="46"/>
  <c r="LB71" i="46"/>
  <c r="LA71" i="46"/>
  <c r="KZ71" i="46"/>
  <c r="KY71" i="46"/>
  <c r="KX71" i="46"/>
  <c r="KW71" i="46"/>
  <c r="KV71" i="46"/>
  <c r="KU71" i="46"/>
  <c r="KT71" i="46"/>
  <c r="KS71" i="46"/>
  <c r="KP71" i="46"/>
  <c r="KO71" i="46"/>
  <c r="KN71" i="46"/>
  <c r="KM71" i="46"/>
  <c r="KL71" i="46"/>
  <c r="KK71" i="46"/>
  <c r="KJ71" i="46"/>
  <c r="KI71" i="46"/>
  <c r="KH71" i="46"/>
  <c r="KG71" i="46"/>
  <c r="KF71" i="46"/>
  <c r="KE71" i="46"/>
  <c r="KD71" i="46"/>
  <c r="KA71" i="46"/>
  <c r="JZ71" i="46"/>
  <c r="JY71" i="46"/>
  <c r="JX71" i="46"/>
  <c r="JW71" i="46"/>
  <c r="JV71" i="46"/>
  <c r="JU71" i="46"/>
  <c r="JT71" i="46"/>
  <c r="JS71" i="46"/>
  <c r="JR71" i="46"/>
  <c r="JQ71" i="46"/>
  <c r="JP71" i="46"/>
  <c r="JO71" i="46"/>
  <c r="JL71" i="46"/>
  <c r="JK71" i="46"/>
  <c r="JJ71" i="46"/>
  <c r="JI71" i="46"/>
  <c r="JH71" i="46"/>
  <c r="JG71" i="46"/>
  <c r="JF71" i="46"/>
  <c r="JE71" i="46"/>
  <c r="JD71" i="46"/>
  <c r="JC71" i="46"/>
  <c r="JB71" i="46"/>
  <c r="JA71" i="46"/>
  <c r="IZ71" i="46"/>
  <c r="IW71" i="46"/>
  <c r="IV71" i="46"/>
  <c r="IU71" i="46"/>
  <c r="IT71" i="46"/>
  <c r="IS71" i="46"/>
  <c r="IR71" i="46"/>
  <c r="IQ71" i="46"/>
  <c r="IP71" i="46"/>
  <c r="IO71" i="46"/>
  <c r="IN71" i="46"/>
  <c r="IM71" i="46"/>
  <c r="IL71" i="46"/>
  <c r="IK71" i="46"/>
  <c r="IH71" i="46"/>
  <c r="IG71" i="46"/>
  <c r="IF71" i="46"/>
  <c r="IE71" i="46"/>
  <c r="ID71" i="46"/>
  <c r="IC71" i="46"/>
  <c r="IB71" i="46"/>
  <c r="IA71" i="46"/>
  <c r="HZ71" i="46"/>
  <c r="HY71" i="46"/>
  <c r="HX71" i="46"/>
  <c r="HW71" i="46"/>
  <c r="HV71" i="46"/>
  <c r="HS71" i="46"/>
  <c r="HR71" i="46"/>
  <c r="HQ71" i="46"/>
  <c r="HP71" i="46"/>
  <c r="HO71" i="46"/>
  <c r="HN71" i="46"/>
  <c r="HM71" i="46"/>
  <c r="HL71" i="46"/>
  <c r="HK71" i="46"/>
  <c r="HJ71" i="46"/>
  <c r="HI71" i="46"/>
  <c r="HH71" i="46"/>
  <c r="HG71" i="46"/>
  <c r="HD71" i="46"/>
  <c r="HC71" i="46"/>
  <c r="HB71" i="46"/>
  <c r="HA71" i="46"/>
  <c r="GZ71" i="46"/>
  <c r="GY71" i="46"/>
  <c r="GX71" i="46"/>
  <c r="GW71" i="46"/>
  <c r="GV71" i="46"/>
  <c r="GU71" i="46"/>
  <c r="GT71" i="46"/>
  <c r="GS71" i="46"/>
  <c r="GR71" i="46"/>
  <c r="GO71" i="46"/>
  <c r="GN71" i="46"/>
  <c r="GM71" i="46"/>
  <c r="GL71" i="46"/>
  <c r="GK71" i="46"/>
  <c r="GJ71" i="46"/>
  <c r="GI71" i="46"/>
  <c r="GH71" i="46"/>
  <c r="GG71" i="46"/>
  <c r="GF71" i="46"/>
  <c r="GE71" i="46"/>
  <c r="GD71" i="46"/>
  <c r="GC71" i="46"/>
  <c r="FZ71" i="46"/>
  <c r="FY71" i="46"/>
  <c r="FX71" i="46"/>
  <c r="FW71" i="46"/>
  <c r="FV71" i="46"/>
  <c r="FU71" i="46"/>
  <c r="FT71" i="46"/>
  <c r="FS71" i="46"/>
  <c r="FR71" i="46"/>
  <c r="FQ71" i="46"/>
  <c r="FP71" i="46"/>
  <c r="FO71" i="46"/>
  <c r="FN71" i="46"/>
  <c r="FK71" i="46"/>
  <c r="FJ71" i="46"/>
  <c r="FI71" i="46"/>
  <c r="FH71" i="46"/>
  <c r="FG71" i="46"/>
  <c r="FF71" i="46"/>
  <c r="FE71" i="46"/>
  <c r="FD71" i="46"/>
  <c r="FC71" i="46"/>
  <c r="FB71" i="46"/>
  <c r="FA71" i="46"/>
  <c r="EZ71" i="46"/>
  <c r="EY71" i="46"/>
  <c r="EV71" i="46"/>
  <c r="EU71" i="46"/>
  <c r="ET71" i="46"/>
  <c r="ES71" i="46"/>
  <c r="ER71" i="46"/>
  <c r="EQ71" i="46"/>
  <c r="EP71" i="46"/>
  <c r="EO71" i="46"/>
  <c r="EN71" i="46"/>
  <c r="EM71" i="46"/>
  <c r="EL71" i="46"/>
  <c r="EK71" i="46"/>
  <c r="EJ71" i="46"/>
  <c r="EG71" i="46"/>
  <c r="EF71" i="46"/>
  <c r="EE71" i="46"/>
  <c r="ED71" i="46"/>
  <c r="EC71" i="46"/>
  <c r="EB71" i="46"/>
  <c r="EA71" i="46"/>
  <c r="DZ71" i="46"/>
  <c r="DY71" i="46"/>
  <c r="DX71" i="46"/>
  <c r="DW71" i="46"/>
  <c r="DV71" i="46"/>
  <c r="DU71" i="46"/>
  <c r="DR71" i="46"/>
  <c r="DQ71" i="46"/>
  <c r="DP71" i="46"/>
  <c r="DO71" i="46"/>
  <c r="DN71" i="46"/>
  <c r="DM71" i="46"/>
  <c r="DL71" i="46"/>
  <c r="DK71" i="46"/>
  <c r="DJ71" i="46"/>
  <c r="DI71" i="46"/>
  <c r="DH71" i="46"/>
  <c r="DG71" i="46"/>
  <c r="DF71" i="46"/>
  <c r="DC71" i="46"/>
  <c r="DB71" i="46"/>
  <c r="DA71" i="46"/>
  <c r="CZ71" i="46"/>
  <c r="CY71" i="46"/>
  <c r="CX71" i="46"/>
  <c r="CW71" i="46"/>
  <c r="CV71" i="46"/>
  <c r="CU71" i="46"/>
  <c r="CT71" i="46"/>
  <c r="CS71" i="46"/>
  <c r="CR71" i="46"/>
  <c r="CQ71" i="46"/>
  <c r="CN71" i="46"/>
  <c r="CM71" i="46"/>
  <c r="CL71" i="46"/>
  <c r="CK71" i="46"/>
  <c r="CJ71" i="46"/>
  <c r="CI71" i="46"/>
  <c r="CH71" i="46"/>
  <c r="CG71" i="46"/>
  <c r="CF71" i="46"/>
  <c r="CE71" i="46"/>
  <c r="CD71" i="46"/>
  <c r="CC71" i="46"/>
  <c r="CB71" i="46"/>
  <c r="BY71" i="46"/>
  <c r="BX71" i="46"/>
  <c r="BW71" i="46"/>
  <c r="BV71" i="46"/>
  <c r="BU71" i="46"/>
  <c r="BT71" i="46"/>
  <c r="BS71" i="46"/>
  <c r="BR71" i="46"/>
  <c r="BQ71" i="46"/>
  <c r="BP71" i="46"/>
  <c r="BO71" i="46"/>
  <c r="BN71" i="46"/>
  <c r="BM71" i="46"/>
  <c r="BJ71" i="46"/>
  <c r="BI71" i="46"/>
  <c r="BH71" i="46"/>
  <c r="BG71" i="46"/>
  <c r="BF71" i="46"/>
  <c r="BE71" i="46"/>
  <c r="BD71" i="46"/>
  <c r="BC71" i="46"/>
  <c r="BB71" i="46"/>
  <c r="BA71" i="46"/>
  <c r="AZ71" i="46"/>
  <c r="AY71" i="46"/>
  <c r="AX71" i="46"/>
  <c r="AU71" i="46"/>
  <c r="AT71" i="46"/>
  <c r="AS71" i="46"/>
  <c r="AR71" i="46"/>
  <c r="AQ71" i="46"/>
  <c r="AP71" i="46"/>
  <c r="AO71" i="46"/>
  <c r="AN71" i="46"/>
  <c r="AM71" i="46"/>
  <c r="AL71" i="46"/>
  <c r="AK71" i="46"/>
  <c r="AJ71" i="46"/>
  <c r="AI71" i="46"/>
  <c r="AF71" i="46"/>
  <c r="AE71" i="46"/>
  <c r="AD71" i="46"/>
  <c r="AC71" i="46"/>
  <c r="AB71" i="46"/>
  <c r="AA71" i="46"/>
  <c r="Z71" i="46"/>
  <c r="Y71" i="46"/>
  <c r="X71" i="46"/>
  <c r="W71" i="46"/>
  <c r="V71" i="46"/>
  <c r="U71" i="46"/>
  <c r="T71" i="46"/>
  <c r="ASO69" i="46"/>
  <c r="ASB69" i="46"/>
  <c r="ARO69" i="46"/>
  <c r="ARN69" i="46"/>
  <c r="AQZ69" i="46"/>
  <c r="AQY69" i="46"/>
  <c r="AQK69" i="46"/>
  <c r="AQJ69" i="46"/>
  <c r="APV69" i="46"/>
  <c r="APU69" i="46"/>
  <c r="APG69" i="46"/>
  <c r="APF69" i="46"/>
  <c r="AOR69" i="46"/>
  <c r="AOQ69" i="46"/>
  <c r="AOC69" i="46"/>
  <c r="AOB69" i="46"/>
  <c r="ANN69" i="46"/>
  <c r="ANM69" i="46"/>
  <c r="AMY69" i="46"/>
  <c r="AMX69" i="46"/>
  <c r="AMJ69" i="46"/>
  <c r="AMI69" i="46"/>
  <c r="ALU69" i="46"/>
  <c r="ALT69" i="46"/>
  <c r="ALF69" i="46"/>
  <c r="ALE69" i="46"/>
  <c r="AKQ69" i="46"/>
  <c r="AKP69" i="46"/>
  <c r="AKB69" i="46"/>
  <c r="AKA69" i="46"/>
  <c r="AJM69" i="46"/>
  <c r="AJL69" i="46"/>
  <c r="AIX69" i="46"/>
  <c r="AIW69" i="46"/>
  <c r="AII69" i="46"/>
  <c r="AIH69" i="46"/>
  <c r="AHT69" i="46"/>
  <c r="AHS69" i="46"/>
  <c r="AHE69" i="46"/>
  <c r="AHD69" i="46"/>
  <c r="AGP69" i="46"/>
  <c r="AGO69" i="46"/>
  <c r="AGA69" i="46"/>
  <c r="AFZ69" i="46"/>
  <c r="AFL69" i="46"/>
  <c r="AFK69" i="46"/>
  <c r="AEW69" i="46"/>
  <c r="AEV69" i="46"/>
  <c r="AEH69" i="46"/>
  <c r="AEG69" i="46"/>
  <c r="ADS69" i="46"/>
  <c r="ADR69" i="46"/>
  <c r="ADD69" i="46"/>
  <c r="ADC69" i="46"/>
  <c r="ACO69" i="46"/>
  <c r="ACN69" i="46"/>
  <c r="ABZ69" i="46"/>
  <c r="ABY69" i="46"/>
  <c r="ABK69" i="46"/>
  <c r="ABJ69" i="46"/>
  <c r="AAV69" i="46"/>
  <c r="AAU69" i="46"/>
  <c r="AAG69" i="46"/>
  <c r="AAF69" i="46"/>
  <c r="ZR69" i="46"/>
  <c r="ZQ69" i="46"/>
  <c r="ZC69" i="46"/>
  <c r="ZB69" i="46"/>
  <c r="YN69" i="46"/>
  <c r="YM69" i="46"/>
  <c r="XY69" i="46"/>
  <c r="XX69" i="46"/>
  <c r="XJ69" i="46"/>
  <c r="XI69" i="46"/>
  <c r="WU69" i="46"/>
  <c r="WT69" i="46"/>
  <c r="WF69" i="46"/>
  <c r="WE69" i="46"/>
  <c r="VQ69" i="46"/>
  <c r="VP69" i="46"/>
  <c r="VB69" i="46"/>
  <c r="VA69" i="46"/>
  <c r="UM69" i="46"/>
  <c r="UL69" i="46"/>
  <c r="TX69" i="46"/>
  <c r="TW69" i="46"/>
  <c r="TI69" i="46"/>
  <c r="TH69" i="46"/>
  <c r="ST69" i="46"/>
  <c r="SS69" i="46"/>
  <c r="SE69" i="46"/>
  <c r="SD69" i="46"/>
  <c r="RP69" i="46"/>
  <c r="RO69" i="46"/>
  <c r="RA69" i="46"/>
  <c r="QZ69" i="46"/>
  <c r="QL69" i="46"/>
  <c r="QK69" i="46"/>
  <c r="PW69" i="46"/>
  <c r="PV69" i="46"/>
  <c r="PH69" i="46"/>
  <c r="PG69" i="46"/>
  <c r="OS69" i="46"/>
  <c r="OR69" i="46"/>
  <c r="OD69" i="46"/>
  <c r="OC69" i="46"/>
  <c r="NO69" i="46"/>
  <c r="NN69" i="46"/>
  <c r="MZ69" i="46"/>
  <c r="MY69" i="46"/>
  <c r="MK69" i="46"/>
  <c r="MJ69" i="46"/>
  <c r="LV69" i="46"/>
  <c r="LU69" i="46"/>
  <c r="LG69" i="46"/>
  <c r="LF69" i="46"/>
  <c r="KR69" i="46"/>
  <c r="KQ69" i="46"/>
  <c r="KC69" i="46"/>
  <c r="KB69" i="46"/>
  <c r="JN69" i="46"/>
  <c r="JM69" i="46"/>
  <c r="IY69" i="46"/>
  <c r="IX69" i="46"/>
  <c r="IJ69" i="46"/>
  <c r="II69" i="46"/>
  <c r="HU69" i="46"/>
  <c r="HT69" i="46"/>
  <c r="HF69" i="46"/>
  <c r="HE69" i="46"/>
  <c r="GQ69" i="46"/>
  <c r="GP69" i="46"/>
  <c r="GB69" i="46"/>
  <c r="GA69" i="46"/>
  <c r="FM69" i="46"/>
  <c r="FL69" i="46"/>
  <c r="EX69" i="46"/>
  <c r="EW69" i="46"/>
  <c r="EI69" i="46"/>
  <c r="EH69" i="46"/>
  <c r="DT69" i="46"/>
  <c r="DS69" i="46"/>
  <c r="DE69" i="46"/>
  <c r="DD69" i="46"/>
  <c r="CP69" i="46"/>
  <c r="CO69" i="46"/>
  <c r="CA69" i="46"/>
  <c r="BZ69" i="46"/>
  <c r="BL69" i="46"/>
  <c r="BK69" i="46"/>
  <c r="AW69" i="46"/>
  <c r="AV69" i="46"/>
  <c r="AH69" i="46"/>
  <c r="AG69" i="46"/>
  <c r="ASO68" i="46"/>
  <c r="ASB68" i="46"/>
  <c r="ARO68" i="46"/>
  <c r="ARN68" i="46"/>
  <c r="AQZ68" i="46"/>
  <c r="AQY68" i="46"/>
  <c r="AQK68" i="46"/>
  <c r="AQJ68" i="46"/>
  <c r="APV68" i="46"/>
  <c r="APU68" i="46"/>
  <c r="APG68" i="46"/>
  <c r="APF68" i="46"/>
  <c r="AOR68" i="46"/>
  <c r="AOQ68" i="46"/>
  <c r="AOC68" i="46"/>
  <c r="AOB68" i="46"/>
  <c r="ANN68" i="46"/>
  <c r="ANM68" i="46"/>
  <c r="AMY68" i="46"/>
  <c r="AMX68" i="46"/>
  <c r="AMJ68" i="46"/>
  <c r="AMI68" i="46"/>
  <c r="ALU68" i="46"/>
  <c r="ALT68" i="46"/>
  <c r="ALF68" i="46"/>
  <c r="ALE68" i="46"/>
  <c r="AKQ68" i="46"/>
  <c r="AKP68" i="46"/>
  <c r="AKB68" i="46"/>
  <c r="AKA68" i="46"/>
  <c r="AJM68" i="46"/>
  <c r="AJL68" i="46"/>
  <c r="AIX68" i="46"/>
  <c r="AIW68" i="46"/>
  <c r="AII68" i="46"/>
  <c r="AIH68" i="46"/>
  <c r="AHT68" i="46"/>
  <c r="AHS68" i="46"/>
  <c r="AHE68" i="46"/>
  <c r="AHD68" i="46"/>
  <c r="AGP68" i="46"/>
  <c r="AGO68" i="46"/>
  <c r="AGA68" i="46"/>
  <c r="AFZ68" i="46"/>
  <c r="AFL68" i="46"/>
  <c r="AFK68" i="46"/>
  <c r="AEW68" i="46"/>
  <c r="AEV68" i="46"/>
  <c r="AEH68" i="46"/>
  <c r="AEG68" i="46"/>
  <c r="ADS68" i="46"/>
  <c r="ADR68" i="46"/>
  <c r="ADD68" i="46"/>
  <c r="ADC68" i="46"/>
  <c r="ACO68" i="46"/>
  <c r="ACN68" i="46"/>
  <c r="ABZ68" i="46"/>
  <c r="ABY68" i="46"/>
  <c r="ABK68" i="46"/>
  <c r="ABJ68" i="46"/>
  <c r="AAV68" i="46"/>
  <c r="AAU68" i="46"/>
  <c r="AAG68" i="46"/>
  <c r="AAF68" i="46"/>
  <c r="ZR68" i="46"/>
  <c r="ZQ68" i="46"/>
  <c r="ZC68" i="46"/>
  <c r="ZB68" i="46"/>
  <c r="YN68" i="46"/>
  <c r="YM68" i="46"/>
  <c r="XY68" i="46"/>
  <c r="XX68" i="46"/>
  <c r="XJ68" i="46"/>
  <c r="XI68" i="46"/>
  <c r="WU68" i="46"/>
  <c r="WT68" i="46"/>
  <c r="WF68" i="46"/>
  <c r="WE68" i="46"/>
  <c r="VQ68" i="46"/>
  <c r="VP68" i="46"/>
  <c r="VB68" i="46"/>
  <c r="VA68" i="46"/>
  <c r="UM68" i="46"/>
  <c r="UL68" i="46"/>
  <c r="TX68" i="46"/>
  <c r="TW68" i="46"/>
  <c r="TI68" i="46"/>
  <c r="TH68" i="46"/>
  <c r="ST68" i="46"/>
  <c r="SS68" i="46"/>
  <c r="SE68" i="46"/>
  <c r="SD68" i="46"/>
  <c r="RP68" i="46"/>
  <c r="RO68" i="46"/>
  <c r="RA68" i="46"/>
  <c r="QZ68" i="46"/>
  <c r="QL68" i="46"/>
  <c r="QK68" i="46"/>
  <c r="PW68" i="46"/>
  <c r="PV68" i="46"/>
  <c r="PH68" i="46"/>
  <c r="PG68" i="46"/>
  <c r="OS68" i="46"/>
  <c r="OR68" i="46"/>
  <c r="OD68" i="46"/>
  <c r="OC68" i="46"/>
  <c r="NO68" i="46"/>
  <c r="NN68" i="46"/>
  <c r="MZ68" i="46"/>
  <c r="MY68" i="46"/>
  <c r="MK68" i="46"/>
  <c r="MJ68" i="46"/>
  <c r="LV68" i="46"/>
  <c r="LU68" i="46"/>
  <c r="LG68" i="46"/>
  <c r="LF68" i="46"/>
  <c r="KR68" i="46"/>
  <c r="KQ68" i="46"/>
  <c r="KC68" i="46"/>
  <c r="KB68" i="46"/>
  <c r="JN68" i="46"/>
  <c r="JM68" i="46"/>
  <c r="IY68" i="46"/>
  <c r="IX68" i="46"/>
  <c r="IJ68" i="46"/>
  <c r="II68" i="46"/>
  <c r="HU68" i="46"/>
  <c r="HT68" i="46"/>
  <c r="HF68" i="46"/>
  <c r="HE68" i="46"/>
  <c r="GQ68" i="46"/>
  <c r="GP68" i="46"/>
  <c r="GB68" i="46"/>
  <c r="GA68" i="46"/>
  <c r="FM68" i="46"/>
  <c r="FL68" i="46"/>
  <c r="EX68" i="46"/>
  <c r="EW68" i="46"/>
  <c r="EI68" i="46"/>
  <c r="EH68" i="46"/>
  <c r="DT68" i="46"/>
  <c r="DS68" i="46"/>
  <c r="DE68" i="46"/>
  <c r="DD68" i="46"/>
  <c r="CP68" i="46"/>
  <c r="CO68" i="46"/>
  <c r="CA68" i="46"/>
  <c r="BZ68" i="46"/>
  <c r="BL68" i="46"/>
  <c r="BK68" i="46"/>
  <c r="AW68" i="46"/>
  <c r="AV68" i="46"/>
  <c r="AH68" i="46"/>
  <c r="AG68" i="46"/>
  <c r="ASO67" i="46"/>
  <c r="ASB67" i="46"/>
  <c r="ARO67" i="46"/>
  <c r="ARN67" i="46"/>
  <c r="AQZ67" i="46"/>
  <c r="AQY67" i="46"/>
  <c r="AQK67" i="46"/>
  <c r="AQJ67" i="46"/>
  <c r="APV67" i="46"/>
  <c r="APU67" i="46"/>
  <c r="APG67" i="46"/>
  <c r="APF67" i="46"/>
  <c r="AOR67" i="46"/>
  <c r="AOQ67" i="46"/>
  <c r="AOC67" i="46"/>
  <c r="AOB67" i="46"/>
  <c r="ANN67" i="46"/>
  <c r="ANM67" i="46"/>
  <c r="AMY67" i="46"/>
  <c r="AMX67" i="46"/>
  <c r="AMJ67" i="46"/>
  <c r="AMI67" i="46"/>
  <c r="ALU67" i="46"/>
  <c r="ALT67" i="46"/>
  <c r="ALF67" i="46"/>
  <c r="ALE67" i="46"/>
  <c r="AKQ67" i="46"/>
  <c r="AKP67" i="46"/>
  <c r="AKB67" i="46"/>
  <c r="AKA67" i="46"/>
  <c r="AJM67" i="46"/>
  <c r="AJL67" i="46"/>
  <c r="AIX67" i="46"/>
  <c r="AIW67" i="46"/>
  <c r="AII67" i="46"/>
  <c r="AIH67" i="46"/>
  <c r="AHT67" i="46"/>
  <c r="AHS67" i="46"/>
  <c r="AHE67" i="46"/>
  <c r="AHD67" i="46"/>
  <c r="AGP67" i="46"/>
  <c r="AGO67" i="46"/>
  <c r="AGA67" i="46"/>
  <c r="AFZ67" i="46"/>
  <c r="AFL67" i="46"/>
  <c r="AFK67" i="46"/>
  <c r="AEW67" i="46"/>
  <c r="AEV67" i="46"/>
  <c r="AEH67" i="46"/>
  <c r="AEG67" i="46"/>
  <c r="ADS67" i="46"/>
  <c r="ADR67" i="46"/>
  <c r="ADD67" i="46"/>
  <c r="ADC67" i="46"/>
  <c r="ACO67" i="46"/>
  <c r="ACN67" i="46"/>
  <c r="ABZ67" i="46"/>
  <c r="ABY67" i="46"/>
  <c r="ABK67" i="46"/>
  <c r="ABJ67" i="46"/>
  <c r="AAV67" i="46"/>
  <c r="AAU67" i="46"/>
  <c r="AAG67" i="46"/>
  <c r="AAF67" i="46"/>
  <c r="ZR67" i="46"/>
  <c r="ZQ67" i="46"/>
  <c r="ZC67" i="46"/>
  <c r="ZB67" i="46"/>
  <c r="YN67" i="46"/>
  <c r="YM67" i="46"/>
  <c r="XY67" i="46"/>
  <c r="XX67" i="46"/>
  <c r="XJ67" i="46"/>
  <c r="XI67" i="46"/>
  <c r="WU67" i="46"/>
  <c r="WT67" i="46"/>
  <c r="WF67" i="46"/>
  <c r="WE67" i="46"/>
  <c r="VQ67" i="46"/>
  <c r="VP67" i="46"/>
  <c r="VB67" i="46"/>
  <c r="VA67" i="46"/>
  <c r="UM67" i="46"/>
  <c r="UL67" i="46"/>
  <c r="TX67" i="46"/>
  <c r="TW67" i="46"/>
  <c r="TI67" i="46"/>
  <c r="TH67" i="46"/>
  <c r="ST67" i="46"/>
  <c r="SS67" i="46"/>
  <c r="SE67" i="46"/>
  <c r="SD67" i="46"/>
  <c r="RP67" i="46"/>
  <c r="RO67" i="46"/>
  <c r="RA67" i="46"/>
  <c r="QZ67" i="46"/>
  <c r="QL67" i="46"/>
  <c r="QK67" i="46"/>
  <c r="PW67" i="46"/>
  <c r="PV67" i="46"/>
  <c r="PH67" i="46"/>
  <c r="PG67" i="46"/>
  <c r="OS67" i="46"/>
  <c r="OR67" i="46"/>
  <c r="OD67" i="46"/>
  <c r="OC67" i="46"/>
  <c r="NO67" i="46"/>
  <c r="NN67" i="46"/>
  <c r="MZ67" i="46"/>
  <c r="MY67" i="46"/>
  <c r="MK67" i="46"/>
  <c r="MJ67" i="46"/>
  <c r="LV67" i="46"/>
  <c r="LU67" i="46"/>
  <c r="LG67" i="46"/>
  <c r="LF67" i="46"/>
  <c r="KR67" i="46"/>
  <c r="KQ67" i="46"/>
  <c r="KC67" i="46"/>
  <c r="KB67" i="46"/>
  <c r="JN67" i="46"/>
  <c r="JM67" i="46"/>
  <c r="IY67" i="46"/>
  <c r="IX67" i="46"/>
  <c r="IJ67" i="46"/>
  <c r="II67" i="46"/>
  <c r="HU67" i="46"/>
  <c r="HT67" i="46"/>
  <c r="HF67" i="46"/>
  <c r="HE67" i="46"/>
  <c r="GQ67" i="46"/>
  <c r="GP67" i="46"/>
  <c r="GB67" i="46"/>
  <c r="GA67" i="46"/>
  <c r="FM67" i="46"/>
  <c r="FL67" i="46"/>
  <c r="EX67" i="46"/>
  <c r="EW67" i="46"/>
  <c r="EI67" i="46"/>
  <c r="EH67" i="46"/>
  <c r="DT67" i="46"/>
  <c r="DS67" i="46"/>
  <c r="DE67" i="46"/>
  <c r="DD67" i="46"/>
  <c r="CP67" i="46"/>
  <c r="CO67" i="46"/>
  <c r="CA67" i="46"/>
  <c r="BZ67" i="46"/>
  <c r="BL67" i="46"/>
  <c r="BK67" i="46"/>
  <c r="AW67" i="46"/>
  <c r="AV67" i="46"/>
  <c r="AH67" i="46"/>
  <c r="AG67" i="46"/>
  <c r="ASO66" i="46"/>
  <c r="ASB66" i="46"/>
  <c r="ARO66" i="46"/>
  <c r="ARN66" i="46"/>
  <c r="AQZ66" i="46"/>
  <c r="AQY66" i="46"/>
  <c r="AQK66" i="46"/>
  <c r="AQJ66" i="46"/>
  <c r="APV66" i="46"/>
  <c r="APU66" i="46"/>
  <c r="APG66" i="46"/>
  <c r="APF66" i="46"/>
  <c r="AOR66" i="46"/>
  <c r="AOQ66" i="46"/>
  <c r="AOC66" i="46"/>
  <c r="AOB66" i="46"/>
  <c r="ANN66" i="46"/>
  <c r="ANM66" i="46"/>
  <c r="AMY66" i="46"/>
  <c r="AMX66" i="46"/>
  <c r="AMJ66" i="46"/>
  <c r="AMI66" i="46"/>
  <c r="ALU66" i="46"/>
  <c r="ALT66" i="46"/>
  <c r="ALF66" i="46"/>
  <c r="ALE66" i="46"/>
  <c r="AKQ66" i="46"/>
  <c r="AKP66" i="46"/>
  <c r="AKB66" i="46"/>
  <c r="AKA66" i="46"/>
  <c r="AJM66" i="46"/>
  <c r="AJL66" i="46"/>
  <c r="AIX66" i="46"/>
  <c r="AIW66" i="46"/>
  <c r="AII66" i="46"/>
  <c r="AIH66" i="46"/>
  <c r="AHT66" i="46"/>
  <c r="AHS66" i="46"/>
  <c r="AHE66" i="46"/>
  <c r="AHD66" i="46"/>
  <c r="AGP66" i="46"/>
  <c r="AGO66" i="46"/>
  <c r="AGA66" i="46"/>
  <c r="AFZ66" i="46"/>
  <c r="AFL66" i="46"/>
  <c r="AFK66" i="46"/>
  <c r="AEW66" i="46"/>
  <c r="AEV66" i="46"/>
  <c r="AEH66" i="46"/>
  <c r="AEG66" i="46"/>
  <c r="ADS66" i="46"/>
  <c r="ADR66" i="46"/>
  <c r="ADD66" i="46"/>
  <c r="ADC66" i="46"/>
  <c r="ACO66" i="46"/>
  <c r="ACN66" i="46"/>
  <c r="ABZ66" i="46"/>
  <c r="ABY66" i="46"/>
  <c r="ABK66" i="46"/>
  <c r="ABJ66" i="46"/>
  <c r="AAV66" i="46"/>
  <c r="AAU66" i="46"/>
  <c r="AAG66" i="46"/>
  <c r="AAF66" i="46"/>
  <c r="ZR66" i="46"/>
  <c r="ZQ66" i="46"/>
  <c r="ZC66" i="46"/>
  <c r="ZB66" i="46"/>
  <c r="YN66" i="46"/>
  <c r="YM66" i="46"/>
  <c r="XY66" i="46"/>
  <c r="XX66" i="46"/>
  <c r="XJ66" i="46"/>
  <c r="XI66" i="46"/>
  <c r="WU66" i="46"/>
  <c r="WT66" i="46"/>
  <c r="WF66" i="46"/>
  <c r="WE66" i="46"/>
  <c r="VQ66" i="46"/>
  <c r="VP66" i="46"/>
  <c r="VB66" i="46"/>
  <c r="VA66" i="46"/>
  <c r="UM66" i="46"/>
  <c r="UL66" i="46"/>
  <c r="TX66" i="46"/>
  <c r="TW66" i="46"/>
  <c r="TI66" i="46"/>
  <c r="TH66" i="46"/>
  <c r="ST66" i="46"/>
  <c r="SS66" i="46"/>
  <c r="SE66" i="46"/>
  <c r="SD66" i="46"/>
  <c r="RP66" i="46"/>
  <c r="RO66" i="46"/>
  <c r="RA66" i="46"/>
  <c r="QZ66" i="46"/>
  <c r="QL66" i="46"/>
  <c r="QK66" i="46"/>
  <c r="PW66" i="46"/>
  <c r="PV66" i="46"/>
  <c r="PH66" i="46"/>
  <c r="PG66" i="46"/>
  <c r="OS66" i="46"/>
  <c r="OR66" i="46"/>
  <c r="OD66" i="46"/>
  <c r="OC66" i="46"/>
  <c r="NO66" i="46"/>
  <c r="NN66" i="46"/>
  <c r="MZ66" i="46"/>
  <c r="MY66" i="46"/>
  <c r="MK66" i="46"/>
  <c r="MJ66" i="46"/>
  <c r="LV66" i="46"/>
  <c r="LU66" i="46"/>
  <c r="LG66" i="46"/>
  <c r="LF66" i="46"/>
  <c r="KR66" i="46"/>
  <c r="KQ66" i="46"/>
  <c r="KC66" i="46"/>
  <c r="KB66" i="46"/>
  <c r="JN66" i="46"/>
  <c r="JM66" i="46"/>
  <c r="IY66" i="46"/>
  <c r="IX66" i="46"/>
  <c r="IJ66" i="46"/>
  <c r="II66" i="46"/>
  <c r="HU66" i="46"/>
  <c r="HT66" i="46"/>
  <c r="HF66" i="46"/>
  <c r="HE66" i="46"/>
  <c r="GQ66" i="46"/>
  <c r="GP66" i="46"/>
  <c r="GB66" i="46"/>
  <c r="GA66" i="46"/>
  <c r="FM66" i="46"/>
  <c r="FL66" i="46"/>
  <c r="EX66" i="46"/>
  <c r="EW66" i="46"/>
  <c r="EI66" i="46"/>
  <c r="EH66" i="46"/>
  <c r="DT66" i="46"/>
  <c r="DS66" i="46"/>
  <c r="DE66" i="46"/>
  <c r="DD66" i="46"/>
  <c r="CP66" i="46"/>
  <c r="CO66" i="46"/>
  <c r="CA66" i="46"/>
  <c r="BZ66" i="46"/>
  <c r="BL66" i="46"/>
  <c r="BK66" i="46"/>
  <c r="AW66" i="46"/>
  <c r="AV66" i="46"/>
  <c r="AH66" i="46"/>
  <c r="AG66" i="46"/>
  <c r="ASO65" i="46"/>
  <c r="ASB65" i="46"/>
  <c r="ARO65" i="46"/>
  <c r="ARN65" i="46"/>
  <c r="AQZ65" i="46"/>
  <c r="AQY65" i="46"/>
  <c r="AQK65" i="46"/>
  <c r="AQJ65" i="46"/>
  <c r="APV65" i="46"/>
  <c r="APU65" i="46"/>
  <c r="APG65" i="46"/>
  <c r="APF65" i="46"/>
  <c r="AOR65" i="46"/>
  <c r="AOQ65" i="46"/>
  <c r="AOC65" i="46"/>
  <c r="AOB65" i="46"/>
  <c r="ANN65" i="46"/>
  <c r="ANM65" i="46"/>
  <c r="AMY65" i="46"/>
  <c r="AMX65" i="46"/>
  <c r="AMJ65" i="46"/>
  <c r="AMI65" i="46"/>
  <c r="ALU65" i="46"/>
  <c r="ALT65" i="46"/>
  <c r="ALF65" i="46"/>
  <c r="ALE65" i="46"/>
  <c r="AKQ65" i="46"/>
  <c r="AKP65" i="46"/>
  <c r="AKB65" i="46"/>
  <c r="AKA65" i="46"/>
  <c r="AJM65" i="46"/>
  <c r="AJL65" i="46"/>
  <c r="AIX65" i="46"/>
  <c r="AIW65" i="46"/>
  <c r="AII65" i="46"/>
  <c r="AIH65" i="46"/>
  <c r="AHT65" i="46"/>
  <c r="AHS65" i="46"/>
  <c r="AHE65" i="46"/>
  <c r="AHD65" i="46"/>
  <c r="AGP65" i="46"/>
  <c r="AGO65" i="46"/>
  <c r="AGA65" i="46"/>
  <c r="AFZ65" i="46"/>
  <c r="AFL65" i="46"/>
  <c r="AFK65" i="46"/>
  <c r="AEW65" i="46"/>
  <c r="AEV65" i="46"/>
  <c r="AEH65" i="46"/>
  <c r="AEG65" i="46"/>
  <c r="ADS65" i="46"/>
  <c r="ADR65" i="46"/>
  <c r="ADD65" i="46"/>
  <c r="ADC65" i="46"/>
  <c r="ACO65" i="46"/>
  <c r="ACN65" i="46"/>
  <c r="ABZ65" i="46"/>
  <c r="ABY65" i="46"/>
  <c r="ABK65" i="46"/>
  <c r="ABJ65" i="46"/>
  <c r="AAV65" i="46"/>
  <c r="AAU65" i="46"/>
  <c r="AAG65" i="46"/>
  <c r="AAF65" i="46"/>
  <c r="ZR65" i="46"/>
  <c r="ZQ65" i="46"/>
  <c r="ZC65" i="46"/>
  <c r="ZB65" i="46"/>
  <c r="YN65" i="46"/>
  <c r="YM65" i="46"/>
  <c r="XY65" i="46"/>
  <c r="XX65" i="46"/>
  <c r="XJ65" i="46"/>
  <c r="XI65" i="46"/>
  <c r="WU65" i="46"/>
  <c r="WT65" i="46"/>
  <c r="WF65" i="46"/>
  <c r="WE65" i="46"/>
  <c r="VQ65" i="46"/>
  <c r="VP65" i="46"/>
  <c r="VB65" i="46"/>
  <c r="VA65" i="46"/>
  <c r="UM65" i="46"/>
  <c r="UL65" i="46"/>
  <c r="TX65" i="46"/>
  <c r="TW65" i="46"/>
  <c r="TI65" i="46"/>
  <c r="TH65" i="46"/>
  <c r="ST65" i="46"/>
  <c r="SS65" i="46"/>
  <c r="SE65" i="46"/>
  <c r="SD65" i="46"/>
  <c r="RP65" i="46"/>
  <c r="RO65" i="46"/>
  <c r="RA65" i="46"/>
  <c r="QZ65" i="46"/>
  <c r="QL65" i="46"/>
  <c r="QK65" i="46"/>
  <c r="PW65" i="46"/>
  <c r="PV65" i="46"/>
  <c r="PH65" i="46"/>
  <c r="PG65" i="46"/>
  <c r="OS65" i="46"/>
  <c r="OR65" i="46"/>
  <c r="OD65" i="46"/>
  <c r="OC65" i="46"/>
  <c r="NO65" i="46"/>
  <c r="NN65" i="46"/>
  <c r="MZ65" i="46"/>
  <c r="MY65" i="46"/>
  <c r="MK65" i="46"/>
  <c r="MJ65" i="46"/>
  <c r="LV65" i="46"/>
  <c r="LU65" i="46"/>
  <c r="LG65" i="46"/>
  <c r="LF65" i="46"/>
  <c r="KR65" i="46"/>
  <c r="KQ65" i="46"/>
  <c r="KC65" i="46"/>
  <c r="KB65" i="46"/>
  <c r="JN65" i="46"/>
  <c r="JM65" i="46"/>
  <c r="IY65" i="46"/>
  <c r="IX65" i="46"/>
  <c r="IJ65" i="46"/>
  <c r="II65" i="46"/>
  <c r="HU65" i="46"/>
  <c r="HT65" i="46"/>
  <c r="HF65" i="46"/>
  <c r="HE65" i="46"/>
  <c r="GQ65" i="46"/>
  <c r="GP65" i="46"/>
  <c r="GB65" i="46"/>
  <c r="GA65" i="46"/>
  <c r="FM65" i="46"/>
  <c r="FL65" i="46"/>
  <c r="EX65" i="46"/>
  <c r="EW65" i="46"/>
  <c r="EI65" i="46"/>
  <c r="EH65" i="46"/>
  <c r="DT65" i="46"/>
  <c r="DS65" i="46"/>
  <c r="DE65" i="46"/>
  <c r="DD65" i="46"/>
  <c r="CP65" i="46"/>
  <c r="CO65" i="46"/>
  <c r="CA65" i="46"/>
  <c r="BZ65" i="46"/>
  <c r="BL65" i="46"/>
  <c r="BK65" i="46"/>
  <c r="AW65" i="46"/>
  <c r="AV65" i="46"/>
  <c r="AH65" i="46"/>
  <c r="AG65" i="46"/>
  <c r="ASO64" i="46"/>
  <c r="ASB64" i="46"/>
  <c r="ARO64" i="46"/>
  <c r="ARN64" i="46"/>
  <c r="AQZ64" i="46"/>
  <c r="AQY64" i="46"/>
  <c r="AQK64" i="46"/>
  <c r="AQJ64" i="46"/>
  <c r="APV64" i="46"/>
  <c r="APU64" i="46"/>
  <c r="APG64" i="46"/>
  <c r="APF64" i="46"/>
  <c r="AOR64" i="46"/>
  <c r="AOQ64" i="46"/>
  <c r="AOC64" i="46"/>
  <c r="AOB64" i="46"/>
  <c r="ANN64" i="46"/>
  <c r="ANM64" i="46"/>
  <c r="AMY64" i="46"/>
  <c r="AMX64" i="46"/>
  <c r="AMJ64" i="46"/>
  <c r="AMI64" i="46"/>
  <c r="ALU64" i="46"/>
  <c r="ALT64" i="46"/>
  <c r="ALF64" i="46"/>
  <c r="ALE64" i="46"/>
  <c r="AKQ64" i="46"/>
  <c r="AKP64" i="46"/>
  <c r="AKB64" i="46"/>
  <c r="AKA64" i="46"/>
  <c r="AJM64" i="46"/>
  <c r="AJL64" i="46"/>
  <c r="AIX64" i="46"/>
  <c r="AIW64" i="46"/>
  <c r="AII64" i="46"/>
  <c r="AIH64" i="46"/>
  <c r="AHT64" i="46"/>
  <c r="AHS64" i="46"/>
  <c r="AHE64" i="46"/>
  <c r="AHD64" i="46"/>
  <c r="AGP64" i="46"/>
  <c r="AGO64" i="46"/>
  <c r="AGA64" i="46"/>
  <c r="AFZ64" i="46"/>
  <c r="AFL64" i="46"/>
  <c r="AFK64" i="46"/>
  <c r="AEW64" i="46"/>
  <c r="AEV64" i="46"/>
  <c r="AEH64" i="46"/>
  <c r="AEG64" i="46"/>
  <c r="ADS64" i="46"/>
  <c r="ADR64" i="46"/>
  <c r="ADD64" i="46"/>
  <c r="ADC64" i="46"/>
  <c r="ACO64" i="46"/>
  <c r="ACN64" i="46"/>
  <c r="ABZ64" i="46"/>
  <c r="ABY64" i="46"/>
  <c r="ABK64" i="46"/>
  <c r="ABJ64" i="46"/>
  <c r="AAV64" i="46"/>
  <c r="AAU64" i="46"/>
  <c r="AAG64" i="46"/>
  <c r="AAF64" i="46"/>
  <c r="ZR64" i="46"/>
  <c r="ZQ64" i="46"/>
  <c r="ZC64" i="46"/>
  <c r="ZB64" i="46"/>
  <c r="YN64" i="46"/>
  <c r="YM64" i="46"/>
  <c r="XY64" i="46"/>
  <c r="XX64" i="46"/>
  <c r="XJ64" i="46"/>
  <c r="XI64" i="46"/>
  <c r="WU64" i="46"/>
  <c r="WT64" i="46"/>
  <c r="WF64" i="46"/>
  <c r="WE64" i="46"/>
  <c r="VQ64" i="46"/>
  <c r="VP64" i="46"/>
  <c r="VB64" i="46"/>
  <c r="VA64" i="46"/>
  <c r="UM64" i="46"/>
  <c r="UL64" i="46"/>
  <c r="TX64" i="46"/>
  <c r="TW64" i="46"/>
  <c r="TI64" i="46"/>
  <c r="TH64" i="46"/>
  <c r="ST64" i="46"/>
  <c r="SS64" i="46"/>
  <c r="SE64" i="46"/>
  <c r="SD64" i="46"/>
  <c r="RP64" i="46"/>
  <c r="RO64" i="46"/>
  <c r="RA64" i="46"/>
  <c r="QZ64" i="46"/>
  <c r="QL64" i="46"/>
  <c r="QK64" i="46"/>
  <c r="PW64" i="46"/>
  <c r="PV64" i="46"/>
  <c r="PH64" i="46"/>
  <c r="PG64" i="46"/>
  <c r="OS64" i="46"/>
  <c r="OR64" i="46"/>
  <c r="OD64" i="46"/>
  <c r="OC64" i="46"/>
  <c r="NO64" i="46"/>
  <c r="NN64" i="46"/>
  <c r="MZ64" i="46"/>
  <c r="MY64" i="46"/>
  <c r="MK64" i="46"/>
  <c r="MJ64" i="46"/>
  <c r="LV64" i="46"/>
  <c r="LU64" i="46"/>
  <c r="LG64" i="46"/>
  <c r="LF64" i="46"/>
  <c r="KR64" i="46"/>
  <c r="KQ64" i="46"/>
  <c r="KC64" i="46"/>
  <c r="KB64" i="46"/>
  <c r="JN64" i="46"/>
  <c r="JM64" i="46"/>
  <c r="IY64" i="46"/>
  <c r="IX64" i="46"/>
  <c r="IJ64" i="46"/>
  <c r="II64" i="46"/>
  <c r="HU64" i="46"/>
  <c r="HT64" i="46"/>
  <c r="HF64" i="46"/>
  <c r="HE64" i="46"/>
  <c r="GQ64" i="46"/>
  <c r="GP64" i="46"/>
  <c r="GB64" i="46"/>
  <c r="GA64" i="46"/>
  <c r="FM64" i="46"/>
  <c r="FL64" i="46"/>
  <c r="EX64" i="46"/>
  <c r="EW64" i="46"/>
  <c r="EI64" i="46"/>
  <c r="EH64" i="46"/>
  <c r="DT64" i="46"/>
  <c r="DS64" i="46"/>
  <c r="DE64" i="46"/>
  <c r="DD64" i="46"/>
  <c r="CP64" i="46"/>
  <c r="CO64" i="46"/>
  <c r="CA64" i="46"/>
  <c r="BZ64" i="46"/>
  <c r="BL64" i="46"/>
  <c r="BK64" i="46"/>
  <c r="AW64" i="46"/>
  <c r="AV64" i="46"/>
  <c r="AH64" i="46"/>
  <c r="AG64" i="46"/>
  <c r="ASO63" i="46"/>
  <c r="ASB63" i="46"/>
  <c r="ARO63" i="46"/>
  <c r="ARN63" i="46"/>
  <c r="AQZ63" i="46"/>
  <c r="AQY63" i="46"/>
  <c r="AQK63" i="46"/>
  <c r="AQJ63" i="46"/>
  <c r="APV63" i="46"/>
  <c r="APU63" i="46"/>
  <c r="APG63" i="46"/>
  <c r="APF63" i="46"/>
  <c r="AOR63" i="46"/>
  <c r="AOQ63" i="46"/>
  <c r="AOC63" i="46"/>
  <c r="AOB63" i="46"/>
  <c r="ANN63" i="46"/>
  <c r="ANM63" i="46"/>
  <c r="AMY63" i="46"/>
  <c r="AMX63" i="46"/>
  <c r="AMJ63" i="46"/>
  <c r="AMI63" i="46"/>
  <c r="ALU63" i="46"/>
  <c r="ALT63" i="46"/>
  <c r="ALF63" i="46"/>
  <c r="ALE63" i="46"/>
  <c r="AKQ63" i="46"/>
  <c r="AKP63" i="46"/>
  <c r="AKB63" i="46"/>
  <c r="AKA63" i="46"/>
  <c r="AJM63" i="46"/>
  <c r="AJL63" i="46"/>
  <c r="AIX63" i="46"/>
  <c r="AIW63" i="46"/>
  <c r="AII63" i="46"/>
  <c r="AIH63" i="46"/>
  <c r="AHT63" i="46"/>
  <c r="AHS63" i="46"/>
  <c r="AHE63" i="46"/>
  <c r="AHD63" i="46"/>
  <c r="AGP63" i="46"/>
  <c r="AGO63" i="46"/>
  <c r="AGA63" i="46"/>
  <c r="AFZ63" i="46"/>
  <c r="AFL63" i="46"/>
  <c r="AFK63" i="46"/>
  <c r="AEW63" i="46"/>
  <c r="AEV63" i="46"/>
  <c r="AEH63" i="46"/>
  <c r="AEG63" i="46"/>
  <c r="ADS63" i="46"/>
  <c r="ADR63" i="46"/>
  <c r="ADD63" i="46"/>
  <c r="ADC63" i="46"/>
  <c r="ACO63" i="46"/>
  <c r="ACN63" i="46"/>
  <c r="ABZ63" i="46"/>
  <c r="ABY63" i="46"/>
  <c r="ABK63" i="46"/>
  <c r="ABJ63" i="46"/>
  <c r="AAV63" i="46"/>
  <c r="AAU63" i="46"/>
  <c r="AAG63" i="46"/>
  <c r="AAF63" i="46"/>
  <c r="ZR63" i="46"/>
  <c r="ZQ63" i="46"/>
  <c r="ZC63" i="46"/>
  <c r="ZB63" i="46"/>
  <c r="YN63" i="46"/>
  <c r="YM63" i="46"/>
  <c r="XY63" i="46"/>
  <c r="XX63" i="46"/>
  <c r="XJ63" i="46"/>
  <c r="XI63" i="46"/>
  <c r="WU63" i="46"/>
  <c r="WT63" i="46"/>
  <c r="WF63" i="46"/>
  <c r="WE63" i="46"/>
  <c r="VQ63" i="46"/>
  <c r="VP63" i="46"/>
  <c r="VB63" i="46"/>
  <c r="VA63" i="46"/>
  <c r="UM63" i="46"/>
  <c r="UL63" i="46"/>
  <c r="TX63" i="46"/>
  <c r="TW63" i="46"/>
  <c r="TI63" i="46"/>
  <c r="TH63" i="46"/>
  <c r="ST63" i="46"/>
  <c r="SS63" i="46"/>
  <c r="SE63" i="46"/>
  <c r="SD63" i="46"/>
  <c r="RP63" i="46"/>
  <c r="RO63" i="46"/>
  <c r="RA63" i="46"/>
  <c r="QZ63" i="46"/>
  <c r="QL63" i="46"/>
  <c r="QK63" i="46"/>
  <c r="PW63" i="46"/>
  <c r="PV63" i="46"/>
  <c r="PH63" i="46"/>
  <c r="PG63" i="46"/>
  <c r="OS63" i="46"/>
  <c r="OR63" i="46"/>
  <c r="OD63" i="46"/>
  <c r="OC63" i="46"/>
  <c r="NO63" i="46"/>
  <c r="NN63" i="46"/>
  <c r="MZ63" i="46"/>
  <c r="MY63" i="46"/>
  <c r="MK63" i="46"/>
  <c r="MJ63" i="46"/>
  <c r="LV63" i="46"/>
  <c r="LU63" i="46"/>
  <c r="LG63" i="46"/>
  <c r="LF63" i="46"/>
  <c r="KR63" i="46"/>
  <c r="KQ63" i="46"/>
  <c r="KC63" i="46"/>
  <c r="KB63" i="46"/>
  <c r="JN63" i="46"/>
  <c r="JM63" i="46"/>
  <c r="IY63" i="46"/>
  <c r="IX63" i="46"/>
  <c r="IJ63" i="46"/>
  <c r="II63" i="46"/>
  <c r="HU63" i="46"/>
  <c r="HT63" i="46"/>
  <c r="HF63" i="46"/>
  <c r="HE63" i="46"/>
  <c r="GQ63" i="46"/>
  <c r="GP63" i="46"/>
  <c r="GB63" i="46"/>
  <c r="GA63" i="46"/>
  <c r="FM63" i="46"/>
  <c r="FL63" i="46"/>
  <c r="EX63" i="46"/>
  <c r="EW63" i="46"/>
  <c r="EI63" i="46"/>
  <c r="EH63" i="46"/>
  <c r="DT63" i="46"/>
  <c r="DS63" i="46"/>
  <c r="DE63" i="46"/>
  <c r="DD63" i="46"/>
  <c r="CP63" i="46"/>
  <c r="CO63" i="46"/>
  <c r="CA63" i="46"/>
  <c r="BZ63" i="46"/>
  <c r="BL63" i="46"/>
  <c r="BK63" i="46"/>
  <c r="AW63" i="46"/>
  <c r="AV63" i="46"/>
  <c r="AH63" i="46"/>
  <c r="AG63" i="46"/>
  <c r="ASO62" i="46"/>
  <c r="ASB62" i="46"/>
  <c r="ARO62" i="46"/>
  <c r="ARN62" i="46"/>
  <c r="AQZ62" i="46"/>
  <c r="AQY62" i="46"/>
  <c r="AQK62" i="46"/>
  <c r="AQJ62" i="46"/>
  <c r="APV62" i="46"/>
  <c r="APU62" i="46"/>
  <c r="APG62" i="46"/>
  <c r="APF62" i="46"/>
  <c r="AOR62" i="46"/>
  <c r="AOQ62" i="46"/>
  <c r="AOC62" i="46"/>
  <c r="AOB62" i="46"/>
  <c r="ANN62" i="46"/>
  <c r="ANM62" i="46"/>
  <c r="AMY62" i="46"/>
  <c r="AMX62" i="46"/>
  <c r="AMJ62" i="46"/>
  <c r="AMI62" i="46"/>
  <c r="ALU62" i="46"/>
  <c r="ALT62" i="46"/>
  <c r="ALF62" i="46"/>
  <c r="ALE62" i="46"/>
  <c r="AKQ62" i="46"/>
  <c r="AKP62" i="46"/>
  <c r="AKB62" i="46"/>
  <c r="AKA62" i="46"/>
  <c r="AJM62" i="46"/>
  <c r="AJL62" i="46"/>
  <c r="AIX62" i="46"/>
  <c r="AIW62" i="46"/>
  <c r="AII62" i="46"/>
  <c r="AIH62" i="46"/>
  <c r="AHT62" i="46"/>
  <c r="AHS62" i="46"/>
  <c r="AHE62" i="46"/>
  <c r="AHD62" i="46"/>
  <c r="AGP62" i="46"/>
  <c r="AGO62" i="46"/>
  <c r="AGA62" i="46"/>
  <c r="AFZ62" i="46"/>
  <c r="AFL62" i="46"/>
  <c r="AFK62" i="46"/>
  <c r="AEW62" i="46"/>
  <c r="AEV62" i="46"/>
  <c r="AEH62" i="46"/>
  <c r="AEG62" i="46"/>
  <c r="ADS62" i="46"/>
  <c r="ADR62" i="46"/>
  <c r="ADD62" i="46"/>
  <c r="ADC62" i="46"/>
  <c r="ACO62" i="46"/>
  <c r="ACN62" i="46"/>
  <c r="ABZ62" i="46"/>
  <c r="ABY62" i="46"/>
  <c r="ABK62" i="46"/>
  <c r="ABJ62" i="46"/>
  <c r="AAV62" i="46"/>
  <c r="AAU62" i="46"/>
  <c r="AAG62" i="46"/>
  <c r="AAF62" i="46"/>
  <c r="ZR62" i="46"/>
  <c r="ZQ62" i="46"/>
  <c r="ZC62" i="46"/>
  <c r="ZB62" i="46"/>
  <c r="YN62" i="46"/>
  <c r="YM62" i="46"/>
  <c r="XY62" i="46"/>
  <c r="XX62" i="46"/>
  <c r="XJ62" i="46"/>
  <c r="XI62" i="46"/>
  <c r="WU62" i="46"/>
  <c r="WT62" i="46"/>
  <c r="WF62" i="46"/>
  <c r="WE62" i="46"/>
  <c r="VQ62" i="46"/>
  <c r="VP62" i="46"/>
  <c r="VB62" i="46"/>
  <c r="VA62" i="46"/>
  <c r="UM62" i="46"/>
  <c r="UL62" i="46"/>
  <c r="TX62" i="46"/>
  <c r="TW62" i="46"/>
  <c r="TI62" i="46"/>
  <c r="TH62" i="46"/>
  <c r="ST62" i="46"/>
  <c r="SS62" i="46"/>
  <c r="SE62" i="46"/>
  <c r="SD62" i="46"/>
  <c r="RP62" i="46"/>
  <c r="RO62" i="46"/>
  <c r="RA62" i="46"/>
  <c r="QZ62" i="46"/>
  <c r="QL62" i="46"/>
  <c r="QK62" i="46"/>
  <c r="PW62" i="46"/>
  <c r="PV62" i="46"/>
  <c r="PH62" i="46"/>
  <c r="PG62" i="46"/>
  <c r="OS62" i="46"/>
  <c r="OR62" i="46"/>
  <c r="OD62" i="46"/>
  <c r="OC62" i="46"/>
  <c r="NO62" i="46"/>
  <c r="NN62" i="46"/>
  <c r="MZ62" i="46"/>
  <c r="MY62" i="46"/>
  <c r="MK62" i="46"/>
  <c r="MJ62" i="46"/>
  <c r="LV62" i="46"/>
  <c r="LU62" i="46"/>
  <c r="LG62" i="46"/>
  <c r="LF62" i="46"/>
  <c r="KR62" i="46"/>
  <c r="KQ62" i="46"/>
  <c r="KC62" i="46"/>
  <c r="KB62" i="46"/>
  <c r="JN62" i="46"/>
  <c r="JM62" i="46"/>
  <c r="IY62" i="46"/>
  <c r="IX62" i="46"/>
  <c r="IJ62" i="46"/>
  <c r="II62" i="46"/>
  <c r="HU62" i="46"/>
  <c r="HT62" i="46"/>
  <c r="HF62" i="46"/>
  <c r="HE62" i="46"/>
  <c r="GQ62" i="46"/>
  <c r="GP62" i="46"/>
  <c r="GB62" i="46"/>
  <c r="GA62" i="46"/>
  <c r="FM62" i="46"/>
  <c r="FL62" i="46"/>
  <c r="EX62" i="46"/>
  <c r="EW62" i="46"/>
  <c r="EI62" i="46"/>
  <c r="EH62" i="46"/>
  <c r="DT62" i="46"/>
  <c r="DS62" i="46"/>
  <c r="DE62" i="46"/>
  <c r="DD62" i="46"/>
  <c r="CP62" i="46"/>
  <c r="CO62" i="46"/>
  <c r="CA62" i="46"/>
  <c r="BZ62" i="46"/>
  <c r="BL62" i="46"/>
  <c r="BK62" i="46"/>
  <c r="AW62" i="46"/>
  <c r="AV62" i="46"/>
  <c r="AH62" i="46"/>
  <c r="AG62" i="46"/>
  <c r="ASO61" i="46"/>
  <c r="ASB61" i="46"/>
  <c r="ARO61" i="46"/>
  <c r="ARN61" i="46"/>
  <c r="AQZ61" i="46"/>
  <c r="AQY61" i="46"/>
  <c r="AQK61" i="46"/>
  <c r="AQJ61" i="46"/>
  <c r="APV61" i="46"/>
  <c r="APU61" i="46"/>
  <c r="APG61" i="46"/>
  <c r="APF61" i="46"/>
  <c r="AOR61" i="46"/>
  <c r="AOQ61" i="46"/>
  <c r="AOC61" i="46"/>
  <c r="AOB61" i="46"/>
  <c r="ANN61" i="46"/>
  <c r="ANM61" i="46"/>
  <c r="AMY61" i="46"/>
  <c r="AMX61" i="46"/>
  <c r="AMJ61" i="46"/>
  <c r="AMI61" i="46"/>
  <c r="ALU61" i="46"/>
  <c r="ALT61" i="46"/>
  <c r="ALF61" i="46"/>
  <c r="ALE61" i="46"/>
  <c r="AKQ61" i="46"/>
  <c r="AKP61" i="46"/>
  <c r="AKB61" i="46"/>
  <c r="AKA61" i="46"/>
  <c r="AJM61" i="46"/>
  <c r="AJL61" i="46"/>
  <c r="AIX61" i="46"/>
  <c r="AIW61" i="46"/>
  <c r="AII61" i="46"/>
  <c r="AIH61" i="46"/>
  <c r="AHT61" i="46"/>
  <c r="AHS61" i="46"/>
  <c r="AHE61" i="46"/>
  <c r="AHD61" i="46"/>
  <c r="AGP61" i="46"/>
  <c r="AGO61" i="46"/>
  <c r="AGA61" i="46"/>
  <c r="AFZ61" i="46"/>
  <c r="AFL61" i="46"/>
  <c r="AFK61" i="46"/>
  <c r="AEW61" i="46"/>
  <c r="AEV61" i="46"/>
  <c r="AEH61" i="46"/>
  <c r="AEG61" i="46"/>
  <c r="ADS61" i="46"/>
  <c r="ADR61" i="46"/>
  <c r="ADD61" i="46"/>
  <c r="ADC61" i="46"/>
  <c r="ACO61" i="46"/>
  <c r="ACN61" i="46"/>
  <c r="ABZ61" i="46"/>
  <c r="ABY61" i="46"/>
  <c r="ABK61" i="46"/>
  <c r="ABJ61" i="46"/>
  <c r="AAV61" i="46"/>
  <c r="AAU61" i="46"/>
  <c r="AAG61" i="46"/>
  <c r="AAF61" i="46"/>
  <c r="ZR61" i="46"/>
  <c r="ZQ61" i="46"/>
  <c r="ZC61" i="46"/>
  <c r="ZB61" i="46"/>
  <c r="YN61" i="46"/>
  <c r="YM61" i="46"/>
  <c r="XY61" i="46"/>
  <c r="XX61" i="46"/>
  <c r="XJ61" i="46"/>
  <c r="XI61" i="46"/>
  <c r="WU61" i="46"/>
  <c r="WT61" i="46"/>
  <c r="WF61" i="46"/>
  <c r="WE61" i="46"/>
  <c r="VQ61" i="46"/>
  <c r="VP61" i="46"/>
  <c r="VB61" i="46"/>
  <c r="VA61" i="46"/>
  <c r="UM61" i="46"/>
  <c r="UL61" i="46"/>
  <c r="TX61" i="46"/>
  <c r="TW61" i="46"/>
  <c r="TI61" i="46"/>
  <c r="TH61" i="46"/>
  <c r="ST61" i="46"/>
  <c r="SS61" i="46"/>
  <c r="SE61" i="46"/>
  <c r="SD61" i="46"/>
  <c r="RP61" i="46"/>
  <c r="RO61" i="46"/>
  <c r="RA61" i="46"/>
  <c r="QZ61" i="46"/>
  <c r="QL61" i="46"/>
  <c r="QK61" i="46"/>
  <c r="PW61" i="46"/>
  <c r="PV61" i="46"/>
  <c r="PH61" i="46"/>
  <c r="PG61" i="46"/>
  <c r="OS61" i="46"/>
  <c r="OR61" i="46"/>
  <c r="OD61" i="46"/>
  <c r="OC61" i="46"/>
  <c r="NO61" i="46"/>
  <c r="NN61" i="46"/>
  <c r="MZ61" i="46"/>
  <c r="MY61" i="46"/>
  <c r="MK61" i="46"/>
  <c r="MJ61" i="46"/>
  <c r="LV61" i="46"/>
  <c r="LU61" i="46"/>
  <c r="LG61" i="46"/>
  <c r="LF61" i="46"/>
  <c r="KR61" i="46"/>
  <c r="KQ61" i="46"/>
  <c r="KC61" i="46"/>
  <c r="KB61" i="46"/>
  <c r="JN61" i="46"/>
  <c r="JM61" i="46"/>
  <c r="IY61" i="46"/>
  <c r="IX61" i="46"/>
  <c r="IJ61" i="46"/>
  <c r="II61" i="46"/>
  <c r="HU61" i="46"/>
  <c r="HT61" i="46"/>
  <c r="HF61" i="46"/>
  <c r="HE61" i="46"/>
  <c r="GQ61" i="46"/>
  <c r="GP61" i="46"/>
  <c r="GB61" i="46"/>
  <c r="GA61" i="46"/>
  <c r="FM61" i="46"/>
  <c r="FL61" i="46"/>
  <c r="EX61" i="46"/>
  <c r="EW61" i="46"/>
  <c r="EI61" i="46"/>
  <c r="EH61" i="46"/>
  <c r="DT61" i="46"/>
  <c r="DS61" i="46"/>
  <c r="DE61" i="46"/>
  <c r="DD61" i="46"/>
  <c r="CP61" i="46"/>
  <c r="CO61" i="46"/>
  <c r="CA61" i="46"/>
  <c r="BZ61" i="46"/>
  <c r="BL61" i="46"/>
  <c r="BK61" i="46"/>
  <c r="AW61" i="46"/>
  <c r="AV61" i="46"/>
  <c r="AH61" i="46"/>
  <c r="AG61" i="46"/>
  <c r="ASO60" i="46"/>
  <c r="ASB60" i="46"/>
  <c r="ARO60" i="46"/>
  <c r="ARN60" i="46"/>
  <c r="AQZ60" i="46"/>
  <c r="AQY60" i="46"/>
  <c r="AQK60" i="46"/>
  <c r="AQJ60" i="46"/>
  <c r="APV60" i="46"/>
  <c r="APU60" i="46"/>
  <c r="APG60" i="46"/>
  <c r="APF60" i="46"/>
  <c r="AOR60" i="46"/>
  <c r="AOQ60" i="46"/>
  <c r="AOC60" i="46"/>
  <c r="AOB60" i="46"/>
  <c r="ANN60" i="46"/>
  <c r="ANM60" i="46"/>
  <c r="AMY60" i="46"/>
  <c r="AMX60" i="46"/>
  <c r="AMJ60" i="46"/>
  <c r="AMI60" i="46"/>
  <c r="ALU60" i="46"/>
  <c r="ALT60" i="46"/>
  <c r="ALF60" i="46"/>
  <c r="ALE60" i="46"/>
  <c r="AKQ60" i="46"/>
  <c r="AKP60" i="46"/>
  <c r="AKB60" i="46"/>
  <c r="AKA60" i="46"/>
  <c r="AJM60" i="46"/>
  <c r="AJL60" i="46"/>
  <c r="AIX60" i="46"/>
  <c r="AIW60" i="46"/>
  <c r="AII60" i="46"/>
  <c r="AIH60" i="46"/>
  <c r="AHT60" i="46"/>
  <c r="AHS60" i="46"/>
  <c r="AHE60" i="46"/>
  <c r="AHD60" i="46"/>
  <c r="AGP60" i="46"/>
  <c r="AGO60" i="46"/>
  <c r="AGA60" i="46"/>
  <c r="AFZ60" i="46"/>
  <c r="AFL60" i="46"/>
  <c r="AFK60" i="46"/>
  <c r="AEW60" i="46"/>
  <c r="AEV60" i="46"/>
  <c r="AEH60" i="46"/>
  <c r="AEG60" i="46"/>
  <c r="ADS60" i="46"/>
  <c r="ADR60" i="46"/>
  <c r="ADD60" i="46"/>
  <c r="ADC60" i="46"/>
  <c r="ACO60" i="46"/>
  <c r="ACN60" i="46"/>
  <c r="ABZ60" i="46"/>
  <c r="ABY60" i="46"/>
  <c r="ABK60" i="46"/>
  <c r="ABJ60" i="46"/>
  <c r="AAV60" i="46"/>
  <c r="AAU60" i="46"/>
  <c r="AAG60" i="46"/>
  <c r="AAF60" i="46"/>
  <c r="ZR60" i="46"/>
  <c r="ZQ60" i="46"/>
  <c r="ZC60" i="46"/>
  <c r="ZB60" i="46"/>
  <c r="YN60" i="46"/>
  <c r="YM60" i="46"/>
  <c r="XY60" i="46"/>
  <c r="XX60" i="46"/>
  <c r="XJ60" i="46"/>
  <c r="XI60" i="46"/>
  <c r="WU60" i="46"/>
  <c r="WT60" i="46"/>
  <c r="WF60" i="46"/>
  <c r="WE60" i="46"/>
  <c r="VQ60" i="46"/>
  <c r="VP60" i="46"/>
  <c r="VB60" i="46"/>
  <c r="VA60" i="46"/>
  <c r="UM60" i="46"/>
  <c r="UL60" i="46"/>
  <c r="TX60" i="46"/>
  <c r="TW60" i="46"/>
  <c r="TI60" i="46"/>
  <c r="TH60" i="46"/>
  <c r="ST60" i="46"/>
  <c r="SS60" i="46"/>
  <c r="SE60" i="46"/>
  <c r="SD60" i="46"/>
  <c r="RP60" i="46"/>
  <c r="RO60" i="46"/>
  <c r="RA60" i="46"/>
  <c r="QZ60" i="46"/>
  <c r="QL60" i="46"/>
  <c r="QK60" i="46"/>
  <c r="PW60" i="46"/>
  <c r="PV60" i="46"/>
  <c r="PH60" i="46"/>
  <c r="PG60" i="46"/>
  <c r="OS60" i="46"/>
  <c r="OR60" i="46"/>
  <c r="OD60" i="46"/>
  <c r="OC60" i="46"/>
  <c r="NO60" i="46"/>
  <c r="NN60" i="46"/>
  <c r="MZ60" i="46"/>
  <c r="MY60" i="46"/>
  <c r="MK60" i="46"/>
  <c r="MJ60" i="46"/>
  <c r="LV60" i="46"/>
  <c r="LU60" i="46"/>
  <c r="LG60" i="46"/>
  <c r="LF60" i="46"/>
  <c r="KR60" i="46"/>
  <c r="KQ60" i="46"/>
  <c r="KC60" i="46"/>
  <c r="KB60" i="46"/>
  <c r="JN60" i="46"/>
  <c r="JM60" i="46"/>
  <c r="IY60" i="46"/>
  <c r="IX60" i="46"/>
  <c r="IJ60" i="46"/>
  <c r="II60" i="46"/>
  <c r="HU60" i="46"/>
  <c r="HT60" i="46"/>
  <c r="HF60" i="46"/>
  <c r="HE60" i="46"/>
  <c r="GQ60" i="46"/>
  <c r="GP60" i="46"/>
  <c r="GB60" i="46"/>
  <c r="GA60" i="46"/>
  <c r="FM60" i="46"/>
  <c r="FL60" i="46"/>
  <c r="EX60" i="46"/>
  <c r="EW60" i="46"/>
  <c r="EI60" i="46"/>
  <c r="EH60" i="46"/>
  <c r="DT60" i="46"/>
  <c r="DS60" i="46"/>
  <c r="DE60" i="46"/>
  <c r="DD60" i="46"/>
  <c r="CP60" i="46"/>
  <c r="CO60" i="46"/>
  <c r="CA60" i="46"/>
  <c r="BZ60" i="46"/>
  <c r="BL60" i="46"/>
  <c r="BK60" i="46"/>
  <c r="AW60" i="46"/>
  <c r="AV60" i="46"/>
  <c r="AH60" i="46"/>
  <c r="AG60" i="46"/>
  <c r="ASO59" i="46"/>
  <c r="ASB59" i="46"/>
  <c r="ARO59" i="46"/>
  <c r="ARN59" i="46"/>
  <c r="AQZ59" i="46"/>
  <c r="AQY59" i="46"/>
  <c r="AQK59" i="46"/>
  <c r="AQJ59" i="46"/>
  <c r="APV59" i="46"/>
  <c r="APU59" i="46"/>
  <c r="APG59" i="46"/>
  <c r="APF59" i="46"/>
  <c r="AOR59" i="46"/>
  <c r="AOQ59" i="46"/>
  <c r="AOC59" i="46"/>
  <c r="AOB59" i="46"/>
  <c r="ANN59" i="46"/>
  <c r="ANM59" i="46"/>
  <c r="AMY59" i="46"/>
  <c r="AMX59" i="46"/>
  <c r="AMJ59" i="46"/>
  <c r="AMI59" i="46"/>
  <c r="ALU59" i="46"/>
  <c r="ALT59" i="46"/>
  <c r="ALF59" i="46"/>
  <c r="ALE59" i="46"/>
  <c r="AKQ59" i="46"/>
  <c r="AKP59" i="46"/>
  <c r="AKB59" i="46"/>
  <c r="AKA59" i="46"/>
  <c r="AJM59" i="46"/>
  <c r="AJL59" i="46"/>
  <c r="AIX59" i="46"/>
  <c r="AIW59" i="46"/>
  <c r="AII59" i="46"/>
  <c r="AIH59" i="46"/>
  <c r="AHT59" i="46"/>
  <c r="AHS59" i="46"/>
  <c r="AHE59" i="46"/>
  <c r="AHD59" i="46"/>
  <c r="AGP59" i="46"/>
  <c r="AGO59" i="46"/>
  <c r="AGA59" i="46"/>
  <c r="AFZ59" i="46"/>
  <c r="AFL59" i="46"/>
  <c r="AFK59" i="46"/>
  <c r="AEW59" i="46"/>
  <c r="AEV59" i="46"/>
  <c r="AEH59" i="46"/>
  <c r="AEG59" i="46"/>
  <c r="ADS59" i="46"/>
  <c r="ADR59" i="46"/>
  <c r="ADD59" i="46"/>
  <c r="ADC59" i="46"/>
  <c r="ACO59" i="46"/>
  <c r="ACN59" i="46"/>
  <c r="ABZ59" i="46"/>
  <c r="ABY59" i="46"/>
  <c r="ABK59" i="46"/>
  <c r="ABJ59" i="46"/>
  <c r="AAV59" i="46"/>
  <c r="AAU59" i="46"/>
  <c r="AAG59" i="46"/>
  <c r="AAF59" i="46"/>
  <c r="ZR59" i="46"/>
  <c r="ZQ59" i="46"/>
  <c r="ZC59" i="46"/>
  <c r="ZB59" i="46"/>
  <c r="YN59" i="46"/>
  <c r="YM59" i="46"/>
  <c r="XY59" i="46"/>
  <c r="XX59" i="46"/>
  <c r="XJ59" i="46"/>
  <c r="XI59" i="46"/>
  <c r="WU59" i="46"/>
  <c r="WT59" i="46"/>
  <c r="WF59" i="46"/>
  <c r="WE59" i="46"/>
  <c r="VQ59" i="46"/>
  <c r="VP59" i="46"/>
  <c r="VB59" i="46"/>
  <c r="VA59" i="46"/>
  <c r="UM59" i="46"/>
  <c r="UL59" i="46"/>
  <c r="TX59" i="46"/>
  <c r="TW59" i="46"/>
  <c r="TI59" i="46"/>
  <c r="TH59" i="46"/>
  <c r="ST59" i="46"/>
  <c r="SS59" i="46"/>
  <c r="SE59" i="46"/>
  <c r="SD59" i="46"/>
  <c r="RP59" i="46"/>
  <c r="RO59" i="46"/>
  <c r="RA59" i="46"/>
  <c r="QZ59" i="46"/>
  <c r="QL59" i="46"/>
  <c r="QK59" i="46"/>
  <c r="PW59" i="46"/>
  <c r="PV59" i="46"/>
  <c r="PH59" i="46"/>
  <c r="PG59" i="46"/>
  <c r="OS59" i="46"/>
  <c r="OR59" i="46"/>
  <c r="OD59" i="46"/>
  <c r="OC59" i="46"/>
  <c r="NO59" i="46"/>
  <c r="NN59" i="46"/>
  <c r="MZ59" i="46"/>
  <c r="MY59" i="46"/>
  <c r="MK59" i="46"/>
  <c r="MJ59" i="46"/>
  <c r="LV59" i="46"/>
  <c r="LU59" i="46"/>
  <c r="LG59" i="46"/>
  <c r="LF59" i="46"/>
  <c r="KR59" i="46"/>
  <c r="KQ59" i="46"/>
  <c r="KC59" i="46"/>
  <c r="KB59" i="46"/>
  <c r="JN59" i="46"/>
  <c r="JM59" i="46"/>
  <c r="IY59" i="46"/>
  <c r="IX59" i="46"/>
  <c r="IJ59" i="46"/>
  <c r="II59" i="46"/>
  <c r="HU59" i="46"/>
  <c r="HT59" i="46"/>
  <c r="HF59" i="46"/>
  <c r="HE59" i="46"/>
  <c r="GQ59" i="46"/>
  <c r="GP59" i="46"/>
  <c r="GB59" i="46"/>
  <c r="GA59" i="46"/>
  <c r="FM59" i="46"/>
  <c r="FL59" i="46"/>
  <c r="EX59" i="46"/>
  <c r="EW59" i="46"/>
  <c r="EI59" i="46"/>
  <c r="EH59" i="46"/>
  <c r="DT59" i="46"/>
  <c r="DS59" i="46"/>
  <c r="DE59" i="46"/>
  <c r="DD59" i="46"/>
  <c r="CP59" i="46"/>
  <c r="CO59" i="46"/>
  <c r="CA59" i="46"/>
  <c r="BZ59" i="46"/>
  <c r="BL59" i="46"/>
  <c r="BK59" i="46"/>
  <c r="AW59" i="46"/>
  <c r="AV59" i="46"/>
  <c r="AH59" i="46"/>
  <c r="AG59" i="46"/>
  <c r="ASO58" i="46"/>
  <c r="ASB58" i="46"/>
  <c r="ARO58" i="46"/>
  <c r="ARN58" i="46"/>
  <c r="AQZ58" i="46"/>
  <c r="AQY58" i="46"/>
  <c r="AQK58" i="46"/>
  <c r="AQJ58" i="46"/>
  <c r="APV58" i="46"/>
  <c r="APU58" i="46"/>
  <c r="APG58" i="46"/>
  <c r="APF58" i="46"/>
  <c r="AOR58" i="46"/>
  <c r="AOQ58" i="46"/>
  <c r="AOC58" i="46"/>
  <c r="AOB58" i="46"/>
  <c r="ANN58" i="46"/>
  <c r="ANM58" i="46"/>
  <c r="AMY58" i="46"/>
  <c r="AMX58" i="46"/>
  <c r="AMJ58" i="46"/>
  <c r="AMI58" i="46"/>
  <c r="ALU58" i="46"/>
  <c r="ALT58" i="46"/>
  <c r="ALF58" i="46"/>
  <c r="ALE58" i="46"/>
  <c r="AKQ58" i="46"/>
  <c r="AKP58" i="46"/>
  <c r="AKB58" i="46"/>
  <c r="AKA58" i="46"/>
  <c r="AJM58" i="46"/>
  <c r="AJL58" i="46"/>
  <c r="AIX58" i="46"/>
  <c r="AIW58" i="46"/>
  <c r="AII58" i="46"/>
  <c r="AIH58" i="46"/>
  <c r="AHT58" i="46"/>
  <c r="AHS58" i="46"/>
  <c r="AHE58" i="46"/>
  <c r="AHD58" i="46"/>
  <c r="AGP58" i="46"/>
  <c r="AGO58" i="46"/>
  <c r="AGA58" i="46"/>
  <c r="AFZ58" i="46"/>
  <c r="AFL58" i="46"/>
  <c r="AFK58" i="46"/>
  <c r="AEW58" i="46"/>
  <c r="AEV58" i="46"/>
  <c r="AEH58" i="46"/>
  <c r="AEG58" i="46"/>
  <c r="ADS58" i="46"/>
  <c r="ADR58" i="46"/>
  <c r="ADD58" i="46"/>
  <c r="ADC58" i="46"/>
  <c r="ACO58" i="46"/>
  <c r="ACN58" i="46"/>
  <c r="ABZ58" i="46"/>
  <c r="ABY58" i="46"/>
  <c r="ABK58" i="46"/>
  <c r="ABJ58" i="46"/>
  <c r="AAV58" i="46"/>
  <c r="AAU58" i="46"/>
  <c r="AAG58" i="46"/>
  <c r="AAF58" i="46"/>
  <c r="ZR58" i="46"/>
  <c r="ZQ58" i="46"/>
  <c r="ZC58" i="46"/>
  <c r="ZB58" i="46"/>
  <c r="YN58" i="46"/>
  <c r="YM58" i="46"/>
  <c r="XY58" i="46"/>
  <c r="XX58" i="46"/>
  <c r="XJ58" i="46"/>
  <c r="XI58" i="46"/>
  <c r="WU58" i="46"/>
  <c r="WT58" i="46"/>
  <c r="WF58" i="46"/>
  <c r="WE58" i="46"/>
  <c r="VQ58" i="46"/>
  <c r="VP58" i="46"/>
  <c r="VB58" i="46"/>
  <c r="VA58" i="46"/>
  <c r="UM58" i="46"/>
  <c r="UL58" i="46"/>
  <c r="TX58" i="46"/>
  <c r="TW58" i="46"/>
  <c r="TI58" i="46"/>
  <c r="TH58" i="46"/>
  <c r="ST58" i="46"/>
  <c r="SS58" i="46"/>
  <c r="SE58" i="46"/>
  <c r="SD58" i="46"/>
  <c r="RP58" i="46"/>
  <c r="RO58" i="46"/>
  <c r="RA58" i="46"/>
  <c r="QZ58" i="46"/>
  <c r="QL58" i="46"/>
  <c r="QK58" i="46"/>
  <c r="PW58" i="46"/>
  <c r="PV58" i="46"/>
  <c r="PH58" i="46"/>
  <c r="PG58" i="46"/>
  <c r="OS58" i="46"/>
  <c r="OR58" i="46"/>
  <c r="OD58" i="46"/>
  <c r="OC58" i="46"/>
  <c r="NO58" i="46"/>
  <c r="NN58" i="46"/>
  <c r="MZ58" i="46"/>
  <c r="MY58" i="46"/>
  <c r="MK58" i="46"/>
  <c r="MJ58" i="46"/>
  <c r="LV58" i="46"/>
  <c r="LU58" i="46"/>
  <c r="LG58" i="46"/>
  <c r="LF58" i="46"/>
  <c r="KR58" i="46"/>
  <c r="KQ58" i="46"/>
  <c r="KC58" i="46"/>
  <c r="KB58" i="46"/>
  <c r="JN58" i="46"/>
  <c r="JM58" i="46"/>
  <c r="IY58" i="46"/>
  <c r="IX58" i="46"/>
  <c r="IJ58" i="46"/>
  <c r="II58" i="46"/>
  <c r="HU58" i="46"/>
  <c r="HT58" i="46"/>
  <c r="HF58" i="46"/>
  <c r="HE58" i="46"/>
  <c r="GQ58" i="46"/>
  <c r="GP58" i="46"/>
  <c r="GB58" i="46"/>
  <c r="GA58" i="46"/>
  <c r="FM58" i="46"/>
  <c r="FL58" i="46"/>
  <c r="EX58" i="46"/>
  <c r="EW58" i="46"/>
  <c r="EI58" i="46"/>
  <c r="EH58" i="46"/>
  <c r="DT58" i="46"/>
  <c r="DS58" i="46"/>
  <c r="DE58" i="46"/>
  <c r="DD58" i="46"/>
  <c r="CP58" i="46"/>
  <c r="CO58" i="46"/>
  <c r="CA58" i="46"/>
  <c r="BZ58" i="46"/>
  <c r="BL58" i="46"/>
  <c r="BK58" i="46"/>
  <c r="AW58" i="46"/>
  <c r="AV58" i="46"/>
  <c r="AH58" i="46"/>
  <c r="AG58" i="46"/>
  <c r="ASO57" i="46"/>
  <c r="ASB57" i="46"/>
  <c r="ARO57" i="46"/>
  <c r="ARN57" i="46"/>
  <c r="AQZ57" i="46"/>
  <c r="AQY57" i="46"/>
  <c r="AQK57" i="46"/>
  <c r="AQJ57" i="46"/>
  <c r="APV57" i="46"/>
  <c r="APU57" i="46"/>
  <c r="APG57" i="46"/>
  <c r="APF57" i="46"/>
  <c r="AOR57" i="46"/>
  <c r="AOQ57" i="46"/>
  <c r="AOC57" i="46"/>
  <c r="AOB57" i="46"/>
  <c r="ANN57" i="46"/>
  <c r="ANM57" i="46"/>
  <c r="AMY57" i="46"/>
  <c r="AMX57" i="46"/>
  <c r="AMJ57" i="46"/>
  <c r="AMI57" i="46"/>
  <c r="ALU57" i="46"/>
  <c r="ALT57" i="46"/>
  <c r="ALF57" i="46"/>
  <c r="ALE57" i="46"/>
  <c r="AKQ57" i="46"/>
  <c r="AKP57" i="46"/>
  <c r="AKB57" i="46"/>
  <c r="AKA57" i="46"/>
  <c r="AJM57" i="46"/>
  <c r="AJL57" i="46"/>
  <c r="AIX57" i="46"/>
  <c r="AIW57" i="46"/>
  <c r="AII57" i="46"/>
  <c r="AIH57" i="46"/>
  <c r="AHT57" i="46"/>
  <c r="AHS57" i="46"/>
  <c r="AHE57" i="46"/>
  <c r="AHD57" i="46"/>
  <c r="AGP57" i="46"/>
  <c r="AGO57" i="46"/>
  <c r="AGA57" i="46"/>
  <c r="AFZ57" i="46"/>
  <c r="AFL57" i="46"/>
  <c r="AFK57" i="46"/>
  <c r="AEW57" i="46"/>
  <c r="AEV57" i="46"/>
  <c r="AEH57" i="46"/>
  <c r="AEG57" i="46"/>
  <c r="ADS57" i="46"/>
  <c r="ADR57" i="46"/>
  <c r="ADD57" i="46"/>
  <c r="ADC57" i="46"/>
  <c r="ACO57" i="46"/>
  <c r="ACN57" i="46"/>
  <c r="ABZ57" i="46"/>
  <c r="ABY57" i="46"/>
  <c r="ABK57" i="46"/>
  <c r="ABJ57" i="46"/>
  <c r="AAV57" i="46"/>
  <c r="AAU57" i="46"/>
  <c r="AAG57" i="46"/>
  <c r="AAF57" i="46"/>
  <c r="ZR57" i="46"/>
  <c r="ZQ57" i="46"/>
  <c r="ZC57" i="46"/>
  <c r="ZB57" i="46"/>
  <c r="YN57" i="46"/>
  <c r="YM57" i="46"/>
  <c r="XY57" i="46"/>
  <c r="XX57" i="46"/>
  <c r="XJ57" i="46"/>
  <c r="XI57" i="46"/>
  <c r="WU57" i="46"/>
  <c r="WT57" i="46"/>
  <c r="WF57" i="46"/>
  <c r="WE57" i="46"/>
  <c r="VQ57" i="46"/>
  <c r="VP57" i="46"/>
  <c r="VB57" i="46"/>
  <c r="VA57" i="46"/>
  <c r="UM57" i="46"/>
  <c r="UL57" i="46"/>
  <c r="TX57" i="46"/>
  <c r="TW57" i="46"/>
  <c r="TI57" i="46"/>
  <c r="TH57" i="46"/>
  <c r="ST57" i="46"/>
  <c r="SS57" i="46"/>
  <c r="SE57" i="46"/>
  <c r="SD57" i="46"/>
  <c r="RP57" i="46"/>
  <c r="RO57" i="46"/>
  <c r="RA57" i="46"/>
  <c r="QZ57" i="46"/>
  <c r="QL57" i="46"/>
  <c r="QK57" i="46"/>
  <c r="PW57" i="46"/>
  <c r="PV57" i="46"/>
  <c r="PH57" i="46"/>
  <c r="PG57" i="46"/>
  <c r="OS57" i="46"/>
  <c r="OR57" i="46"/>
  <c r="OD57" i="46"/>
  <c r="OC57" i="46"/>
  <c r="NO57" i="46"/>
  <c r="NN57" i="46"/>
  <c r="MZ57" i="46"/>
  <c r="MY57" i="46"/>
  <c r="MK57" i="46"/>
  <c r="MJ57" i="46"/>
  <c r="LV57" i="46"/>
  <c r="LU57" i="46"/>
  <c r="LG57" i="46"/>
  <c r="LF57" i="46"/>
  <c r="KR57" i="46"/>
  <c r="KQ57" i="46"/>
  <c r="KC57" i="46"/>
  <c r="KB57" i="46"/>
  <c r="JN57" i="46"/>
  <c r="JM57" i="46"/>
  <c r="IY57" i="46"/>
  <c r="IX57" i="46"/>
  <c r="IJ57" i="46"/>
  <c r="II57" i="46"/>
  <c r="HU57" i="46"/>
  <c r="HT57" i="46"/>
  <c r="HF57" i="46"/>
  <c r="HE57" i="46"/>
  <c r="GQ57" i="46"/>
  <c r="GP57" i="46"/>
  <c r="GB57" i="46"/>
  <c r="GA57" i="46"/>
  <c r="FM57" i="46"/>
  <c r="FL57" i="46"/>
  <c r="EX57" i="46"/>
  <c r="EW57" i="46"/>
  <c r="EI57" i="46"/>
  <c r="EH57" i="46"/>
  <c r="DT57" i="46"/>
  <c r="DS57" i="46"/>
  <c r="DE57" i="46"/>
  <c r="DD57" i="46"/>
  <c r="CP57" i="46"/>
  <c r="CO57" i="46"/>
  <c r="CA57" i="46"/>
  <c r="BZ57" i="46"/>
  <c r="BL57" i="46"/>
  <c r="BK57" i="46"/>
  <c r="AW57" i="46"/>
  <c r="AV57" i="46"/>
  <c r="AH57" i="46"/>
  <c r="AG57" i="46"/>
  <c r="ASO56" i="46"/>
  <c r="ASB56" i="46"/>
  <c r="ARO56" i="46"/>
  <c r="ARN56" i="46"/>
  <c r="AQZ56" i="46"/>
  <c r="AQY56" i="46"/>
  <c r="AQK56" i="46"/>
  <c r="AQJ56" i="46"/>
  <c r="APV56" i="46"/>
  <c r="APU56" i="46"/>
  <c r="APG56" i="46"/>
  <c r="APF56" i="46"/>
  <c r="AOR56" i="46"/>
  <c r="AOQ56" i="46"/>
  <c r="AOC56" i="46"/>
  <c r="AOB56" i="46"/>
  <c r="ANN56" i="46"/>
  <c r="ANM56" i="46"/>
  <c r="AMY56" i="46"/>
  <c r="AMX56" i="46"/>
  <c r="AMJ56" i="46"/>
  <c r="AMI56" i="46"/>
  <c r="ALU56" i="46"/>
  <c r="ALT56" i="46"/>
  <c r="ALF56" i="46"/>
  <c r="ALE56" i="46"/>
  <c r="AKQ56" i="46"/>
  <c r="AKP56" i="46"/>
  <c r="AKB56" i="46"/>
  <c r="AKA56" i="46"/>
  <c r="AJM56" i="46"/>
  <c r="AJL56" i="46"/>
  <c r="AIX56" i="46"/>
  <c r="AIW56" i="46"/>
  <c r="AII56" i="46"/>
  <c r="AIH56" i="46"/>
  <c r="AHT56" i="46"/>
  <c r="AHS56" i="46"/>
  <c r="AHE56" i="46"/>
  <c r="AHD56" i="46"/>
  <c r="AGP56" i="46"/>
  <c r="AGO56" i="46"/>
  <c r="AGA56" i="46"/>
  <c r="AFZ56" i="46"/>
  <c r="AFL56" i="46"/>
  <c r="AFK56" i="46"/>
  <c r="AEW56" i="46"/>
  <c r="AEV56" i="46"/>
  <c r="AEH56" i="46"/>
  <c r="AEG56" i="46"/>
  <c r="ADS56" i="46"/>
  <c r="ADR56" i="46"/>
  <c r="ADD56" i="46"/>
  <c r="ADC56" i="46"/>
  <c r="ACO56" i="46"/>
  <c r="ACN56" i="46"/>
  <c r="ABZ56" i="46"/>
  <c r="ABY56" i="46"/>
  <c r="ABK56" i="46"/>
  <c r="ABJ56" i="46"/>
  <c r="AAV56" i="46"/>
  <c r="AAU56" i="46"/>
  <c r="AAG56" i="46"/>
  <c r="AAF56" i="46"/>
  <c r="ZR56" i="46"/>
  <c r="ZQ56" i="46"/>
  <c r="ZC56" i="46"/>
  <c r="ZB56" i="46"/>
  <c r="YN56" i="46"/>
  <c r="YM56" i="46"/>
  <c r="XY56" i="46"/>
  <c r="XX56" i="46"/>
  <c r="XJ56" i="46"/>
  <c r="XI56" i="46"/>
  <c r="WU56" i="46"/>
  <c r="WT56" i="46"/>
  <c r="WF56" i="46"/>
  <c r="WE56" i="46"/>
  <c r="VQ56" i="46"/>
  <c r="VP56" i="46"/>
  <c r="VB56" i="46"/>
  <c r="VA56" i="46"/>
  <c r="UM56" i="46"/>
  <c r="UL56" i="46"/>
  <c r="TX56" i="46"/>
  <c r="TW56" i="46"/>
  <c r="TI56" i="46"/>
  <c r="TH56" i="46"/>
  <c r="ST56" i="46"/>
  <c r="SS56" i="46"/>
  <c r="SE56" i="46"/>
  <c r="SD56" i="46"/>
  <c r="RP56" i="46"/>
  <c r="RO56" i="46"/>
  <c r="RA56" i="46"/>
  <c r="QZ56" i="46"/>
  <c r="QL56" i="46"/>
  <c r="QK56" i="46"/>
  <c r="PW56" i="46"/>
  <c r="PV56" i="46"/>
  <c r="PH56" i="46"/>
  <c r="PG56" i="46"/>
  <c r="OS56" i="46"/>
  <c r="OR56" i="46"/>
  <c r="OD56" i="46"/>
  <c r="OC56" i="46"/>
  <c r="NO56" i="46"/>
  <c r="NN56" i="46"/>
  <c r="MZ56" i="46"/>
  <c r="MY56" i="46"/>
  <c r="MK56" i="46"/>
  <c r="MJ56" i="46"/>
  <c r="LV56" i="46"/>
  <c r="LU56" i="46"/>
  <c r="LG56" i="46"/>
  <c r="LF56" i="46"/>
  <c r="KR56" i="46"/>
  <c r="KQ56" i="46"/>
  <c r="KC56" i="46"/>
  <c r="KB56" i="46"/>
  <c r="JN56" i="46"/>
  <c r="JM56" i="46"/>
  <c r="IY56" i="46"/>
  <c r="IX56" i="46"/>
  <c r="IJ56" i="46"/>
  <c r="II56" i="46"/>
  <c r="HU56" i="46"/>
  <c r="HT56" i="46"/>
  <c r="HF56" i="46"/>
  <c r="HE56" i="46"/>
  <c r="GQ56" i="46"/>
  <c r="GP56" i="46"/>
  <c r="GB56" i="46"/>
  <c r="GA56" i="46"/>
  <c r="FM56" i="46"/>
  <c r="FL56" i="46"/>
  <c r="EX56" i="46"/>
  <c r="EW56" i="46"/>
  <c r="EI56" i="46"/>
  <c r="EH56" i="46"/>
  <c r="DT56" i="46"/>
  <c r="DS56" i="46"/>
  <c r="DE56" i="46"/>
  <c r="DD56" i="46"/>
  <c r="CP56" i="46"/>
  <c r="CO56" i="46"/>
  <c r="CA56" i="46"/>
  <c r="BZ56" i="46"/>
  <c r="BL56" i="46"/>
  <c r="BK56" i="46"/>
  <c r="AW56" i="46"/>
  <c r="AV56" i="46"/>
  <c r="AH56" i="46"/>
  <c r="AG56" i="46"/>
  <c r="ASO55" i="46"/>
  <c r="ASB55" i="46"/>
  <c r="ARO55" i="46"/>
  <c r="ARN55" i="46"/>
  <c r="AQZ55" i="46"/>
  <c r="AQY55" i="46"/>
  <c r="AQK55" i="46"/>
  <c r="AQJ55" i="46"/>
  <c r="APV55" i="46"/>
  <c r="APU55" i="46"/>
  <c r="APG55" i="46"/>
  <c r="APF55" i="46"/>
  <c r="AOR55" i="46"/>
  <c r="AOQ55" i="46"/>
  <c r="AOC55" i="46"/>
  <c r="AOB55" i="46"/>
  <c r="ANN55" i="46"/>
  <c r="ANM55" i="46"/>
  <c r="AMY55" i="46"/>
  <c r="AMX55" i="46"/>
  <c r="AMJ55" i="46"/>
  <c r="AMI55" i="46"/>
  <c r="ALU55" i="46"/>
  <c r="ALT55" i="46"/>
  <c r="ALF55" i="46"/>
  <c r="ALE55" i="46"/>
  <c r="AKQ55" i="46"/>
  <c r="AKP55" i="46"/>
  <c r="AKB55" i="46"/>
  <c r="AKA55" i="46"/>
  <c r="AJM55" i="46"/>
  <c r="AJL55" i="46"/>
  <c r="AIX55" i="46"/>
  <c r="AIW55" i="46"/>
  <c r="AII55" i="46"/>
  <c r="AIH55" i="46"/>
  <c r="AHT55" i="46"/>
  <c r="AHS55" i="46"/>
  <c r="AHE55" i="46"/>
  <c r="AHD55" i="46"/>
  <c r="AGP55" i="46"/>
  <c r="AGO55" i="46"/>
  <c r="AGA55" i="46"/>
  <c r="AFZ55" i="46"/>
  <c r="AFL55" i="46"/>
  <c r="AFK55" i="46"/>
  <c r="AEW55" i="46"/>
  <c r="AEV55" i="46"/>
  <c r="AEH55" i="46"/>
  <c r="AEG55" i="46"/>
  <c r="ADS55" i="46"/>
  <c r="ADR55" i="46"/>
  <c r="ADD55" i="46"/>
  <c r="ADC55" i="46"/>
  <c r="ACO55" i="46"/>
  <c r="ACN55" i="46"/>
  <c r="ABZ55" i="46"/>
  <c r="ABY55" i="46"/>
  <c r="ABK55" i="46"/>
  <c r="ABJ55" i="46"/>
  <c r="AAV55" i="46"/>
  <c r="AAU55" i="46"/>
  <c r="AAG55" i="46"/>
  <c r="AAF55" i="46"/>
  <c r="ZR55" i="46"/>
  <c r="ZQ55" i="46"/>
  <c r="ZC55" i="46"/>
  <c r="ZB55" i="46"/>
  <c r="YN55" i="46"/>
  <c r="YM55" i="46"/>
  <c r="XY55" i="46"/>
  <c r="XX55" i="46"/>
  <c r="XJ55" i="46"/>
  <c r="XI55" i="46"/>
  <c r="WU55" i="46"/>
  <c r="WT55" i="46"/>
  <c r="WF55" i="46"/>
  <c r="WE55" i="46"/>
  <c r="VQ55" i="46"/>
  <c r="VP55" i="46"/>
  <c r="VB55" i="46"/>
  <c r="VA55" i="46"/>
  <c r="UM55" i="46"/>
  <c r="UL55" i="46"/>
  <c r="TX55" i="46"/>
  <c r="TW55" i="46"/>
  <c r="TI55" i="46"/>
  <c r="TH55" i="46"/>
  <c r="ST55" i="46"/>
  <c r="SS55" i="46"/>
  <c r="SE55" i="46"/>
  <c r="SD55" i="46"/>
  <c r="RP55" i="46"/>
  <c r="RO55" i="46"/>
  <c r="RA55" i="46"/>
  <c r="QZ55" i="46"/>
  <c r="QL55" i="46"/>
  <c r="QK55" i="46"/>
  <c r="PW55" i="46"/>
  <c r="PV55" i="46"/>
  <c r="PH55" i="46"/>
  <c r="PG55" i="46"/>
  <c r="OS55" i="46"/>
  <c r="OR55" i="46"/>
  <c r="OD55" i="46"/>
  <c r="OC55" i="46"/>
  <c r="NO55" i="46"/>
  <c r="NN55" i="46"/>
  <c r="MZ55" i="46"/>
  <c r="MY55" i="46"/>
  <c r="MK55" i="46"/>
  <c r="MJ55" i="46"/>
  <c r="LV55" i="46"/>
  <c r="LU55" i="46"/>
  <c r="LG55" i="46"/>
  <c r="LF55" i="46"/>
  <c r="KR55" i="46"/>
  <c r="KQ55" i="46"/>
  <c r="KC55" i="46"/>
  <c r="KB55" i="46"/>
  <c r="JN55" i="46"/>
  <c r="JM55" i="46"/>
  <c r="IY55" i="46"/>
  <c r="IX55" i="46"/>
  <c r="IJ55" i="46"/>
  <c r="II55" i="46"/>
  <c r="HU55" i="46"/>
  <c r="HT55" i="46"/>
  <c r="HF55" i="46"/>
  <c r="HE55" i="46"/>
  <c r="GQ55" i="46"/>
  <c r="GP55" i="46"/>
  <c r="GB55" i="46"/>
  <c r="GA55" i="46"/>
  <c r="FM55" i="46"/>
  <c r="FL55" i="46"/>
  <c r="EX55" i="46"/>
  <c r="EW55" i="46"/>
  <c r="EI55" i="46"/>
  <c r="EH55" i="46"/>
  <c r="DT55" i="46"/>
  <c r="DS55" i="46"/>
  <c r="DE55" i="46"/>
  <c r="DD55" i="46"/>
  <c r="CP55" i="46"/>
  <c r="CO55" i="46"/>
  <c r="CA55" i="46"/>
  <c r="BZ55" i="46"/>
  <c r="BL55" i="46"/>
  <c r="BK55" i="46"/>
  <c r="AW55" i="46"/>
  <c r="AV55" i="46"/>
  <c r="AH55" i="46"/>
  <c r="AG55" i="46"/>
  <c r="ASO54" i="46"/>
  <c r="ASB54" i="46"/>
  <c r="ARO54" i="46"/>
  <c r="ARN54" i="46"/>
  <c r="AQZ54" i="46"/>
  <c r="AQY54" i="46"/>
  <c r="AQK54" i="46"/>
  <c r="AQJ54" i="46"/>
  <c r="APV54" i="46"/>
  <c r="APU54" i="46"/>
  <c r="APG54" i="46"/>
  <c r="APF54" i="46"/>
  <c r="AOR54" i="46"/>
  <c r="AOQ54" i="46"/>
  <c r="AOC54" i="46"/>
  <c r="AOB54" i="46"/>
  <c r="ANN54" i="46"/>
  <c r="ANM54" i="46"/>
  <c r="AMY54" i="46"/>
  <c r="AMX54" i="46"/>
  <c r="AMJ54" i="46"/>
  <c r="AMI54" i="46"/>
  <c r="ALU54" i="46"/>
  <c r="ALT54" i="46"/>
  <c r="ALF54" i="46"/>
  <c r="ALE54" i="46"/>
  <c r="AKQ54" i="46"/>
  <c r="AKP54" i="46"/>
  <c r="AKB54" i="46"/>
  <c r="AKA54" i="46"/>
  <c r="AJM54" i="46"/>
  <c r="AJL54" i="46"/>
  <c r="AIX54" i="46"/>
  <c r="AIW54" i="46"/>
  <c r="AII54" i="46"/>
  <c r="AIH54" i="46"/>
  <c r="AHT54" i="46"/>
  <c r="AHS54" i="46"/>
  <c r="AHE54" i="46"/>
  <c r="AHD54" i="46"/>
  <c r="AGP54" i="46"/>
  <c r="AGO54" i="46"/>
  <c r="AGA54" i="46"/>
  <c r="AFZ54" i="46"/>
  <c r="AFL54" i="46"/>
  <c r="AFK54" i="46"/>
  <c r="AEW54" i="46"/>
  <c r="AEV54" i="46"/>
  <c r="AEH54" i="46"/>
  <c r="AEG54" i="46"/>
  <c r="ADS54" i="46"/>
  <c r="ADR54" i="46"/>
  <c r="ADD54" i="46"/>
  <c r="ADC54" i="46"/>
  <c r="ACO54" i="46"/>
  <c r="ACN54" i="46"/>
  <c r="ABZ54" i="46"/>
  <c r="ABY54" i="46"/>
  <c r="ABK54" i="46"/>
  <c r="ABJ54" i="46"/>
  <c r="AAV54" i="46"/>
  <c r="AAU54" i="46"/>
  <c r="AAG54" i="46"/>
  <c r="AAF54" i="46"/>
  <c r="ZR54" i="46"/>
  <c r="ZQ54" i="46"/>
  <c r="ZC54" i="46"/>
  <c r="ZB54" i="46"/>
  <c r="YN54" i="46"/>
  <c r="YM54" i="46"/>
  <c r="XY54" i="46"/>
  <c r="XX54" i="46"/>
  <c r="XJ54" i="46"/>
  <c r="XI54" i="46"/>
  <c r="WU54" i="46"/>
  <c r="WT54" i="46"/>
  <c r="WF54" i="46"/>
  <c r="WE54" i="46"/>
  <c r="VQ54" i="46"/>
  <c r="VP54" i="46"/>
  <c r="VB54" i="46"/>
  <c r="VA54" i="46"/>
  <c r="UM54" i="46"/>
  <c r="UL54" i="46"/>
  <c r="TX54" i="46"/>
  <c r="TW54" i="46"/>
  <c r="TI54" i="46"/>
  <c r="TH54" i="46"/>
  <c r="ST54" i="46"/>
  <c r="SS54" i="46"/>
  <c r="SE54" i="46"/>
  <c r="SD54" i="46"/>
  <c r="RP54" i="46"/>
  <c r="RO54" i="46"/>
  <c r="RA54" i="46"/>
  <c r="QZ54" i="46"/>
  <c r="QL54" i="46"/>
  <c r="QK54" i="46"/>
  <c r="PW54" i="46"/>
  <c r="PV54" i="46"/>
  <c r="PH54" i="46"/>
  <c r="PG54" i="46"/>
  <c r="OS54" i="46"/>
  <c r="OR54" i="46"/>
  <c r="OD54" i="46"/>
  <c r="OC54" i="46"/>
  <c r="NO54" i="46"/>
  <c r="NN54" i="46"/>
  <c r="MZ54" i="46"/>
  <c r="MY54" i="46"/>
  <c r="MK54" i="46"/>
  <c r="MJ54" i="46"/>
  <c r="LV54" i="46"/>
  <c r="LU54" i="46"/>
  <c r="LG54" i="46"/>
  <c r="LF54" i="46"/>
  <c r="KR54" i="46"/>
  <c r="KQ54" i="46"/>
  <c r="KC54" i="46"/>
  <c r="KB54" i="46"/>
  <c r="JN54" i="46"/>
  <c r="JM54" i="46"/>
  <c r="IY54" i="46"/>
  <c r="IX54" i="46"/>
  <c r="IJ54" i="46"/>
  <c r="II54" i="46"/>
  <c r="HU54" i="46"/>
  <c r="HT54" i="46"/>
  <c r="HF54" i="46"/>
  <c r="HE54" i="46"/>
  <c r="GQ54" i="46"/>
  <c r="GP54" i="46"/>
  <c r="GB54" i="46"/>
  <c r="GA54" i="46"/>
  <c r="FM54" i="46"/>
  <c r="FL54" i="46"/>
  <c r="EX54" i="46"/>
  <c r="EW54" i="46"/>
  <c r="EI54" i="46"/>
  <c r="EH54" i="46"/>
  <c r="DT54" i="46"/>
  <c r="DS54" i="46"/>
  <c r="DE54" i="46"/>
  <c r="DD54" i="46"/>
  <c r="CP54" i="46"/>
  <c r="CO54" i="46"/>
  <c r="CA54" i="46"/>
  <c r="BZ54" i="46"/>
  <c r="BL54" i="46"/>
  <c r="BK54" i="46"/>
  <c r="AW54" i="46"/>
  <c r="AV54" i="46"/>
  <c r="AH54" i="46"/>
  <c r="AG54" i="46"/>
  <c r="ASO53" i="46"/>
  <c r="ASB53" i="46"/>
  <c r="ARO53" i="46"/>
  <c r="ARN53" i="46"/>
  <c r="AQZ53" i="46"/>
  <c r="AQY53" i="46"/>
  <c r="AQK53" i="46"/>
  <c r="AQJ53" i="46"/>
  <c r="APV53" i="46"/>
  <c r="APU53" i="46"/>
  <c r="APG53" i="46"/>
  <c r="APF53" i="46"/>
  <c r="AOR53" i="46"/>
  <c r="AOQ53" i="46"/>
  <c r="AOC53" i="46"/>
  <c r="AOB53" i="46"/>
  <c r="ANN53" i="46"/>
  <c r="ANM53" i="46"/>
  <c r="AMY53" i="46"/>
  <c r="AMX53" i="46"/>
  <c r="AMJ53" i="46"/>
  <c r="AMI53" i="46"/>
  <c r="ALU53" i="46"/>
  <c r="ALT53" i="46"/>
  <c r="ALF53" i="46"/>
  <c r="ALE53" i="46"/>
  <c r="AKQ53" i="46"/>
  <c r="AKP53" i="46"/>
  <c r="AKB53" i="46"/>
  <c r="AKA53" i="46"/>
  <c r="AJM53" i="46"/>
  <c r="AJL53" i="46"/>
  <c r="AIX53" i="46"/>
  <c r="AIW53" i="46"/>
  <c r="AII53" i="46"/>
  <c r="AIH53" i="46"/>
  <c r="AHT53" i="46"/>
  <c r="AHS53" i="46"/>
  <c r="AHE53" i="46"/>
  <c r="AHD53" i="46"/>
  <c r="AGP53" i="46"/>
  <c r="AGO53" i="46"/>
  <c r="AGA53" i="46"/>
  <c r="AFZ53" i="46"/>
  <c r="AFL53" i="46"/>
  <c r="AFK53" i="46"/>
  <c r="AEW53" i="46"/>
  <c r="AEV53" i="46"/>
  <c r="AEH53" i="46"/>
  <c r="AEG53" i="46"/>
  <c r="ADS53" i="46"/>
  <c r="ADR53" i="46"/>
  <c r="ADD53" i="46"/>
  <c r="ADC53" i="46"/>
  <c r="ACO53" i="46"/>
  <c r="ACN53" i="46"/>
  <c r="ABZ53" i="46"/>
  <c r="ABY53" i="46"/>
  <c r="ABK53" i="46"/>
  <c r="ABJ53" i="46"/>
  <c r="AAV53" i="46"/>
  <c r="AAU53" i="46"/>
  <c r="AAG53" i="46"/>
  <c r="AAF53" i="46"/>
  <c r="ZR53" i="46"/>
  <c r="ZQ53" i="46"/>
  <c r="ZC53" i="46"/>
  <c r="ZB53" i="46"/>
  <c r="YN53" i="46"/>
  <c r="YM53" i="46"/>
  <c r="XY53" i="46"/>
  <c r="XX53" i="46"/>
  <c r="XJ53" i="46"/>
  <c r="XI53" i="46"/>
  <c r="WU53" i="46"/>
  <c r="WT53" i="46"/>
  <c r="WF53" i="46"/>
  <c r="WE53" i="46"/>
  <c r="VQ53" i="46"/>
  <c r="VP53" i="46"/>
  <c r="VB53" i="46"/>
  <c r="VA53" i="46"/>
  <c r="UM53" i="46"/>
  <c r="UL53" i="46"/>
  <c r="TX53" i="46"/>
  <c r="TW53" i="46"/>
  <c r="TI53" i="46"/>
  <c r="TH53" i="46"/>
  <c r="ST53" i="46"/>
  <c r="SS53" i="46"/>
  <c r="SE53" i="46"/>
  <c r="SD53" i="46"/>
  <c r="RP53" i="46"/>
  <c r="RO53" i="46"/>
  <c r="RA53" i="46"/>
  <c r="QZ53" i="46"/>
  <c r="QL53" i="46"/>
  <c r="QK53" i="46"/>
  <c r="PW53" i="46"/>
  <c r="PV53" i="46"/>
  <c r="PH53" i="46"/>
  <c r="PG53" i="46"/>
  <c r="OS53" i="46"/>
  <c r="OR53" i="46"/>
  <c r="OD53" i="46"/>
  <c r="OC53" i="46"/>
  <c r="NO53" i="46"/>
  <c r="NN53" i="46"/>
  <c r="MZ53" i="46"/>
  <c r="MY53" i="46"/>
  <c r="MK53" i="46"/>
  <c r="MJ53" i="46"/>
  <c r="LV53" i="46"/>
  <c r="LU53" i="46"/>
  <c r="LG53" i="46"/>
  <c r="LF53" i="46"/>
  <c r="KR53" i="46"/>
  <c r="KQ53" i="46"/>
  <c r="KC53" i="46"/>
  <c r="KB53" i="46"/>
  <c r="JN53" i="46"/>
  <c r="JM53" i="46"/>
  <c r="IY53" i="46"/>
  <c r="IX53" i="46"/>
  <c r="IJ53" i="46"/>
  <c r="II53" i="46"/>
  <c r="HU53" i="46"/>
  <c r="HT53" i="46"/>
  <c r="HF53" i="46"/>
  <c r="HE53" i="46"/>
  <c r="GQ53" i="46"/>
  <c r="GP53" i="46"/>
  <c r="GB53" i="46"/>
  <c r="GA53" i="46"/>
  <c r="FM53" i="46"/>
  <c r="FL53" i="46"/>
  <c r="EX53" i="46"/>
  <c r="EW53" i="46"/>
  <c r="EI53" i="46"/>
  <c r="EH53" i="46"/>
  <c r="DT53" i="46"/>
  <c r="DS53" i="46"/>
  <c r="DE53" i="46"/>
  <c r="DD53" i="46"/>
  <c r="CP53" i="46"/>
  <c r="CO53" i="46"/>
  <c r="CA53" i="46"/>
  <c r="BZ53" i="46"/>
  <c r="BL53" i="46"/>
  <c r="BK53" i="46"/>
  <c r="AW53" i="46"/>
  <c r="AV53" i="46"/>
  <c r="AH53" i="46"/>
  <c r="AG53" i="46"/>
  <c r="ASO52" i="46"/>
  <c r="ASB52" i="46"/>
  <c r="ARO52" i="46"/>
  <c r="ARN52" i="46"/>
  <c r="AQZ52" i="46"/>
  <c r="AQY52" i="46"/>
  <c r="AQK52" i="46"/>
  <c r="AQJ52" i="46"/>
  <c r="APV52" i="46"/>
  <c r="APU52" i="46"/>
  <c r="APG52" i="46"/>
  <c r="APF52" i="46"/>
  <c r="AOR52" i="46"/>
  <c r="AOQ52" i="46"/>
  <c r="AOC52" i="46"/>
  <c r="AOB52" i="46"/>
  <c r="ANN52" i="46"/>
  <c r="ANM52" i="46"/>
  <c r="AMY52" i="46"/>
  <c r="AMX52" i="46"/>
  <c r="AMJ52" i="46"/>
  <c r="AMI52" i="46"/>
  <c r="ALU52" i="46"/>
  <c r="ALT52" i="46"/>
  <c r="ALF52" i="46"/>
  <c r="ALE52" i="46"/>
  <c r="AKQ52" i="46"/>
  <c r="AKP52" i="46"/>
  <c r="AKB52" i="46"/>
  <c r="AKA52" i="46"/>
  <c r="AJM52" i="46"/>
  <c r="AJL52" i="46"/>
  <c r="AIX52" i="46"/>
  <c r="AIW52" i="46"/>
  <c r="AII52" i="46"/>
  <c r="AIH52" i="46"/>
  <c r="AHT52" i="46"/>
  <c r="AHS52" i="46"/>
  <c r="AHE52" i="46"/>
  <c r="AHD52" i="46"/>
  <c r="AGP52" i="46"/>
  <c r="AGO52" i="46"/>
  <c r="AGA52" i="46"/>
  <c r="AFZ52" i="46"/>
  <c r="AFL52" i="46"/>
  <c r="AFK52" i="46"/>
  <c r="AEW52" i="46"/>
  <c r="AEV52" i="46"/>
  <c r="AEH52" i="46"/>
  <c r="AEG52" i="46"/>
  <c r="ADS52" i="46"/>
  <c r="ADR52" i="46"/>
  <c r="ADD52" i="46"/>
  <c r="ADC52" i="46"/>
  <c r="ACO52" i="46"/>
  <c r="ACN52" i="46"/>
  <c r="ABZ52" i="46"/>
  <c r="ABY52" i="46"/>
  <c r="ABK52" i="46"/>
  <c r="ABJ52" i="46"/>
  <c r="AAV52" i="46"/>
  <c r="AAU52" i="46"/>
  <c r="AAG52" i="46"/>
  <c r="AAF52" i="46"/>
  <c r="ZR52" i="46"/>
  <c r="ZQ52" i="46"/>
  <c r="ZC52" i="46"/>
  <c r="ZB52" i="46"/>
  <c r="YN52" i="46"/>
  <c r="YM52" i="46"/>
  <c r="XY52" i="46"/>
  <c r="XX52" i="46"/>
  <c r="XJ52" i="46"/>
  <c r="XI52" i="46"/>
  <c r="WU52" i="46"/>
  <c r="WT52" i="46"/>
  <c r="WF52" i="46"/>
  <c r="WE52" i="46"/>
  <c r="VQ52" i="46"/>
  <c r="VP52" i="46"/>
  <c r="VB52" i="46"/>
  <c r="VA52" i="46"/>
  <c r="UM52" i="46"/>
  <c r="UL52" i="46"/>
  <c r="TX52" i="46"/>
  <c r="TW52" i="46"/>
  <c r="TI52" i="46"/>
  <c r="TH52" i="46"/>
  <c r="ST52" i="46"/>
  <c r="SS52" i="46"/>
  <c r="SE52" i="46"/>
  <c r="SD52" i="46"/>
  <c r="RP52" i="46"/>
  <c r="RO52" i="46"/>
  <c r="RA52" i="46"/>
  <c r="QZ52" i="46"/>
  <c r="QL52" i="46"/>
  <c r="QK52" i="46"/>
  <c r="PW52" i="46"/>
  <c r="PV52" i="46"/>
  <c r="PH52" i="46"/>
  <c r="PG52" i="46"/>
  <c r="OS52" i="46"/>
  <c r="OR52" i="46"/>
  <c r="OD52" i="46"/>
  <c r="OC52" i="46"/>
  <c r="NO52" i="46"/>
  <c r="NN52" i="46"/>
  <c r="MZ52" i="46"/>
  <c r="MY52" i="46"/>
  <c r="MK52" i="46"/>
  <c r="MJ52" i="46"/>
  <c r="LV52" i="46"/>
  <c r="LU52" i="46"/>
  <c r="LG52" i="46"/>
  <c r="LF52" i="46"/>
  <c r="KR52" i="46"/>
  <c r="KQ52" i="46"/>
  <c r="KC52" i="46"/>
  <c r="KB52" i="46"/>
  <c r="JN52" i="46"/>
  <c r="JM52" i="46"/>
  <c r="IY52" i="46"/>
  <c r="IX52" i="46"/>
  <c r="IJ52" i="46"/>
  <c r="II52" i="46"/>
  <c r="HU52" i="46"/>
  <c r="HT52" i="46"/>
  <c r="HF52" i="46"/>
  <c r="HE52" i="46"/>
  <c r="GQ52" i="46"/>
  <c r="GP52" i="46"/>
  <c r="GB52" i="46"/>
  <c r="GA52" i="46"/>
  <c r="FM52" i="46"/>
  <c r="FL52" i="46"/>
  <c r="EX52" i="46"/>
  <c r="EW52" i="46"/>
  <c r="EI52" i="46"/>
  <c r="EH52" i="46"/>
  <c r="DT52" i="46"/>
  <c r="DS52" i="46"/>
  <c r="DE52" i="46"/>
  <c r="DD52" i="46"/>
  <c r="CP52" i="46"/>
  <c r="CO52" i="46"/>
  <c r="CA52" i="46"/>
  <c r="BZ52" i="46"/>
  <c r="BL52" i="46"/>
  <c r="BK52" i="46"/>
  <c r="AW52" i="46"/>
  <c r="AV52" i="46"/>
  <c r="AH52" i="46"/>
  <c r="AG52" i="46"/>
  <c r="ASO51" i="46"/>
  <c r="ASB51" i="46"/>
  <c r="ARO51" i="46"/>
  <c r="ARN51" i="46"/>
  <c r="AQZ51" i="46"/>
  <c r="AQY51" i="46"/>
  <c r="AQK51" i="46"/>
  <c r="AQJ51" i="46"/>
  <c r="APV51" i="46"/>
  <c r="APU51" i="46"/>
  <c r="APG51" i="46"/>
  <c r="APF51" i="46"/>
  <c r="AOR51" i="46"/>
  <c r="AOQ51" i="46"/>
  <c r="AOC51" i="46"/>
  <c r="AOB51" i="46"/>
  <c r="ANN51" i="46"/>
  <c r="ANM51" i="46"/>
  <c r="AMY51" i="46"/>
  <c r="AMX51" i="46"/>
  <c r="AMJ51" i="46"/>
  <c r="AMI51" i="46"/>
  <c r="ALU51" i="46"/>
  <c r="ALT51" i="46"/>
  <c r="ALF51" i="46"/>
  <c r="ALE51" i="46"/>
  <c r="AKQ51" i="46"/>
  <c r="AKP51" i="46"/>
  <c r="AKB51" i="46"/>
  <c r="AKA51" i="46"/>
  <c r="AJM51" i="46"/>
  <c r="AJL51" i="46"/>
  <c r="AIX51" i="46"/>
  <c r="AIW51" i="46"/>
  <c r="AII51" i="46"/>
  <c r="AIH51" i="46"/>
  <c r="AHT51" i="46"/>
  <c r="AHS51" i="46"/>
  <c r="AHE51" i="46"/>
  <c r="AHD51" i="46"/>
  <c r="AGP51" i="46"/>
  <c r="AGO51" i="46"/>
  <c r="AGA51" i="46"/>
  <c r="AFZ51" i="46"/>
  <c r="AFL51" i="46"/>
  <c r="AFK51" i="46"/>
  <c r="AEW51" i="46"/>
  <c r="AEV51" i="46"/>
  <c r="AEH51" i="46"/>
  <c r="AEG51" i="46"/>
  <c r="ADS51" i="46"/>
  <c r="ADR51" i="46"/>
  <c r="ADD51" i="46"/>
  <c r="ADC51" i="46"/>
  <c r="ACO51" i="46"/>
  <c r="ACN51" i="46"/>
  <c r="ABZ51" i="46"/>
  <c r="ABY51" i="46"/>
  <c r="ABK51" i="46"/>
  <c r="ABJ51" i="46"/>
  <c r="AAV51" i="46"/>
  <c r="AAU51" i="46"/>
  <c r="AAG51" i="46"/>
  <c r="AAF51" i="46"/>
  <c r="ZR51" i="46"/>
  <c r="ZQ51" i="46"/>
  <c r="ZC51" i="46"/>
  <c r="ZB51" i="46"/>
  <c r="YN51" i="46"/>
  <c r="YM51" i="46"/>
  <c r="XY51" i="46"/>
  <c r="XX51" i="46"/>
  <c r="XJ51" i="46"/>
  <c r="XI51" i="46"/>
  <c r="WU51" i="46"/>
  <c r="WT51" i="46"/>
  <c r="WF51" i="46"/>
  <c r="WE51" i="46"/>
  <c r="VQ51" i="46"/>
  <c r="VP51" i="46"/>
  <c r="VB51" i="46"/>
  <c r="VA51" i="46"/>
  <c r="UM51" i="46"/>
  <c r="UL51" i="46"/>
  <c r="TX51" i="46"/>
  <c r="TW51" i="46"/>
  <c r="TI51" i="46"/>
  <c r="TH51" i="46"/>
  <c r="ST51" i="46"/>
  <c r="SS51" i="46"/>
  <c r="SE51" i="46"/>
  <c r="SD51" i="46"/>
  <c r="RP51" i="46"/>
  <c r="RO51" i="46"/>
  <c r="RA51" i="46"/>
  <c r="QZ51" i="46"/>
  <c r="QL51" i="46"/>
  <c r="QK51" i="46"/>
  <c r="PW51" i="46"/>
  <c r="PV51" i="46"/>
  <c r="PH51" i="46"/>
  <c r="PG51" i="46"/>
  <c r="OS51" i="46"/>
  <c r="OR51" i="46"/>
  <c r="OD51" i="46"/>
  <c r="OC51" i="46"/>
  <c r="NO51" i="46"/>
  <c r="NN51" i="46"/>
  <c r="MZ51" i="46"/>
  <c r="MY51" i="46"/>
  <c r="MK51" i="46"/>
  <c r="MJ51" i="46"/>
  <c r="LV51" i="46"/>
  <c r="LU51" i="46"/>
  <c r="LG51" i="46"/>
  <c r="LF51" i="46"/>
  <c r="KR51" i="46"/>
  <c r="KQ51" i="46"/>
  <c r="KC51" i="46"/>
  <c r="KB51" i="46"/>
  <c r="JN51" i="46"/>
  <c r="JM51" i="46"/>
  <c r="IY51" i="46"/>
  <c r="IX51" i="46"/>
  <c r="IJ51" i="46"/>
  <c r="II51" i="46"/>
  <c r="HU51" i="46"/>
  <c r="HT51" i="46"/>
  <c r="HF51" i="46"/>
  <c r="HE51" i="46"/>
  <c r="GQ51" i="46"/>
  <c r="GP51" i="46"/>
  <c r="GB51" i="46"/>
  <c r="GA51" i="46"/>
  <c r="FM51" i="46"/>
  <c r="FL51" i="46"/>
  <c r="EX51" i="46"/>
  <c r="EW51" i="46"/>
  <c r="EI51" i="46"/>
  <c r="EH51" i="46"/>
  <c r="DT51" i="46"/>
  <c r="DS51" i="46"/>
  <c r="DE51" i="46"/>
  <c r="DD51" i="46"/>
  <c r="CP51" i="46"/>
  <c r="CO51" i="46"/>
  <c r="CA51" i="46"/>
  <c r="BZ51" i="46"/>
  <c r="BL51" i="46"/>
  <c r="BK51" i="46"/>
  <c r="AW51" i="46"/>
  <c r="AV51" i="46"/>
  <c r="AH51" i="46"/>
  <c r="AG51" i="46"/>
  <c r="ASO50" i="46"/>
  <c r="ASB50" i="46"/>
  <c r="ARO50" i="46"/>
  <c r="ARN50" i="46"/>
  <c r="AQZ50" i="46"/>
  <c r="AQY50" i="46"/>
  <c r="AQK50" i="46"/>
  <c r="AQJ50" i="46"/>
  <c r="APV50" i="46"/>
  <c r="APU50" i="46"/>
  <c r="APG50" i="46"/>
  <c r="APF50" i="46"/>
  <c r="AOR50" i="46"/>
  <c r="AOQ50" i="46"/>
  <c r="AOC50" i="46"/>
  <c r="AOB50" i="46"/>
  <c r="ANN50" i="46"/>
  <c r="ANM50" i="46"/>
  <c r="AMY50" i="46"/>
  <c r="AMX50" i="46"/>
  <c r="AMJ50" i="46"/>
  <c r="AMI50" i="46"/>
  <c r="ALU50" i="46"/>
  <c r="ALT50" i="46"/>
  <c r="ALF50" i="46"/>
  <c r="ALE50" i="46"/>
  <c r="AKQ50" i="46"/>
  <c r="AKP50" i="46"/>
  <c r="AKB50" i="46"/>
  <c r="AKA50" i="46"/>
  <c r="AJM50" i="46"/>
  <c r="AJL50" i="46"/>
  <c r="AIX50" i="46"/>
  <c r="AIW50" i="46"/>
  <c r="AII50" i="46"/>
  <c r="AIH50" i="46"/>
  <c r="AHT50" i="46"/>
  <c r="AHS50" i="46"/>
  <c r="AHE50" i="46"/>
  <c r="AHD50" i="46"/>
  <c r="AGP50" i="46"/>
  <c r="AGO50" i="46"/>
  <c r="AGA50" i="46"/>
  <c r="AFZ50" i="46"/>
  <c r="AFL50" i="46"/>
  <c r="AFK50" i="46"/>
  <c r="AEW50" i="46"/>
  <c r="AEV50" i="46"/>
  <c r="AEH50" i="46"/>
  <c r="AEG50" i="46"/>
  <c r="ADS50" i="46"/>
  <c r="ADR50" i="46"/>
  <c r="ADD50" i="46"/>
  <c r="ADC50" i="46"/>
  <c r="ACO50" i="46"/>
  <c r="ACN50" i="46"/>
  <c r="ABZ50" i="46"/>
  <c r="ABY50" i="46"/>
  <c r="ABK50" i="46"/>
  <c r="ABJ50" i="46"/>
  <c r="AAV50" i="46"/>
  <c r="AAU50" i="46"/>
  <c r="AAG50" i="46"/>
  <c r="AAF50" i="46"/>
  <c r="ZR50" i="46"/>
  <c r="ZQ50" i="46"/>
  <c r="ZC50" i="46"/>
  <c r="ZB50" i="46"/>
  <c r="YN50" i="46"/>
  <c r="YM50" i="46"/>
  <c r="XY50" i="46"/>
  <c r="XX50" i="46"/>
  <c r="XJ50" i="46"/>
  <c r="XI50" i="46"/>
  <c r="WU50" i="46"/>
  <c r="WT50" i="46"/>
  <c r="WF50" i="46"/>
  <c r="WE50" i="46"/>
  <c r="VQ50" i="46"/>
  <c r="VP50" i="46"/>
  <c r="VB50" i="46"/>
  <c r="VA50" i="46"/>
  <c r="UM50" i="46"/>
  <c r="UL50" i="46"/>
  <c r="TX50" i="46"/>
  <c r="TW50" i="46"/>
  <c r="TI50" i="46"/>
  <c r="TH50" i="46"/>
  <c r="ST50" i="46"/>
  <c r="SS50" i="46"/>
  <c r="SE50" i="46"/>
  <c r="SD50" i="46"/>
  <c r="RP50" i="46"/>
  <c r="RO50" i="46"/>
  <c r="RA50" i="46"/>
  <c r="QZ50" i="46"/>
  <c r="QL50" i="46"/>
  <c r="QK50" i="46"/>
  <c r="PW50" i="46"/>
  <c r="PV50" i="46"/>
  <c r="PH50" i="46"/>
  <c r="PG50" i="46"/>
  <c r="OS50" i="46"/>
  <c r="OR50" i="46"/>
  <c r="OD50" i="46"/>
  <c r="OC50" i="46"/>
  <c r="NO50" i="46"/>
  <c r="NN50" i="46"/>
  <c r="MZ50" i="46"/>
  <c r="MY50" i="46"/>
  <c r="MK50" i="46"/>
  <c r="MJ50" i="46"/>
  <c r="LV50" i="46"/>
  <c r="LU50" i="46"/>
  <c r="LG50" i="46"/>
  <c r="LF50" i="46"/>
  <c r="KR50" i="46"/>
  <c r="KQ50" i="46"/>
  <c r="KC50" i="46"/>
  <c r="KB50" i="46"/>
  <c r="JN50" i="46"/>
  <c r="JM50" i="46"/>
  <c r="IY50" i="46"/>
  <c r="IX50" i="46"/>
  <c r="IJ50" i="46"/>
  <c r="II50" i="46"/>
  <c r="HU50" i="46"/>
  <c r="HT50" i="46"/>
  <c r="HF50" i="46"/>
  <c r="HE50" i="46"/>
  <c r="GQ50" i="46"/>
  <c r="GP50" i="46"/>
  <c r="GB50" i="46"/>
  <c r="GA50" i="46"/>
  <c r="FM50" i="46"/>
  <c r="FL50" i="46"/>
  <c r="EX50" i="46"/>
  <c r="EW50" i="46"/>
  <c r="EI50" i="46"/>
  <c r="EH50" i="46"/>
  <c r="DT50" i="46"/>
  <c r="DS50" i="46"/>
  <c r="DE50" i="46"/>
  <c r="DD50" i="46"/>
  <c r="CP50" i="46"/>
  <c r="CO50" i="46"/>
  <c r="CA50" i="46"/>
  <c r="BZ50" i="46"/>
  <c r="BL50" i="46"/>
  <c r="BK50" i="46"/>
  <c r="AW50" i="46"/>
  <c r="AV50" i="46"/>
  <c r="AH50" i="46"/>
  <c r="AG50" i="46"/>
  <c r="ASO49" i="46"/>
  <c r="ASB49" i="46"/>
  <c r="ARO49" i="46"/>
  <c r="ARN49" i="46"/>
  <c r="AQZ49" i="46"/>
  <c r="AQY49" i="46"/>
  <c r="AQK49" i="46"/>
  <c r="AQJ49" i="46"/>
  <c r="APV49" i="46"/>
  <c r="APU49" i="46"/>
  <c r="APG49" i="46"/>
  <c r="APF49" i="46"/>
  <c r="AOR49" i="46"/>
  <c r="AOQ49" i="46"/>
  <c r="AOC49" i="46"/>
  <c r="AOB49" i="46"/>
  <c r="ANN49" i="46"/>
  <c r="ANM49" i="46"/>
  <c r="AMY49" i="46"/>
  <c r="AMX49" i="46"/>
  <c r="AMJ49" i="46"/>
  <c r="AMI49" i="46"/>
  <c r="ALU49" i="46"/>
  <c r="ALT49" i="46"/>
  <c r="ALF49" i="46"/>
  <c r="ALE49" i="46"/>
  <c r="AKQ49" i="46"/>
  <c r="AKP49" i="46"/>
  <c r="AKB49" i="46"/>
  <c r="AKA49" i="46"/>
  <c r="AJM49" i="46"/>
  <c r="AJL49" i="46"/>
  <c r="AIX49" i="46"/>
  <c r="AIW49" i="46"/>
  <c r="AII49" i="46"/>
  <c r="AIH49" i="46"/>
  <c r="AHT49" i="46"/>
  <c r="AHS49" i="46"/>
  <c r="AHE49" i="46"/>
  <c r="AHD49" i="46"/>
  <c r="AGP49" i="46"/>
  <c r="AGO49" i="46"/>
  <c r="AGA49" i="46"/>
  <c r="AFZ49" i="46"/>
  <c r="AFL49" i="46"/>
  <c r="AFK49" i="46"/>
  <c r="AEW49" i="46"/>
  <c r="AEV49" i="46"/>
  <c r="AEH49" i="46"/>
  <c r="AEG49" i="46"/>
  <c r="ADS49" i="46"/>
  <c r="ADR49" i="46"/>
  <c r="ADD49" i="46"/>
  <c r="ADC49" i="46"/>
  <c r="ACO49" i="46"/>
  <c r="ACN49" i="46"/>
  <c r="ABZ49" i="46"/>
  <c r="ABY49" i="46"/>
  <c r="ABK49" i="46"/>
  <c r="ABJ49" i="46"/>
  <c r="AAV49" i="46"/>
  <c r="AAU49" i="46"/>
  <c r="AAG49" i="46"/>
  <c r="AAF49" i="46"/>
  <c r="ZR49" i="46"/>
  <c r="ZQ49" i="46"/>
  <c r="ZC49" i="46"/>
  <c r="ZB49" i="46"/>
  <c r="YN49" i="46"/>
  <c r="YM49" i="46"/>
  <c r="XY49" i="46"/>
  <c r="XX49" i="46"/>
  <c r="XJ49" i="46"/>
  <c r="XI49" i="46"/>
  <c r="WU49" i="46"/>
  <c r="WT49" i="46"/>
  <c r="WF49" i="46"/>
  <c r="WE49" i="46"/>
  <c r="VQ49" i="46"/>
  <c r="VP49" i="46"/>
  <c r="VB49" i="46"/>
  <c r="VA49" i="46"/>
  <c r="UM49" i="46"/>
  <c r="UL49" i="46"/>
  <c r="TX49" i="46"/>
  <c r="TW49" i="46"/>
  <c r="TI49" i="46"/>
  <c r="TH49" i="46"/>
  <c r="ST49" i="46"/>
  <c r="SS49" i="46"/>
  <c r="SE49" i="46"/>
  <c r="SD49" i="46"/>
  <c r="RP49" i="46"/>
  <c r="RO49" i="46"/>
  <c r="RA49" i="46"/>
  <c r="QZ49" i="46"/>
  <c r="QL49" i="46"/>
  <c r="QK49" i="46"/>
  <c r="PW49" i="46"/>
  <c r="PV49" i="46"/>
  <c r="PH49" i="46"/>
  <c r="PG49" i="46"/>
  <c r="OS49" i="46"/>
  <c r="OR49" i="46"/>
  <c r="OD49" i="46"/>
  <c r="OC49" i="46"/>
  <c r="NO49" i="46"/>
  <c r="NN49" i="46"/>
  <c r="MZ49" i="46"/>
  <c r="MY49" i="46"/>
  <c r="MK49" i="46"/>
  <c r="MJ49" i="46"/>
  <c r="LV49" i="46"/>
  <c r="LU49" i="46"/>
  <c r="LG49" i="46"/>
  <c r="LF49" i="46"/>
  <c r="KR49" i="46"/>
  <c r="KQ49" i="46"/>
  <c r="KC49" i="46"/>
  <c r="KB49" i="46"/>
  <c r="JN49" i="46"/>
  <c r="JM49" i="46"/>
  <c r="IY49" i="46"/>
  <c r="IX49" i="46"/>
  <c r="IJ49" i="46"/>
  <c r="II49" i="46"/>
  <c r="HU49" i="46"/>
  <c r="HT49" i="46"/>
  <c r="HF49" i="46"/>
  <c r="HE49" i="46"/>
  <c r="GQ49" i="46"/>
  <c r="GP49" i="46"/>
  <c r="GB49" i="46"/>
  <c r="GA49" i="46"/>
  <c r="FM49" i="46"/>
  <c r="FL49" i="46"/>
  <c r="EX49" i="46"/>
  <c r="EW49" i="46"/>
  <c r="EI49" i="46"/>
  <c r="EH49" i="46"/>
  <c r="DT49" i="46"/>
  <c r="DS49" i="46"/>
  <c r="DE49" i="46"/>
  <c r="DD49" i="46"/>
  <c r="CP49" i="46"/>
  <c r="CO49" i="46"/>
  <c r="CA49" i="46"/>
  <c r="BZ49" i="46"/>
  <c r="BL49" i="46"/>
  <c r="BK49" i="46"/>
  <c r="AW49" i="46"/>
  <c r="AV49" i="46"/>
  <c r="AH49" i="46"/>
  <c r="AG49" i="46"/>
  <c r="ASO48" i="46"/>
  <c r="ASB48" i="46"/>
  <c r="ARO48" i="46"/>
  <c r="ARN48" i="46"/>
  <c r="AQZ48" i="46"/>
  <c r="AQY48" i="46"/>
  <c r="AQK48" i="46"/>
  <c r="AQJ48" i="46"/>
  <c r="APV48" i="46"/>
  <c r="APU48" i="46"/>
  <c r="APG48" i="46"/>
  <c r="APF48" i="46"/>
  <c r="AOR48" i="46"/>
  <c r="AOQ48" i="46"/>
  <c r="AOC48" i="46"/>
  <c r="AOB48" i="46"/>
  <c r="ANN48" i="46"/>
  <c r="ANM48" i="46"/>
  <c r="AMY48" i="46"/>
  <c r="AMX48" i="46"/>
  <c r="AMJ48" i="46"/>
  <c r="AMI48" i="46"/>
  <c r="ALU48" i="46"/>
  <c r="ALT48" i="46"/>
  <c r="ALF48" i="46"/>
  <c r="ALE48" i="46"/>
  <c r="AKQ48" i="46"/>
  <c r="AKP48" i="46"/>
  <c r="AKB48" i="46"/>
  <c r="AKA48" i="46"/>
  <c r="AJM48" i="46"/>
  <c r="AJL48" i="46"/>
  <c r="AIX48" i="46"/>
  <c r="AIW48" i="46"/>
  <c r="AII48" i="46"/>
  <c r="AIH48" i="46"/>
  <c r="AHT48" i="46"/>
  <c r="AHS48" i="46"/>
  <c r="AHE48" i="46"/>
  <c r="AHD48" i="46"/>
  <c r="AGP48" i="46"/>
  <c r="AGO48" i="46"/>
  <c r="AGA48" i="46"/>
  <c r="AFZ48" i="46"/>
  <c r="AFL48" i="46"/>
  <c r="AFK48" i="46"/>
  <c r="AEW48" i="46"/>
  <c r="AEV48" i="46"/>
  <c r="AEH48" i="46"/>
  <c r="AEG48" i="46"/>
  <c r="ADS48" i="46"/>
  <c r="ADR48" i="46"/>
  <c r="ADD48" i="46"/>
  <c r="ADC48" i="46"/>
  <c r="ACO48" i="46"/>
  <c r="ACN48" i="46"/>
  <c r="ABZ48" i="46"/>
  <c r="ABY48" i="46"/>
  <c r="ABK48" i="46"/>
  <c r="ABJ48" i="46"/>
  <c r="AAV48" i="46"/>
  <c r="AAU48" i="46"/>
  <c r="AAG48" i="46"/>
  <c r="AAF48" i="46"/>
  <c r="ZR48" i="46"/>
  <c r="ZQ48" i="46"/>
  <c r="ZC48" i="46"/>
  <c r="ZB48" i="46"/>
  <c r="YN48" i="46"/>
  <c r="YM48" i="46"/>
  <c r="XY48" i="46"/>
  <c r="XX48" i="46"/>
  <c r="XJ48" i="46"/>
  <c r="XI48" i="46"/>
  <c r="WU48" i="46"/>
  <c r="WT48" i="46"/>
  <c r="WF48" i="46"/>
  <c r="WE48" i="46"/>
  <c r="VQ48" i="46"/>
  <c r="VP48" i="46"/>
  <c r="VB48" i="46"/>
  <c r="VA48" i="46"/>
  <c r="UM48" i="46"/>
  <c r="UL48" i="46"/>
  <c r="TX48" i="46"/>
  <c r="TW48" i="46"/>
  <c r="TI48" i="46"/>
  <c r="TH48" i="46"/>
  <c r="ST48" i="46"/>
  <c r="SS48" i="46"/>
  <c r="SE48" i="46"/>
  <c r="SD48" i="46"/>
  <c r="RP48" i="46"/>
  <c r="RO48" i="46"/>
  <c r="RA48" i="46"/>
  <c r="QZ48" i="46"/>
  <c r="QL48" i="46"/>
  <c r="QK48" i="46"/>
  <c r="PW48" i="46"/>
  <c r="PV48" i="46"/>
  <c r="PH48" i="46"/>
  <c r="PG48" i="46"/>
  <c r="OS48" i="46"/>
  <c r="OR48" i="46"/>
  <c r="OD48" i="46"/>
  <c r="OC48" i="46"/>
  <c r="NO48" i="46"/>
  <c r="NN48" i="46"/>
  <c r="MZ48" i="46"/>
  <c r="MY48" i="46"/>
  <c r="MK48" i="46"/>
  <c r="MJ48" i="46"/>
  <c r="LV48" i="46"/>
  <c r="LU48" i="46"/>
  <c r="LG48" i="46"/>
  <c r="LF48" i="46"/>
  <c r="KR48" i="46"/>
  <c r="KQ48" i="46"/>
  <c r="KC48" i="46"/>
  <c r="KB48" i="46"/>
  <c r="JN48" i="46"/>
  <c r="JM48" i="46"/>
  <c r="IY48" i="46"/>
  <c r="IX48" i="46"/>
  <c r="IJ48" i="46"/>
  <c r="II48" i="46"/>
  <c r="HU48" i="46"/>
  <c r="HT48" i="46"/>
  <c r="HF48" i="46"/>
  <c r="HE48" i="46"/>
  <c r="GQ48" i="46"/>
  <c r="GP48" i="46"/>
  <c r="GB48" i="46"/>
  <c r="GA48" i="46"/>
  <c r="FM48" i="46"/>
  <c r="FL48" i="46"/>
  <c r="EX48" i="46"/>
  <c r="EW48" i="46"/>
  <c r="EI48" i="46"/>
  <c r="EH48" i="46"/>
  <c r="DT48" i="46"/>
  <c r="DS48" i="46"/>
  <c r="DE48" i="46"/>
  <c r="DD48" i="46"/>
  <c r="CP48" i="46"/>
  <c r="CO48" i="46"/>
  <c r="CA48" i="46"/>
  <c r="BZ48" i="46"/>
  <c r="BL48" i="46"/>
  <c r="BK48" i="46"/>
  <c r="AW48" i="46"/>
  <c r="AV48" i="46"/>
  <c r="AH48" i="46"/>
  <c r="AG48" i="46"/>
  <c r="ASO47" i="46"/>
  <c r="ASB47" i="46"/>
  <c r="ARO47" i="46"/>
  <c r="ARN47" i="46"/>
  <c r="AQZ47" i="46"/>
  <c r="AQY47" i="46"/>
  <c r="AQK47" i="46"/>
  <c r="AQJ47" i="46"/>
  <c r="APV47" i="46"/>
  <c r="APU47" i="46"/>
  <c r="APG47" i="46"/>
  <c r="APF47" i="46"/>
  <c r="AOR47" i="46"/>
  <c r="AOQ47" i="46"/>
  <c r="AOC47" i="46"/>
  <c r="AOB47" i="46"/>
  <c r="ANN47" i="46"/>
  <c r="ANM47" i="46"/>
  <c r="AMY47" i="46"/>
  <c r="AMX47" i="46"/>
  <c r="AMJ47" i="46"/>
  <c r="AMI47" i="46"/>
  <c r="ALU47" i="46"/>
  <c r="ALT47" i="46"/>
  <c r="ALF47" i="46"/>
  <c r="ALE47" i="46"/>
  <c r="AKQ47" i="46"/>
  <c r="AKP47" i="46"/>
  <c r="AKB47" i="46"/>
  <c r="AKA47" i="46"/>
  <c r="AJM47" i="46"/>
  <c r="AJL47" i="46"/>
  <c r="AIX47" i="46"/>
  <c r="AIW47" i="46"/>
  <c r="AII47" i="46"/>
  <c r="AIH47" i="46"/>
  <c r="AHT47" i="46"/>
  <c r="AHS47" i="46"/>
  <c r="AHE47" i="46"/>
  <c r="AHD47" i="46"/>
  <c r="AGP47" i="46"/>
  <c r="AGO47" i="46"/>
  <c r="AGA47" i="46"/>
  <c r="AFZ47" i="46"/>
  <c r="AFL47" i="46"/>
  <c r="AFK47" i="46"/>
  <c r="AEW47" i="46"/>
  <c r="AEV47" i="46"/>
  <c r="AEH47" i="46"/>
  <c r="AEG47" i="46"/>
  <c r="ADS47" i="46"/>
  <c r="ADR47" i="46"/>
  <c r="ADD47" i="46"/>
  <c r="ADC47" i="46"/>
  <c r="ACO47" i="46"/>
  <c r="ACN47" i="46"/>
  <c r="ABZ47" i="46"/>
  <c r="ABY47" i="46"/>
  <c r="ABK47" i="46"/>
  <c r="ABJ47" i="46"/>
  <c r="AAV47" i="46"/>
  <c r="AAU47" i="46"/>
  <c r="AAG47" i="46"/>
  <c r="AAF47" i="46"/>
  <c r="ZR47" i="46"/>
  <c r="ZQ47" i="46"/>
  <c r="ZC47" i="46"/>
  <c r="ZB47" i="46"/>
  <c r="YN47" i="46"/>
  <c r="YM47" i="46"/>
  <c r="XY47" i="46"/>
  <c r="XX47" i="46"/>
  <c r="XJ47" i="46"/>
  <c r="XI47" i="46"/>
  <c r="WU47" i="46"/>
  <c r="WT47" i="46"/>
  <c r="WF47" i="46"/>
  <c r="WE47" i="46"/>
  <c r="VQ47" i="46"/>
  <c r="VP47" i="46"/>
  <c r="VB47" i="46"/>
  <c r="VA47" i="46"/>
  <c r="UM47" i="46"/>
  <c r="UL47" i="46"/>
  <c r="TX47" i="46"/>
  <c r="TW47" i="46"/>
  <c r="TI47" i="46"/>
  <c r="TH47" i="46"/>
  <c r="ST47" i="46"/>
  <c r="SS47" i="46"/>
  <c r="SE47" i="46"/>
  <c r="SD47" i="46"/>
  <c r="RP47" i="46"/>
  <c r="RO47" i="46"/>
  <c r="RA47" i="46"/>
  <c r="QZ47" i="46"/>
  <c r="QL47" i="46"/>
  <c r="QK47" i="46"/>
  <c r="PW47" i="46"/>
  <c r="PV47" i="46"/>
  <c r="PH47" i="46"/>
  <c r="PG47" i="46"/>
  <c r="OS47" i="46"/>
  <c r="OR47" i="46"/>
  <c r="OD47" i="46"/>
  <c r="OC47" i="46"/>
  <c r="NO47" i="46"/>
  <c r="NN47" i="46"/>
  <c r="MZ47" i="46"/>
  <c r="MY47" i="46"/>
  <c r="MK47" i="46"/>
  <c r="MJ47" i="46"/>
  <c r="LV47" i="46"/>
  <c r="LU47" i="46"/>
  <c r="LG47" i="46"/>
  <c r="LF47" i="46"/>
  <c r="KR47" i="46"/>
  <c r="KQ47" i="46"/>
  <c r="KC47" i="46"/>
  <c r="KB47" i="46"/>
  <c r="JN47" i="46"/>
  <c r="JM47" i="46"/>
  <c r="IY47" i="46"/>
  <c r="IX47" i="46"/>
  <c r="IJ47" i="46"/>
  <c r="II47" i="46"/>
  <c r="HU47" i="46"/>
  <c r="HT47" i="46"/>
  <c r="HF47" i="46"/>
  <c r="HE47" i="46"/>
  <c r="GQ47" i="46"/>
  <c r="GP47" i="46"/>
  <c r="GB47" i="46"/>
  <c r="GA47" i="46"/>
  <c r="FM47" i="46"/>
  <c r="FL47" i="46"/>
  <c r="EX47" i="46"/>
  <c r="EW47" i="46"/>
  <c r="EI47" i="46"/>
  <c r="EH47" i="46"/>
  <c r="DT47" i="46"/>
  <c r="DS47" i="46"/>
  <c r="DE47" i="46"/>
  <c r="DD47" i="46"/>
  <c r="CP47" i="46"/>
  <c r="CO47" i="46"/>
  <c r="CA47" i="46"/>
  <c r="BZ47" i="46"/>
  <c r="BL47" i="46"/>
  <c r="BK47" i="46"/>
  <c r="AW47" i="46"/>
  <c r="AV47" i="46"/>
  <c r="AH47" i="46"/>
  <c r="AG47" i="46"/>
  <c r="ASO46" i="46"/>
  <c r="ASB46" i="46"/>
  <c r="ARO46" i="46"/>
  <c r="ARN46" i="46"/>
  <c r="AQZ46" i="46"/>
  <c r="AQY46" i="46"/>
  <c r="AQK46" i="46"/>
  <c r="AQJ46" i="46"/>
  <c r="APV46" i="46"/>
  <c r="APU46" i="46"/>
  <c r="APG46" i="46"/>
  <c r="APF46" i="46"/>
  <c r="AOR46" i="46"/>
  <c r="AOQ46" i="46"/>
  <c r="AOC46" i="46"/>
  <c r="AOB46" i="46"/>
  <c r="ANN46" i="46"/>
  <c r="ANM46" i="46"/>
  <c r="AMY46" i="46"/>
  <c r="AMX46" i="46"/>
  <c r="AMJ46" i="46"/>
  <c r="AMI46" i="46"/>
  <c r="ALU46" i="46"/>
  <c r="ALT46" i="46"/>
  <c r="ALF46" i="46"/>
  <c r="ALE46" i="46"/>
  <c r="AKQ46" i="46"/>
  <c r="AKP46" i="46"/>
  <c r="AKB46" i="46"/>
  <c r="AKA46" i="46"/>
  <c r="AJM46" i="46"/>
  <c r="AJL46" i="46"/>
  <c r="AIX46" i="46"/>
  <c r="AIW46" i="46"/>
  <c r="AII46" i="46"/>
  <c r="AIH46" i="46"/>
  <c r="AHT46" i="46"/>
  <c r="AHS46" i="46"/>
  <c r="AHE46" i="46"/>
  <c r="AHD46" i="46"/>
  <c r="AGP46" i="46"/>
  <c r="AGO46" i="46"/>
  <c r="AGA46" i="46"/>
  <c r="AFZ46" i="46"/>
  <c r="AFL46" i="46"/>
  <c r="AFK46" i="46"/>
  <c r="AEW46" i="46"/>
  <c r="AEV46" i="46"/>
  <c r="AEH46" i="46"/>
  <c r="AEG46" i="46"/>
  <c r="ADS46" i="46"/>
  <c r="ADR46" i="46"/>
  <c r="ADD46" i="46"/>
  <c r="ADC46" i="46"/>
  <c r="ACO46" i="46"/>
  <c r="ACN46" i="46"/>
  <c r="ABZ46" i="46"/>
  <c r="ABY46" i="46"/>
  <c r="ABK46" i="46"/>
  <c r="ABJ46" i="46"/>
  <c r="AAV46" i="46"/>
  <c r="AAU46" i="46"/>
  <c r="AAG46" i="46"/>
  <c r="AAF46" i="46"/>
  <c r="ZR46" i="46"/>
  <c r="ZQ46" i="46"/>
  <c r="ZC46" i="46"/>
  <c r="ZB46" i="46"/>
  <c r="YN46" i="46"/>
  <c r="YM46" i="46"/>
  <c r="XY46" i="46"/>
  <c r="XX46" i="46"/>
  <c r="XJ46" i="46"/>
  <c r="XI46" i="46"/>
  <c r="WU46" i="46"/>
  <c r="WT46" i="46"/>
  <c r="WF46" i="46"/>
  <c r="WE46" i="46"/>
  <c r="VQ46" i="46"/>
  <c r="VP46" i="46"/>
  <c r="VB46" i="46"/>
  <c r="VA46" i="46"/>
  <c r="UM46" i="46"/>
  <c r="UL46" i="46"/>
  <c r="TX46" i="46"/>
  <c r="TW46" i="46"/>
  <c r="TI46" i="46"/>
  <c r="TH46" i="46"/>
  <c r="ST46" i="46"/>
  <c r="SS46" i="46"/>
  <c r="SE46" i="46"/>
  <c r="SD46" i="46"/>
  <c r="RP46" i="46"/>
  <c r="RO46" i="46"/>
  <c r="RA46" i="46"/>
  <c r="QZ46" i="46"/>
  <c r="QL46" i="46"/>
  <c r="QK46" i="46"/>
  <c r="PW46" i="46"/>
  <c r="PV46" i="46"/>
  <c r="PH46" i="46"/>
  <c r="PG46" i="46"/>
  <c r="OS46" i="46"/>
  <c r="OR46" i="46"/>
  <c r="OD46" i="46"/>
  <c r="OC46" i="46"/>
  <c r="NO46" i="46"/>
  <c r="NN46" i="46"/>
  <c r="MZ46" i="46"/>
  <c r="MY46" i="46"/>
  <c r="MK46" i="46"/>
  <c r="MJ46" i="46"/>
  <c r="LV46" i="46"/>
  <c r="LU46" i="46"/>
  <c r="LG46" i="46"/>
  <c r="LF46" i="46"/>
  <c r="KR46" i="46"/>
  <c r="KQ46" i="46"/>
  <c r="KC46" i="46"/>
  <c r="KB46" i="46"/>
  <c r="JN46" i="46"/>
  <c r="JM46" i="46"/>
  <c r="IY46" i="46"/>
  <c r="IX46" i="46"/>
  <c r="IJ46" i="46"/>
  <c r="II46" i="46"/>
  <c r="HU46" i="46"/>
  <c r="HT46" i="46"/>
  <c r="HF46" i="46"/>
  <c r="HE46" i="46"/>
  <c r="GQ46" i="46"/>
  <c r="GP46" i="46"/>
  <c r="GB46" i="46"/>
  <c r="GA46" i="46"/>
  <c r="FM46" i="46"/>
  <c r="FL46" i="46"/>
  <c r="EX46" i="46"/>
  <c r="EW46" i="46"/>
  <c r="EI46" i="46"/>
  <c r="EH46" i="46"/>
  <c r="DT46" i="46"/>
  <c r="DS46" i="46"/>
  <c r="DE46" i="46"/>
  <c r="DD46" i="46"/>
  <c r="CP46" i="46"/>
  <c r="CO46" i="46"/>
  <c r="CA46" i="46"/>
  <c r="BZ46" i="46"/>
  <c r="BL46" i="46"/>
  <c r="BK46" i="46"/>
  <c r="AW46" i="46"/>
  <c r="AV46" i="46"/>
  <c r="AH46" i="46"/>
  <c r="AG46" i="46"/>
  <c r="ASO45" i="46"/>
  <c r="ASB45" i="46"/>
  <c r="ARO45" i="46"/>
  <c r="ARN45" i="46"/>
  <c r="AQZ45" i="46"/>
  <c r="AQY45" i="46"/>
  <c r="AQK45" i="46"/>
  <c r="AQJ45" i="46"/>
  <c r="APV45" i="46"/>
  <c r="APU45" i="46"/>
  <c r="APG45" i="46"/>
  <c r="APF45" i="46"/>
  <c r="AOR45" i="46"/>
  <c r="AOQ45" i="46"/>
  <c r="AOC45" i="46"/>
  <c r="AOB45" i="46"/>
  <c r="ANN45" i="46"/>
  <c r="ANM45" i="46"/>
  <c r="AMY45" i="46"/>
  <c r="AMX45" i="46"/>
  <c r="AMJ45" i="46"/>
  <c r="AMI45" i="46"/>
  <c r="ALU45" i="46"/>
  <c r="ALT45" i="46"/>
  <c r="ALF45" i="46"/>
  <c r="ALE45" i="46"/>
  <c r="AKQ45" i="46"/>
  <c r="AKP45" i="46"/>
  <c r="AKB45" i="46"/>
  <c r="AKA45" i="46"/>
  <c r="AJM45" i="46"/>
  <c r="AJL45" i="46"/>
  <c r="AIX45" i="46"/>
  <c r="AIW45" i="46"/>
  <c r="AII45" i="46"/>
  <c r="AIH45" i="46"/>
  <c r="AHT45" i="46"/>
  <c r="AHS45" i="46"/>
  <c r="AHE45" i="46"/>
  <c r="AHD45" i="46"/>
  <c r="AGP45" i="46"/>
  <c r="AGO45" i="46"/>
  <c r="AGA45" i="46"/>
  <c r="AFZ45" i="46"/>
  <c r="AFL45" i="46"/>
  <c r="AFK45" i="46"/>
  <c r="AEW45" i="46"/>
  <c r="AEV45" i="46"/>
  <c r="AEH45" i="46"/>
  <c r="AEG45" i="46"/>
  <c r="ADS45" i="46"/>
  <c r="ADR45" i="46"/>
  <c r="ADD45" i="46"/>
  <c r="ADC45" i="46"/>
  <c r="ACO45" i="46"/>
  <c r="ACN45" i="46"/>
  <c r="ABZ45" i="46"/>
  <c r="ABY45" i="46"/>
  <c r="ABK45" i="46"/>
  <c r="ABJ45" i="46"/>
  <c r="AAV45" i="46"/>
  <c r="AAU45" i="46"/>
  <c r="AAG45" i="46"/>
  <c r="AAF45" i="46"/>
  <c r="ZR45" i="46"/>
  <c r="ZQ45" i="46"/>
  <c r="ZC45" i="46"/>
  <c r="ZB45" i="46"/>
  <c r="YN45" i="46"/>
  <c r="YM45" i="46"/>
  <c r="XY45" i="46"/>
  <c r="XX45" i="46"/>
  <c r="XJ45" i="46"/>
  <c r="XI45" i="46"/>
  <c r="WU45" i="46"/>
  <c r="WT45" i="46"/>
  <c r="WF45" i="46"/>
  <c r="WE45" i="46"/>
  <c r="VQ45" i="46"/>
  <c r="VP45" i="46"/>
  <c r="VB45" i="46"/>
  <c r="VA45" i="46"/>
  <c r="UM45" i="46"/>
  <c r="UL45" i="46"/>
  <c r="TX45" i="46"/>
  <c r="TW45" i="46"/>
  <c r="TI45" i="46"/>
  <c r="TH45" i="46"/>
  <c r="ST45" i="46"/>
  <c r="SS45" i="46"/>
  <c r="SE45" i="46"/>
  <c r="SD45" i="46"/>
  <c r="RP45" i="46"/>
  <c r="RO45" i="46"/>
  <c r="RA45" i="46"/>
  <c r="QZ45" i="46"/>
  <c r="QL45" i="46"/>
  <c r="QK45" i="46"/>
  <c r="PW45" i="46"/>
  <c r="PV45" i="46"/>
  <c r="PH45" i="46"/>
  <c r="PG45" i="46"/>
  <c r="OS45" i="46"/>
  <c r="OR45" i="46"/>
  <c r="OD45" i="46"/>
  <c r="OC45" i="46"/>
  <c r="NO45" i="46"/>
  <c r="NN45" i="46"/>
  <c r="MZ45" i="46"/>
  <c r="MY45" i="46"/>
  <c r="MK45" i="46"/>
  <c r="MJ45" i="46"/>
  <c r="LV45" i="46"/>
  <c r="LU45" i="46"/>
  <c r="LG45" i="46"/>
  <c r="LF45" i="46"/>
  <c r="KR45" i="46"/>
  <c r="KQ45" i="46"/>
  <c r="KC45" i="46"/>
  <c r="KB45" i="46"/>
  <c r="JN45" i="46"/>
  <c r="JM45" i="46"/>
  <c r="IY45" i="46"/>
  <c r="IX45" i="46"/>
  <c r="IJ45" i="46"/>
  <c r="II45" i="46"/>
  <c r="HU45" i="46"/>
  <c r="HT45" i="46"/>
  <c r="HF45" i="46"/>
  <c r="HE45" i="46"/>
  <c r="GQ45" i="46"/>
  <c r="GP45" i="46"/>
  <c r="GB45" i="46"/>
  <c r="GA45" i="46"/>
  <c r="FM45" i="46"/>
  <c r="FL45" i="46"/>
  <c r="EX45" i="46"/>
  <c r="EW45" i="46"/>
  <c r="EI45" i="46"/>
  <c r="EH45" i="46"/>
  <c r="DT45" i="46"/>
  <c r="DS45" i="46"/>
  <c r="DE45" i="46"/>
  <c r="DD45" i="46"/>
  <c r="CP45" i="46"/>
  <c r="CO45" i="46"/>
  <c r="CA45" i="46"/>
  <c r="BZ45" i="46"/>
  <c r="BL45" i="46"/>
  <c r="BK45" i="46"/>
  <c r="AW45" i="46"/>
  <c r="AV45" i="46"/>
  <c r="AH45" i="46"/>
  <c r="AG45" i="46"/>
  <c r="ASO44" i="46"/>
  <c r="ASB44" i="46"/>
  <c r="ARO44" i="46"/>
  <c r="ARN44" i="46"/>
  <c r="AQZ44" i="46"/>
  <c r="AQY44" i="46"/>
  <c r="AQK44" i="46"/>
  <c r="AQJ44" i="46"/>
  <c r="APV44" i="46"/>
  <c r="APU44" i="46"/>
  <c r="APG44" i="46"/>
  <c r="APF44" i="46"/>
  <c r="AOR44" i="46"/>
  <c r="AOQ44" i="46"/>
  <c r="AOC44" i="46"/>
  <c r="AOB44" i="46"/>
  <c r="ANN44" i="46"/>
  <c r="ANM44" i="46"/>
  <c r="AMY44" i="46"/>
  <c r="AMX44" i="46"/>
  <c r="AMJ44" i="46"/>
  <c r="AMI44" i="46"/>
  <c r="ALU44" i="46"/>
  <c r="ALT44" i="46"/>
  <c r="ALF44" i="46"/>
  <c r="ALE44" i="46"/>
  <c r="AKQ44" i="46"/>
  <c r="AKP44" i="46"/>
  <c r="AKB44" i="46"/>
  <c r="AKA44" i="46"/>
  <c r="AJM44" i="46"/>
  <c r="AJL44" i="46"/>
  <c r="AIX44" i="46"/>
  <c r="AIW44" i="46"/>
  <c r="AII44" i="46"/>
  <c r="AIH44" i="46"/>
  <c r="AHT44" i="46"/>
  <c r="AHS44" i="46"/>
  <c r="AHE44" i="46"/>
  <c r="AHD44" i="46"/>
  <c r="AGP44" i="46"/>
  <c r="AGO44" i="46"/>
  <c r="AGA44" i="46"/>
  <c r="AFZ44" i="46"/>
  <c r="AFL44" i="46"/>
  <c r="AFK44" i="46"/>
  <c r="AEW44" i="46"/>
  <c r="AEV44" i="46"/>
  <c r="AEH44" i="46"/>
  <c r="AEG44" i="46"/>
  <c r="ADS44" i="46"/>
  <c r="ADR44" i="46"/>
  <c r="ADD44" i="46"/>
  <c r="ADC44" i="46"/>
  <c r="ACO44" i="46"/>
  <c r="ACN44" i="46"/>
  <c r="ABZ44" i="46"/>
  <c r="ABY44" i="46"/>
  <c r="ABK44" i="46"/>
  <c r="ABJ44" i="46"/>
  <c r="AAV44" i="46"/>
  <c r="AAU44" i="46"/>
  <c r="AAG44" i="46"/>
  <c r="AAF44" i="46"/>
  <c r="ZR44" i="46"/>
  <c r="ZQ44" i="46"/>
  <c r="ZC44" i="46"/>
  <c r="ZB44" i="46"/>
  <c r="YN44" i="46"/>
  <c r="YM44" i="46"/>
  <c r="XY44" i="46"/>
  <c r="XX44" i="46"/>
  <c r="XJ44" i="46"/>
  <c r="XI44" i="46"/>
  <c r="WU44" i="46"/>
  <c r="WT44" i="46"/>
  <c r="WF44" i="46"/>
  <c r="WE44" i="46"/>
  <c r="VQ44" i="46"/>
  <c r="VP44" i="46"/>
  <c r="VB44" i="46"/>
  <c r="VA44" i="46"/>
  <c r="UM44" i="46"/>
  <c r="UL44" i="46"/>
  <c r="TX44" i="46"/>
  <c r="TW44" i="46"/>
  <c r="TI44" i="46"/>
  <c r="TH44" i="46"/>
  <c r="ST44" i="46"/>
  <c r="SS44" i="46"/>
  <c r="SE44" i="46"/>
  <c r="SD44" i="46"/>
  <c r="RP44" i="46"/>
  <c r="RO44" i="46"/>
  <c r="RA44" i="46"/>
  <c r="QZ44" i="46"/>
  <c r="QL44" i="46"/>
  <c r="QK44" i="46"/>
  <c r="PW44" i="46"/>
  <c r="PV44" i="46"/>
  <c r="PH44" i="46"/>
  <c r="PG44" i="46"/>
  <c r="OS44" i="46"/>
  <c r="OR44" i="46"/>
  <c r="OD44" i="46"/>
  <c r="OC44" i="46"/>
  <c r="NO44" i="46"/>
  <c r="NN44" i="46"/>
  <c r="MZ44" i="46"/>
  <c r="MY44" i="46"/>
  <c r="MK44" i="46"/>
  <c r="MJ44" i="46"/>
  <c r="LV44" i="46"/>
  <c r="LU44" i="46"/>
  <c r="LG44" i="46"/>
  <c r="LF44" i="46"/>
  <c r="KR44" i="46"/>
  <c r="KQ44" i="46"/>
  <c r="KC44" i="46"/>
  <c r="KB44" i="46"/>
  <c r="JN44" i="46"/>
  <c r="JM44" i="46"/>
  <c r="IY44" i="46"/>
  <c r="IX44" i="46"/>
  <c r="IJ44" i="46"/>
  <c r="II44" i="46"/>
  <c r="HU44" i="46"/>
  <c r="HT44" i="46"/>
  <c r="HF44" i="46"/>
  <c r="HE44" i="46"/>
  <c r="GQ44" i="46"/>
  <c r="GP44" i="46"/>
  <c r="GB44" i="46"/>
  <c r="GA44" i="46"/>
  <c r="FM44" i="46"/>
  <c r="FL44" i="46"/>
  <c r="EX44" i="46"/>
  <c r="EW44" i="46"/>
  <c r="EI44" i="46"/>
  <c r="EH44" i="46"/>
  <c r="DT44" i="46"/>
  <c r="DS44" i="46"/>
  <c r="DE44" i="46"/>
  <c r="DD44" i="46"/>
  <c r="CP44" i="46"/>
  <c r="CO44" i="46"/>
  <c r="CA44" i="46"/>
  <c r="BZ44" i="46"/>
  <c r="BL44" i="46"/>
  <c r="BK44" i="46"/>
  <c r="AW44" i="46"/>
  <c r="AV44" i="46"/>
  <c r="AH44" i="46"/>
  <c r="AG44" i="46"/>
  <c r="ASO43" i="46"/>
  <c r="ASB43" i="46"/>
  <c r="ARO43" i="46"/>
  <c r="ARN43" i="46"/>
  <c r="AQZ43" i="46"/>
  <c r="AQY43" i="46"/>
  <c r="AQK43" i="46"/>
  <c r="AQJ43" i="46"/>
  <c r="APV43" i="46"/>
  <c r="APU43" i="46"/>
  <c r="APG43" i="46"/>
  <c r="APF43" i="46"/>
  <c r="AOR43" i="46"/>
  <c r="AOQ43" i="46"/>
  <c r="AOC43" i="46"/>
  <c r="AOB43" i="46"/>
  <c r="ANN43" i="46"/>
  <c r="ANM43" i="46"/>
  <c r="AMY43" i="46"/>
  <c r="AMX43" i="46"/>
  <c r="AMJ43" i="46"/>
  <c r="AMI43" i="46"/>
  <c r="ALU43" i="46"/>
  <c r="ALT43" i="46"/>
  <c r="ALF43" i="46"/>
  <c r="ALE43" i="46"/>
  <c r="AKQ43" i="46"/>
  <c r="AKP43" i="46"/>
  <c r="AKB43" i="46"/>
  <c r="AKA43" i="46"/>
  <c r="AJM43" i="46"/>
  <c r="AJL43" i="46"/>
  <c r="AIX43" i="46"/>
  <c r="AIW43" i="46"/>
  <c r="AII43" i="46"/>
  <c r="AIH43" i="46"/>
  <c r="AHT43" i="46"/>
  <c r="AHS43" i="46"/>
  <c r="AHE43" i="46"/>
  <c r="AHD43" i="46"/>
  <c r="AGP43" i="46"/>
  <c r="AGO43" i="46"/>
  <c r="AGA43" i="46"/>
  <c r="AFZ43" i="46"/>
  <c r="AFL43" i="46"/>
  <c r="AFK43" i="46"/>
  <c r="AEW43" i="46"/>
  <c r="AEV43" i="46"/>
  <c r="AEH43" i="46"/>
  <c r="AEG43" i="46"/>
  <c r="ADS43" i="46"/>
  <c r="ADR43" i="46"/>
  <c r="ADD43" i="46"/>
  <c r="ADC43" i="46"/>
  <c r="ACO43" i="46"/>
  <c r="ACN43" i="46"/>
  <c r="ABZ43" i="46"/>
  <c r="ABY43" i="46"/>
  <c r="ABK43" i="46"/>
  <c r="ABJ43" i="46"/>
  <c r="AAV43" i="46"/>
  <c r="AAU43" i="46"/>
  <c r="AAG43" i="46"/>
  <c r="AAF43" i="46"/>
  <c r="ZR43" i="46"/>
  <c r="ZQ43" i="46"/>
  <c r="ZC43" i="46"/>
  <c r="ZB43" i="46"/>
  <c r="YN43" i="46"/>
  <c r="YM43" i="46"/>
  <c r="XY43" i="46"/>
  <c r="XX43" i="46"/>
  <c r="XJ43" i="46"/>
  <c r="XI43" i="46"/>
  <c r="WU43" i="46"/>
  <c r="WT43" i="46"/>
  <c r="WF43" i="46"/>
  <c r="WE43" i="46"/>
  <c r="VQ43" i="46"/>
  <c r="VP43" i="46"/>
  <c r="VB43" i="46"/>
  <c r="VA43" i="46"/>
  <c r="UM43" i="46"/>
  <c r="UL43" i="46"/>
  <c r="TX43" i="46"/>
  <c r="TW43" i="46"/>
  <c r="TI43" i="46"/>
  <c r="TH43" i="46"/>
  <c r="ST43" i="46"/>
  <c r="SS43" i="46"/>
  <c r="SE43" i="46"/>
  <c r="SD43" i="46"/>
  <c r="RP43" i="46"/>
  <c r="RO43" i="46"/>
  <c r="RA43" i="46"/>
  <c r="QZ43" i="46"/>
  <c r="QL43" i="46"/>
  <c r="QK43" i="46"/>
  <c r="PW43" i="46"/>
  <c r="PV43" i="46"/>
  <c r="PH43" i="46"/>
  <c r="PG43" i="46"/>
  <c r="OS43" i="46"/>
  <c r="OR43" i="46"/>
  <c r="OD43" i="46"/>
  <c r="OC43" i="46"/>
  <c r="NO43" i="46"/>
  <c r="NN43" i="46"/>
  <c r="MZ43" i="46"/>
  <c r="MY43" i="46"/>
  <c r="MK43" i="46"/>
  <c r="MJ43" i="46"/>
  <c r="LV43" i="46"/>
  <c r="LU43" i="46"/>
  <c r="LG43" i="46"/>
  <c r="LF43" i="46"/>
  <c r="KR43" i="46"/>
  <c r="KQ43" i="46"/>
  <c r="KC43" i="46"/>
  <c r="KB43" i="46"/>
  <c r="JN43" i="46"/>
  <c r="JM43" i="46"/>
  <c r="IY43" i="46"/>
  <c r="IX43" i="46"/>
  <c r="IJ43" i="46"/>
  <c r="II43" i="46"/>
  <c r="HU43" i="46"/>
  <c r="HT43" i="46"/>
  <c r="HF43" i="46"/>
  <c r="HE43" i="46"/>
  <c r="GQ43" i="46"/>
  <c r="GP43" i="46"/>
  <c r="GB43" i="46"/>
  <c r="GA43" i="46"/>
  <c r="FM43" i="46"/>
  <c r="FL43" i="46"/>
  <c r="EX43" i="46"/>
  <c r="EW43" i="46"/>
  <c r="EI43" i="46"/>
  <c r="EH43" i="46"/>
  <c r="DT43" i="46"/>
  <c r="DS43" i="46"/>
  <c r="DE43" i="46"/>
  <c r="DD43" i="46"/>
  <c r="CP43" i="46"/>
  <c r="CO43" i="46"/>
  <c r="CA43" i="46"/>
  <c r="BZ43" i="46"/>
  <c r="BL43" i="46"/>
  <c r="BK43" i="46"/>
  <c r="AW43" i="46"/>
  <c r="AV43" i="46"/>
  <c r="AH43" i="46"/>
  <c r="AG43" i="46"/>
  <c r="ASO42" i="46"/>
  <c r="ASB42" i="46"/>
  <c r="ARO42" i="46"/>
  <c r="ARN42" i="46"/>
  <c r="AQZ42" i="46"/>
  <c r="AQY42" i="46"/>
  <c r="AQK42" i="46"/>
  <c r="AQJ42" i="46"/>
  <c r="APV42" i="46"/>
  <c r="APU42" i="46"/>
  <c r="APG42" i="46"/>
  <c r="APF42" i="46"/>
  <c r="AOR42" i="46"/>
  <c r="AOQ42" i="46"/>
  <c r="AOC42" i="46"/>
  <c r="AOB42" i="46"/>
  <c r="ANN42" i="46"/>
  <c r="ANM42" i="46"/>
  <c r="AMY42" i="46"/>
  <c r="AMX42" i="46"/>
  <c r="AMJ42" i="46"/>
  <c r="AMI42" i="46"/>
  <c r="ALU42" i="46"/>
  <c r="ALT42" i="46"/>
  <c r="ALF42" i="46"/>
  <c r="ALE42" i="46"/>
  <c r="AKQ42" i="46"/>
  <c r="AKP42" i="46"/>
  <c r="AKB42" i="46"/>
  <c r="AKA42" i="46"/>
  <c r="AJM42" i="46"/>
  <c r="AJL42" i="46"/>
  <c r="AIX42" i="46"/>
  <c r="AIW42" i="46"/>
  <c r="AII42" i="46"/>
  <c r="AIH42" i="46"/>
  <c r="AHT42" i="46"/>
  <c r="AHS42" i="46"/>
  <c r="AHE42" i="46"/>
  <c r="AHD42" i="46"/>
  <c r="AGP42" i="46"/>
  <c r="AGO42" i="46"/>
  <c r="AGA42" i="46"/>
  <c r="AFZ42" i="46"/>
  <c r="AFL42" i="46"/>
  <c r="AFK42" i="46"/>
  <c r="AEW42" i="46"/>
  <c r="AEV42" i="46"/>
  <c r="AEH42" i="46"/>
  <c r="AEG42" i="46"/>
  <c r="ADS42" i="46"/>
  <c r="ADR42" i="46"/>
  <c r="ADD42" i="46"/>
  <c r="ADC42" i="46"/>
  <c r="ACO42" i="46"/>
  <c r="ACN42" i="46"/>
  <c r="ABZ42" i="46"/>
  <c r="ABY42" i="46"/>
  <c r="ABK42" i="46"/>
  <c r="ABJ42" i="46"/>
  <c r="AAV42" i="46"/>
  <c r="AAU42" i="46"/>
  <c r="AAG42" i="46"/>
  <c r="AAF42" i="46"/>
  <c r="ZR42" i="46"/>
  <c r="ZQ42" i="46"/>
  <c r="ZC42" i="46"/>
  <c r="ZB42" i="46"/>
  <c r="YN42" i="46"/>
  <c r="YM42" i="46"/>
  <c r="XY42" i="46"/>
  <c r="XX42" i="46"/>
  <c r="XJ42" i="46"/>
  <c r="XI42" i="46"/>
  <c r="WU42" i="46"/>
  <c r="WT42" i="46"/>
  <c r="WF42" i="46"/>
  <c r="WE42" i="46"/>
  <c r="VQ42" i="46"/>
  <c r="VP42" i="46"/>
  <c r="VB42" i="46"/>
  <c r="VA42" i="46"/>
  <c r="UM42" i="46"/>
  <c r="UL42" i="46"/>
  <c r="TX42" i="46"/>
  <c r="TW42" i="46"/>
  <c r="TI42" i="46"/>
  <c r="TH42" i="46"/>
  <c r="ST42" i="46"/>
  <c r="SS42" i="46"/>
  <c r="SE42" i="46"/>
  <c r="SD42" i="46"/>
  <c r="RP42" i="46"/>
  <c r="RO42" i="46"/>
  <c r="RA42" i="46"/>
  <c r="QZ42" i="46"/>
  <c r="QL42" i="46"/>
  <c r="QK42" i="46"/>
  <c r="PW42" i="46"/>
  <c r="PV42" i="46"/>
  <c r="PH42" i="46"/>
  <c r="PG42" i="46"/>
  <c r="OS42" i="46"/>
  <c r="OR42" i="46"/>
  <c r="OD42" i="46"/>
  <c r="OC42" i="46"/>
  <c r="NO42" i="46"/>
  <c r="NN42" i="46"/>
  <c r="MZ42" i="46"/>
  <c r="MY42" i="46"/>
  <c r="MK42" i="46"/>
  <c r="MJ42" i="46"/>
  <c r="LV42" i="46"/>
  <c r="LU42" i="46"/>
  <c r="LG42" i="46"/>
  <c r="LF42" i="46"/>
  <c r="KR42" i="46"/>
  <c r="KQ42" i="46"/>
  <c r="KC42" i="46"/>
  <c r="KB42" i="46"/>
  <c r="JN42" i="46"/>
  <c r="JM42" i="46"/>
  <c r="IY42" i="46"/>
  <c r="IX42" i="46"/>
  <c r="IJ42" i="46"/>
  <c r="II42" i="46"/>
  <c r="HU42" i="46"/>
  <c r="HT42" i="46"/>
  <c r="HF42" i="46"/>
  <c r="HE42" i="46"/>
  <c r="GQ42" i="46"/>
  <c r="GP42" i="46"/>
  <c r="GB42" i="46"/>
  <c r="GA42" i="46"/>
  <c r="FM42" i="46"/>
  <c r="FL42" i="46"/>
  <c r="EX42" i="46"/>
  <c r="EW42" i="46"/>
  <c r="EI42" i="46"/>
  <c r="EH42" i="46"/>
  <c r="DT42" i="46"/>
  <c r="DS42" i="46"/>
  <c r="DE42" i="46"/>
  <c r="DD42" i="46"/>
  <c r="CP42" i="46"/>
  <c r="CO42" i="46"/>
  <c r="CA42" i="46"/>
  <c r="BZ42" i="46"/>
  <c r="BL42" i="46"/>
  <c r="BK42" i="46"/>
  <c r="AW42" i="46"/>
  <c r="AV42" i="46"/>
  <c r="AH42" i="46"/>
  <c r="AG42" i="46"/>
  <c r="ASO41" i="46"/>
  <c r="ASB41" i="46"/>
  <c r="ARO41" i="46"/>
  <c r="ARN41" i="46"/>
  <c r="AQZ41" i="46"/>
  <c r="AQY41" i="46"/>
  <c r="AQK41" i="46"/>
  <c r="AQJ41" i="46"/>
  <c r="APV41" i="46"/>
  <c r="APU41" i="46"/>
  <c r="APG41" i="46"/>
  <c r="APF41" i="46"/>
  <c r="AOR41" i="46"/>
  <c r="AOQ41" i="46"/>
  <c r="AOC41" i="46"/>
  <c r="AOB41" i="46"/>
  <c r="ANN41" i="46"/>
  <c r="ANM41" i="46"/>
  <c r="AMY41" i="46"/>
  <c r="AMX41" i="46"/>
  <c r="AMJ41" i="46"/>
  <c r="AMI41" i="46"/>
  <c r="ALU41" i="46"/>
  <c r="ALT41" i="46"/>
  <c r="ALF41" i="46"/>
  <c r="ALE41" i="46"/>
  <c r="AKQ41" i="46"/>
  <c r="AKP41" i="46"/>
  <c r="AKB41" i="46"/>
  <c r="AKA41" i="46"/>
  <c r="AJM41" i="46"/>
  <c r="AJL41" i="46"/>
  <c r="AIX41" i="46"/>
  <c r="AIW41" i="46"/>
  <c r="AII41" i="46"/>
  <c r="AIH41" i="46"/>
  <c r="AHT41" i="46"/>
  <c r="AHS41" i="46"/>
  <c r="AHE41" i="46"/>
  <c r="AHD41" i="46"/>
  <c r="AGP41" i="46"/>
  <c r="AGO41" i="46"/>
  <c r="AGA41" i="46"/>
  <c r="AFZ41" i="46"/>
  <c r="AFL41" i="46"/>
  <c r="AFK41" i="46"/>
  <c r="AEW41" i="46"/>
  <c r="AEV41" i="46"/>
  <c r="AEH41" i="46"/>
  <c r="AEG41" i="46"/>
  <c r="ADS41" i="46"/>
  <c r="ADR41" i="46"/>
  <c r="ADD41" i="46"/>
  <c r="ADC41" i="46"/>
  <c r="ACO41" i="46"/>
  <c r="ACN41" i="46"/>
  <c r="ABZ41" i="46"/>
  <c r="ABY41" i="46"/>
  <c r="ABK41" i="46"/>
  <c r="ABJ41" i="46"/>
  <c r="AAV41" i="46"/>
  <c r="AAU41" i="46"/>
  <c r="AAG41" i="46"/>
  <c r="AAF41" i="46"/>
  <c r="ZR41" i="46"/>
  <c r="ZQ41" i="46"/>
  <c r="ZC41" i="46"/>
  <c r="ZB41" i="46"/>
  <c r="YN41" i="46"/>
  <c r="YM41" i="46"/>
  <c r="XY41" i="46"/>
  <c r="XX41" i="46"/>
  <c r="XJ41" i="46"/>
  <c r="XI41" i="46"/>
  <c r="WU41" i="46"/>
  <c r="WT41" i="46"/>
  <c r="WF41" i="46"/>
  <c r="WE41" i="46"/>
  <c r="VQ41" i="46"/>
  <c r="VP41" i="46"/>
  <c r="VB41" i="46"/>
  <c r="VA41" i="46"/>
  <c r="UM41" i="46"/>
  <c r="UL41" i="46"/>
  <c r="TX41" i="46"/>
  <c r="TW41" i="46"/>
  <c r="TI41" i="46"/>
  <c r="TH41" i="46"/>
  <c r="ST41" i="46"/>
  <c r="SS41" i="46"/>
  <c r="SE41" i="46"/>
  <c r="SD41" i="46"/>
  <c r="RP41" i="46"/>
  <c r="RO41" i="46"/>
  <c r="RA41" i="46"/>
  <c r="QZ41" i="46"/>
  <c r="QL41" i="46"/>
  <c r="QK41" i="46"/>
  <c r="PW41" i="46"/>
  <c r="PV41" i="46"/>
  <c r="PH41" i="46"/>
  <c r="PG41" i="46"/>
  <c r="OS41" i="46"/>
  <c r="OR41" i="46"/>
  <c r="OD41" i="46"/>
  <c r="OC41" i="46"/>
  <c r="NO41" i="46"/>
  <c r="NN41" i="46"/>
  <c r="MZ41" i="46"/>
  <c r="MY41" i="46"/>
  <c r="MK41" i="46"/>
  <c r="MJ41" i="46"/>
  <c r="LV41" i="46"/>
  <c r="LU41" i="46"/>
  <c r="LG41" i="46"/>
  <c r="LF41" i="46"/>
  <c r="KR41" i="46"/>
  <c r="KQ41" i="46"/>
  <c r="KC41" i="46"/>
  <c r="KB41" i="46"/>
  <c r="JN41" i="46"/>
  <c r="JM41" i="46"/>
  <c r="IY41" i="46"/>
  <c r="IX41" i="46"/>
  <c r="IJ41" i="46"/>
  <c r="II41" i="46"/>
  <c r="HU41" i="46"/>
  <c r="HT41" i="46"/>
  <c r="HF41" i="46"/>
  <c r="HE41" i="46"/>
  <c r="GQ41" i="46"/>
  <c r="GP41" i="46"/>
  <c r="GB41" i="46"/>
  <c r="GA41" i="46"/>
  <c r="FM41" i="46"/>
  <c r="FL41" i="46"/>
  <c r="EX41" i="46"/>
  <c r="EW41" i="46"/>
  <c r="EI41" i="46"/>
  <c r="EH41" i="46"/>
  <c r="DT41" i="46"/>
  <c r="DS41" i="46"/>
  <c r="DE41" i="46"/>
  <c r="DD41" i="46"/>
  <c r="CP41" i="46"/>
  <c r="CO41" i="46"/>
  <c r="CA41" i="46"/>
  <c r="BZ41" i="46"/>
  <c r="BL41" i="46"/>
  <c r="BK41" i="46"/>
  <c r="AW41" i="46"/>
  <c r="AV41" i="46"/>
  <c r="AH41" i="46"/>
  <c r="AG41" i="46"/>
  <c r="ASO40" i="46"/>
  <c r="ASB40" i="46"/>
  <c r="ARO40" i="46"/>
  <c r="ARN40" i="46"/>
  <c r="AQZ40" i="46"/>
  <c r="AQY40" i="46"/>
  <c r="AQK40" i="46"/>
  <c r="AQJ40" i="46"/>
  <c r="APV40" i="46"/>
  <c r="APU40" i="46"/>
  <c r="APG40" i="46"/>
  <c r="APF40" i="46"/>
  <c r="AOR40" i="46"/>
  <c r="AOQ40" i="46"/>
  <c r="AOC40" i="46"/>
  <c r="AOB40" i="46"/>
  <c r="ANN40" i="46"/>
  <c r="ANM40" i="46"/>
  <c r="AMY40" i="46"/>
  <c r="AMX40" i="46"/>
  <c r="AMJ40" i="46"/>
  <c r="AMI40" i="46"/>
  <c r="ALU40" i="46"/>
  <c r="ALT40" i="46"/>
  <c r="ALF40" i="46"/>
  <c r="ALE40" i="46"/>
  <c r="AKQ40" i="46"/>
  <c r="AKP40" i="46"/>
  <c r="AKB40" i="46"/>
  <c r="AKA40" i="46"/>
  <c r="AJM40" i="46"/>
  <c r="AJL40" i="46"/>
  <c r="AIX40" i="46"/>
  <c r="AIW40" i="46"/>
  <c r="AII40" i="46"/>
  <c r="AIH40" i="46"/>
  <c r="AHT40" i="46"/>
  <c r="AHS40" i="46"/>
  <c r="AHE40" i="46"/>
  <c r="AHD40" i="46"/>
  <c r="AGP40" i="46"/>
  <c r="AGO40" i="46"/>
  <c r="AGA40" i="46"/>
  <c r="AFZ40" i="46"/>
  <c r="AFL40" i="46"/>
  <c r="AFK40" i="46"/>
  <c r="AEW40" i="46"/>
  <c r="AEV40" i="46"/>
  <c r="AEH40" i="46"/>
  <c r="AEG40" i="46"/>
  <c r="ADS40" i="46"/>
  <c r="ADR40" i="46"/>
  <c r="ADD40" i="46"/>
  <c r="ADC40" i="46"/>
  <c r="ACO40" i="46"/>
  <c r="ACN40" i="46"/>
  <c r="ABZ40" i="46"/>
  <c r="ABY40" i="46"/>
  <c r="ABK40" i="46"/>
  <c r="ABJ40" i="46"/>
  <c r="AAV40" i="46"/>
  <c r="AAU40" i="46"/>
  <c r="AAG40" i="46"/>
  <c r="AAF40" i="46"/>
  <c r="ZR40" i="46"/>
  <c r="ZQ40" i="46"/>
  <c r="ZC40" i="46"/>
  <c r="ZB40" i="46"/>
  <c r="YN40" i="46"/>
  <c r="YM40" i="46"/>
  <c r="XY40" i="46"/>
  <c r="XX40" i="46"/>
  <c r="XJ40" i="46"/>
  <c r="XI40" i="46"/>
  <c r="WU40" i="46"/>
  <c r="WT40" i="46"/>
  <c r="WF40" i="46"/>
  <c r="WE40" i="46"/>
  <c r="VQ40" i="46"/>
  <c r="VP40" i="46"/>
  <c r="VB40" i="46"/>
  <c r="VA40" i="46"/>
  <c r="UM40" i="46"/>
  <c r="UL40" i="46"/>
  <c r="TX40" i="46"/>
  <c r="TW40" i="46"/>
  <c r="TI40" i="46"/>
  <c r="TH40" i="46"/>
  <c r="ST40" i="46"/>
  <c r="SS40" i="46"/>
  <c r="SE40" i="46"/>
  <c r="SD40" i="46"/>
  <c r="RP40" i="46"/>
  <c r="RO40" i="46"/>
  <c r="RA40" i="46"/>
  <c r="QZ40" i="46"/>
  <c r="QL40" i="46"/>
  <c r="QK40" i="46"/>
  <c r="PW40" i="46"/>
  <c r="PV40" i="46"/>
  <c r="PH40" i="46"/>
  <c r="PG40" i="46"/>
  <c r="OS40" i="46"/>
  <c r="OR40" i="46"/>
  <c r="OD40" i="46"/>
  <c r="OC40" i="46"/>
  <c r="NO40" i="46"/>
  <c r="NN40" i="46"/>
  <c r="MZ40" i="46"/>
  <c r="MY40" i="46"/>
  <c r="MK40" i="46"/>
  <c r="MJ40" i="46"/>
  <c r="LV40" i="46"/>
  <c r="LU40" i="46"/>
  <c r="LG40" i="46"/>
  <c r="LF40" i="46"/>
  <c r="KR40" i="46"/>
  <c r="KQ40" i="46"/>
  <c r="KC40" i="46"/>
  <c r="KB40" i="46"/>
  <c r="JN40" i="46"/>
  <c r="JM40" i="46"/>
  <c r="IY40" i="46"/>
  <c r="IX40" i="46"/>
  <c r="IJ40" i="46"/>
  <c r="II40" i="46"/>
  <c r="HU40" i="46"/>
  <c r="HT40" i="46"/>
  <c r="HF40" i="46"/>
  <c r="HE40" i="46"/>
  <c r="GQ40" i="46"/>
  <c r="GP40" i="46"/>
  <c r="GB40" i="46"/>
  <c r="GA40" i="46"/>
  <c r="FM40" i="46"/>
  <c r="FL40" i="46"/>
  <c r="EX40" i="46"/>
  <c r="EW40" i="46"/>
  <c r="EI40" i="46"/>
  <c r="EH40" i="46"/>
  <c r="DT40" i="46"/>
  <c r="DS40" i="46"/>
  <c r="DE40" i="46"/>
  <c r="DD40" i="46"/>
  <c r="CP40" i="46"/>
  <c r="CO40" i="46"/>
  <c r="CA40" i="46"/>
  <c r="BZ40" i="46"/>
  <c r="BL40" i="46"/>
  <c r="BK40" i="46"/>
  <c r="AW40" i="46"/>
  <c r="AV40" i="46"/>
  <c r="AH40" i="46"/>
  <c r="AG40" i="46"/>
  <c r="ASO39" i="46"/>
  <c r="ASB39" i="46"/>
  <c r="ARO39" i="46"/>
  <c r="ARN39" i="46"/>
  <c r="AQZ39" i="46"/>
  <c r="AQY39" i="46"/>
  <c r="AQK39" i="46"/>
  <c r="AQJ39" i="46"/>
  <c r="APV39" i="46"/>
  <c r="APU39" i="46"/>
  <c r="APG39" i="46"/>
  <c r="APF39" i="46"/>
  <c r="AOR39" i="46"/>
  <c r="AOQ39" i="46"/>
  <c r="AOC39" i="46"/>
  <c r="AOB39" i="46"/>
  <c r="ANN39" i="46"/>
  <c r="ANM39" i="46"/>
  <c r="AMY39" i="46"/>
  <c r="AMX39" i="46"/>
  <c r="AMJ39" i="46"/>
  <c r="AMI39" i="46"/>
  <c r="ALU39" i="46"/>
  <c r="ALT39" i="46"/>
  <c r="ALF39" i="46"/>
  <c r="ALE39" i="46"/>
  <c r="AKQ39" i="46"/>
  <c r="AKP39" i="46"/>
  <c r="AKB39" i="46"/>
  <c r="AKA39" i="46"/>
  <c r="AJM39" i="46"/>
  <c r="AJL39" i="46"/>
  <c r="AIX39" i="46"/>
  <c r="AIW39" i="46"/>
  <c r="AII39" i="46"/>
  <c r="AIH39" i="46"/>
  <c r="AHT39" i="46"/>
  <c r="AHS39" i="46"/>
  <c r="AHE39" i="46"/>
  <c r="AHD39" i="46"/>
  <c r="AGP39" i="46"/>
  <c r="AGO39" i="46"/>
  <c r="AGA39" i="46"/>
  <c r="AFZ39" i="46"/>
  <c r="AFL39" i="46"/>
  <c r="AFK39" i="46"/>
  <c r="AEW39" i="46"/>
  <c r="AEV39" i="46"/>
  <c r="AEH39" i="46"/>
  <c r="AEG39" i="46"/>
  <c r="ADS39" i="46"/>
  <c r="ADR39" i="46"/>
  <c r="ADD39" i="46"/>
  <c r="ADC39" i="46"/>
  <c r="ACO39" i="46"/>
  <c r="ACN39" i="46"/>
  <c r="ABZ39" i="46"/>
  <c r="ABY39" i="46"/>
  <c r="ABK39" i="46"/>
  <c r="ABJ39" i="46"/>
  <c r="AAV39" i="46"/>
  <c r="AAU39" i="46"/>
  <c r="AAG39" i="46"/>
  <c r="AAF39" i="46"/>
  <c r="ZR39" i="46"/>
  <c r="ZQ39" i="46"/>
  <c r="ZC39" i="46"/>
  <c r="ZB39" i="46"/>
  <c r="YN39" i="46"/>
  <c r="YM39" i="46"/>
  <c r="XY39" i="46"/>
  <c r="XX39" i="46"/>
  <c r="XJ39" i="46"/>
  <c r="XI39" i="46"/>
  <c r="WU39" i="46"/>
  <c r="WT39" i="46"/>
  <c r="WF39" i="46"/>
  <c r="WE39" i="46"/>
  <c r="VQ39" i="46"/>
  <c r="VP39" i="46"/>
  <c r="VB39" i="46"/>
  <c r="VA39" i="46"/>
  <c r="UM39" i="46"/>
  <c r="UL39" i="46"/>
  <c r="TX39" i="46"/>
  <c r="TW39" i="46"/>
  <c r="TI39" i="46"/>
  <c r="TH39" i="46"/>
  <c r="ST39" i="46"/>
  <c r="SS39" i="46"/>
  <c r="SE39" i="46"/>
  <c r="SD39" i="46"/>
  <c r="RP39" i="46"/>
  <c r="RO39" i="46"/>
  <c r="RA39" i="46"/>
  <c r="QZ39" i="46"/>
  <c r="QL39" i="46"/>
  <c r="QK39" i="46"/>
  <c r="PW39" i="46"/>
  <c r="PV39" i="46"/>
  <c r="PH39" i="46"/>
  <c r="PG39" i="46"/>
  <c r="OS39" i="46"/>
  <c r="OR39" i="46"/>
  <c r="OD39" i="46"/>
  <c r="OC39" i="46"/>
  <c r="NO39" i="46"/>
  <c r="NN39" i="46"/>
  <c r="MZ39" i="46"/>
  <c r="MY39" i="46"/>
  <c r="MK39" i="46"/>
  <c r="MJ39" i="46"/>
  <c r="LV39" i="46"/>
  <c r="LU39" i="46"/>
  <c r="LG39" i="46"/>
  <c r="LF39" i="46"/>
  <c r="KR39" i="46"/>
  <c r="KQ39" i="46"/>
  <c r="KC39" i="46"/>
  <c r="KB39" i="46"/>
  <c r="JN39" i="46"/>
  <c r="JM39" i="46"/>
  <c r="IY39" i="46"/>
  <c r="IX39" i="46"/>
  <c r="IJ39" i="46"/>
  <c r="II39" i="46"/>
  <c r="HU39" i="46"/>
  <c r="HT39" i="46"/>
  <c r="HF39" i="46"/>
  <c r="HE39" i="46"/>
  <c r="GQ39" i="46"/>
  <c r="GP39" i="46"/>
  <c r="GB39" i="46"/>
  <c r="GA39" i="46"/>
  <c r="FM39" i="46"/>
  <c r="FL39" i="46"/>
  <c r="EX39" i="46"/>
  <c r="EW39" i="46"/>
  <c r="EI39" i="46"/>
  <c r="EH39" i="46"/>
  <c r="DT39" i="46"/>
  <c r="DS39" i="46"/>
  <c r="DE39" i="46"/>
  <c r="DD39" i="46"/>
  <c r="CP39" i="46"/>
  <c r="CO39" i="46"/>
  <c r="CA39" i="46"/>
  <c r="BZ39" i="46"/>
  <c r="BL39" i="46"/>
  <c r="BK39" i="46"/>
  <c r="AW39" i="46"/>
  <c r="AV39" i="46"/>
  <c r="AH39" i="46"/>
  <c r="AG39" i="46"/>
  <c r="ASO38" i="46"/>
  <c r="ASB38" i="46"/>
  <c r="ARO38" i="46"/>
  <c r="ARN38" i="46"/>
  <c r="AQZ38" i="46"/>
  <c r="AQY38" i="46"/>
  <c r="AQK38" i="46"/>
  <c r="AQJ38" i="46"/>
  <c r="APV38" i="46"/>
  <c r="APU38" i="46"/>
  <c r="APG38" i="46"/>
  <c r="APF38" i="46"/>
  <c r="AOR38" i="46"/>
  <c r="AOQ38" i="46"/>
  <c r="AOC38" i="46"/>
  <c r="AOB38" i="46"/>
  <c r="ANN38" i="46"/>
  <c r="ANM38" i="46"/>
  <c r="AMY38" i="46"/>
  <c r="AMX38" i="46"/>
  <c r="AMJ38" i="46"/>
  <c r="AMI38" i="46"/>
  <c r="ALU38" i="46"/>
  <c r="ALT38" i="46"/>
  <c r="ALF38" i="46"/>
  <c r="ALE38" i="46"/>
  <c r="AKQ38" i="46"/>
  <c r="AKP38" i="46"/>
  <c r="AKB38" i="46"/>
  <c r="AKA38" i="46"/>
  <c r="AJM38" i="46"/>
  <c r="AJL38" i="46"/>
  <c r="AIX38" i="46"/>
  <c r="AIW38" i="46"/>
  <c r="AII38" i="46"/>
  <c r="AIH38" i="46"/>
  <c r="AHT38" i="46"/>
  <c r="AHS38" i="46"/>
  <c r="AHE38" i="46"/>
  <c r="AHD38" i="46"/>
  <c r="AGP38" i="46"/>
  <c r="AGO38" i="46"/>
  <c r="AGA38" i="46"/>
  <c r="AFZ38" i="46"/>
  <c r="AFL38" i="46"/>
  <c r="AFK38" i="46"/>
  <c r="AEW38" i="46"/>
  <c r="AEV38" i="46"/>
  <c r="AEH38" i="46"/>
  <c r="AEG38" i="46"/>
  <c r="ADS38" i="46"/>
  <c r="ADR38" i="46"/>
  <c r="ADD38" i="46"/>
  <c r="ADC38" i="46"/>
  <c r="ACO38" i="46"/>
  <c r="ACN38" i="46"/>
  <c r="ABZ38" i="46"/>
  <c r="ABY38" i="46"/>
  <c r="ABK38" i="46"/>
  <c r="ABJ38" i="46"/>
  <c r="AAV38" i="46"/>
  <c r="AAU38" i="46"/>
  <c r="AAG38" i="46"/>
  <c r="AAF38" i="46"/>
  <c r="ZR38" i="46"/>
  <c r="ZQ38" i="46"/>
  <c r="ZC38" i="46"/>
  <c r="ZB38" i="46"/>
  <c r="YN38" i="46"/>
  <c r="YM38" i="46"/>
  <c r="XY38" i="46"/>
  <c r="XX38" i="46"/>
  <c r="XJ38" i="46"/>
  <c r="XI38" i="46"/>
  <c r="WU38" i="46"/>
  <c r="WT38" i="46"/>
  <c r="WF38" i="46"/>
  <c r="WE38" i="46"/>
  <c r="VQ38" i="46"/>
  <c r="VP38" i="46"/>
  <c r="VB38" i="46"/>
  <c r="VA38" i="46"/>
  <c r="UM38" i="46"/>
  <c r="UL38" i="46"/>
  <c r="TX38" i="46"/>
  <c r="TW38" i="46"/>
  <c r="TI38" i="46"/>
  <c r="TH38" i="46"/>
  <c r="ST38" i="46"/>
  <c r="SS38" i="46"/>
  <c r="SE38" i="46"/>
  <c r="SD38" i="46"/>
  <c r="RP38" i="46"/>
  <c r="RO38" i="46"/>
  <c r="RA38" i="46"/>
  <c r="QZ38" i="46"/>
  <c r="QL38" i="46"/>
  <c r="QK38" i="46"/>
  <c r="PW38" i="46"/>
  <c r="PV38" i="46"/>
  <c r="PH38" i="46"/>
  <c r="PG38" i="46"/>
  <c r="OS38" i="46"/>
  <c r="OR38" i="46"/>
  <c r="OD38" i="46"/>
  <c r="OC38" i="46"/>
  <c r="NO38" i="46"/>
  <c r="NN38" i="46"/>
  <c r="MZ38" i="46"/>
  <c r="MY38" i="46"/>
  <c r="MK38" i="46"/>
  <c r="MJ38" i="46"/>
  <c r="LV38" i="46"/>
  <c r="LU38" i="46"/>
  <c r="LG38" i="46"/>
  <c r="LF38" i="46"/>
  <c r="KR38" i="46"/>
  <c r="KQ38" i="46"/>
  <c r="KC38" i="46"/>
  <c r="KB38" i="46"/>
  <c r="JN38" i="46"/>
  <c r="JM38" i="46"/>
  <c r="IY38" i="46"/>
  <c r="IX38" i="46"/>
  <c r="IJ38" i="46"/>
  <c r="II38" i="46"/>
  <c r="HU38" i="46"/>
  <c r="HT38" i="46"/>
  <c r="HF38" i="46"/>
  <c r="HE38" i="46"/>
  <c r="GQ38" i="46"/>
  <c r="GP38" i="46"/>
  <c r="GB38" i="46"/>
  <c r="GA38" i="46"/>
  <c r="FM38" i="46"/>
  <c r="FL38" i="46"/>
  <c r="EX38" i="46"/>
  <c r="EW38" i="46"/>
  <c r="EI38" i="46"/>
  <c r="EH38" i="46"/>
  <c r="DT38" i="46"/>
  <c r="DS38" i="46"/>
  <c r="DE38" i="46"/>
  <c r="DD38" i="46"/>
  <c r="CP38" i="46"/>
  <c r="CO38" i="46"/>
  <c r="CA38" i="46"/>
  <c r="BZ38" i="46"/>
  <c r="BL38" i="46"/>
  <c r="BK38" i="46"/>
  <c r="AW38" i="46"/>
  <c r="AV38" i="46"/>
  <c r="AH38" i="46"/>
  <c r="AG38" i="46"/>
  <c r="ASO37" i="46"/>
  <c r="ASB37" i="46"/>
  <c r="ARO37" i="46"/>
  <c r="ARN37" i="46"/>
  <c r="AQZ37" i="46"/>
  <c r="AQY37" i="46"/>
  <c r="AQK37" i="46"/>
  <c r="AQJ37" i="46"/>
  <c r="APV37" i="46"/>
  <c r="APU37" i="46"/>
  <c r="APG37" i="46"/>
  <c r="APF37" i="46"/>
  <c r="AOR37" i="46"/>
  <c r="AOQ37" i="46"/>
  <c r="AOC37" i="46"/>
  <c r="AOB37" i="46"/>
  <c r="ANN37" i="46"/>
  <c r="ANM37" i="46"/>
  <c r="AMY37" i="46"/>
  <c r="AMX37" i="46"/>
  <c r="AMJ37" i="46"/>
  <c r="AMI37" i="46"/>
  <c r="ALU37" i="46"/>
  <c r="ALT37" i="46"/>
  <c r="ALF37" i="46"/>
  <c r="ALE37" i="46"/>
  <c r="AKQ37" i="46"/>
  <c r="AKP37" i="46"/>
  <c r="AKB37" i="46"/>
  <c r="AKA37" i="46"/>
  <c r="AJM37" i="46"/>
  <c r="AJL37" i="46"/>
  <c r="AIX37" i="46"/>
  <c r="AIW37" i="46"/>
  <c r="AII37" i="46"/>
  <c r="AIH37" i="46"/>
  <c r="AHT37" i="46"/>
  <c r="AHS37" i="46"/>
  <c r="AHE37" i="46"/>
  <c r="AHD37" i="46"/>
  <c r="AGP37" i="46"/>
  <c r="AGO37" i="46"/>
  <c r="AGA37" i="46"/>
  <c r="AFZ37" i="46"/>
  <c r="AFL37" i="46"/>
  <c r="AFK37" i="46"/>
  <c r="AEW37" i="46"/>
  <c r="AEV37" i="46"/>
  <c r="AEH37" i="46"/>
  <c r="AEG37" i="46"/>
  <c r="ADS37" i="46"/>
  <c r="ADR37" i="46"/>
  <c r="ADD37" i="46"/>
  <c r="ADC37" i="46"/>
  <c r="ACO37" i="46"/>
  <c r="ACN37" i="46"/>
  <c r="ABZ37" i="46"/>
  <c r="ABY37" i="46"/>
  <c r="ABK37" i="46"/>
  <c r="ABJ37" i="46"/>
  <c r="AAV37" i="46"/>
  <c r="AAU37" i="46"/>
  <c r="AAG37" i="46"/>
  <c r="AAF37" i="46"/>
  <c r="ZR37" i="46"/>
  <c r="ZQ37" i="46"/>
  <c r="ZC37" i="46"/>
  <c r="ZB37" i="46"/>
  <c r="YN37" i="46"/>
  <c r="YM37" i="46"/>
  <c r="XY37" i="46"/>
  <c r="XX37" i="46"/>
  <c r="XJ37" i="46"/>
  <c r="XI37" i="46"/>
  <c r="WU37" i="46"/>
  <c r="WT37" i="46"/>
  <c r="WF37" i="46"/>
  <c r="WE37" i="46"/>
  <c r="VQ37" i="46"/>
  <c r="VP37" i="46"/>
  <c r="VB37" i="46"/>
  <c r="VA37" i="46"/>
  <c r="UM37" i="46"/>
  <c r="UL37" i="46"/>
  <c r="TX37" i="46"/>
  <c r="TW37" i="46"/>
  <c r="TI37" i="46"/>
  <c r="TH37" i="46"/>
  <c r="ST37" i="46"/>
  <c r="SS37" i="46"/>
  <c r="SE37" i="46"/>
  <c r="SD37" i="46"/>
  <c r="RP37" i="46"/>
  <c r="RO37" i="46"/>
  <c r="RA37" i="46"/>
  <c r="QZ37" i="46"/>
  <c r="QL37" i="46"/>
  <c r="QK37" i="46"/>
  <c r="PW37" i="46"/>
  <c r="PV37" i="46"/>
  <c r="PH37" i="46"/>
  <c r="PG37" i="46"/>
  <c r="OS37" i="46"/>
  <c r="OR37" i="46"/>
  <c r="OD37" i="46"/>
  <c r="OC37" i="46"/>
  <c r="NO37" i="46"/>
  <c r="NN37" i="46"/>
  <c r="MZ37" i="46"/>
  <c r="MY37" i="46"/>
  <c r="MK37" i="46"/>
  <c r="MJ37" i="46"/>
  <c r="LV37" i="46"/>
  <c r="LU37" i="46"/>
  <c r="LG37" i="46"/>
  <c r="LF37" i="46"/>
  <c r="KR37" i="46"/>
  <c r="KQ37" i="46"/>
  <c r="KC37" i="46"/>
  <c r="KB37" i="46"/>
  <c r="JN37" i="46"/>
  <c r="JM37" i="46"/>
  <c r="IY37" i="46"/>
  <c r="IX37" i="46"/>
  <c r="IJ37" i="46"/>
  <c r="II37" i="46"/>
  <c r="HU37" i="46"/>
  <c r="HT37" i="46"/>
  <c r="HF37" i="46"/>
  <c r="HE37" i="46"/>
  <c r="GQ37" i="46"/>
  <c r="GP37" i="46"/>
  <c r="GB37" i="46"/>
  <c r="GA37" i="46"/>
  <c r="FM37" i="46"/>
  <c r="FL37" i="46"/>
  <c r="EX37" i="46"/>
  <c r="EW37" i="46"/>
  <c r="EI37" i="46"/>
  <c r="EH37" i="46"/>
  <c r="DT37" i="46"/>
  <c r="DS37" i="46"/>
  <c r="DE37" i="46"/>
  <c r="DD37" i="46"/>
  <c r="CP37" i="46"/>
  <c r="CO37" i="46"/>
  <c r="CA37" i="46"/>
  <c r="BZ37" i="46"/>
  <c r="BL37" i="46"/>
  <c r="BK37" i="46"/>
  <c r="AW37" i="46"/>
  <c r="AV37" i="46"/>
  <c r="AH37" i="46"/>
  <c r="AG37" i="46"/>
  <c r="ASO36" i="46"/>
  <c r="ASB36" i="46"/>
  <c r="ARO36" i="46"/>
  <c r="ARN36" i="46"/>
  <c r="AQZ36" i="46"/>
  <c r="AQY36" i="46"/>
  <c r="AQK36" i="46"/>
  <c r="AQJ36" i="46"/>
  <c r="APV36" i="46"/>
  <c r="APU36" i="46"/>
  <c r="APG36" i="46"/>
  <c r="APF36" i="46"/>
  <c r="AOR36" i="46"/>
  <c r="AOQ36" i="46"/>
  <c r="AOC36" i="46"/>
  <c r="AOB36" i="46"/>
  <c r="ANN36" i="46"/>
  <c r="ANM36" i="46"/>
  <c r="AMY36" i="46"/>
  <c r="AMX36" i="46"/>
  <c r="AMJ36" i="46"/>
  <c r="AMI36" i="46"/>
  <c r="ALU36" i="46"/>
  <c r="ALT36" i="46"/>
  <c r="ALF36" i="46"/>
  <c r="ALE36" i="46"/>
  <c r="AKQ36" i="46"/>
  <c r="AKP36" i="46"/>
  <c r="AKB36" i="46"/>
  <c r="AKA36" i="46"/>
  <c r="AJM36" i="46"/>
  <c r="AJL36" i="46"/>
  <c r="AIX36" i="46"/>
  <c r="AIW36" i="46"/>
  <c r="AII36" i="46"/>
  <c r="AIH36" i="46"/>
  <c r="AHT36" i="46"/>
  <c r="AHS36" i="46"/>
  <c r="AHE36" i="46"/>
  <c r="AHD36" i="46"/>
  <c r="AGP36" i="46"/>
  <c r="AGO36" i="46"/>
  <c r="AGA36" i="46"/>
  <c r="AFZ36" i="46"/>
  <c r="AFL36" i="46"/>
  <c r="AFK36" i="46"/>
  <c r="AEW36" i="46"/>
  <c r="AEV36" i="46"/>
  <c r="AEH36" i="46"/>
  <c r="AEG36" i="46"/>
  <c r="ADS36" i="46"/>
  <c r="ADR36" i="46"/>
  <c r="ADD36" i="46"/>
  <c r="ADC36" i="46"/>
  <c r="ACO36" i="46"/>
  <c r="ACN36" i="46"/>
  <c r="ABZ36" i="46"/>
  <c r="ABY36" i="46"/>
  <c r="ABK36" i="46"/>
  <c r="ABJ36" i="46"/>
  <c r="AAV36" i="46"/>
  <c r="AAU36" i="46"/>
  <c r="AAG36" i="46"/>
  <c r="AAF36" i="46"/>
  <c r="ZR36" i="46"/>
  <c r="ZQ36" i="46"/>
  <c r="ZC36" i="46"/>
  <c r="ZB36" i="46"/>
  <c r="YN36" i="46"/>
  <c r="YM36" i="46"/>
  <c r="XY36" i="46"/>
  <c r="XX36" i="46"/>
  <c r="XJ36" i="46"/>
  <c r="XI36" i="46"/>
  <c r="WU36" i="46"/>
  <c r="WT36" i="46"/>
  <c r="WF36" i="46"/>
  <c r="WE36" i="46"/>
  <c r="VQ36" i="46"/>
  <c r="VP36" i="46"/>
  <c r="VB36" i="46"/>
  <c r="VA36" i="46"/>
  <c r="UM36" i="46"/>
  <c r="UL36" i="46"/>
  <c r="TX36" i="46"/>
  <c r="TW36" i="46"/>
  <c r="TI36" i="46"/>
  <c r="TH36" i="46"/>
  <c r="ST36" i="46"/>
  <c r="SS36" i="46"/>
  <c r="SE36" i="46"/>
  <c r="SD36" i="46"/>
  <c r="RP36" i="46"/>
  <c r="RO36" i="46"/>
  <c r="RA36" i="46"/>
  <c r="QZ36" i="46"/>
  <c r="QL36" i="46"/>
  <c r="QK36" i="46"/>
  <c r="PW36" i="46"/>
  <c r="PV36" i="46"/>
  <c r="PH36" i="46"/>
  <c r="PG36" i="46"/>
  <c r="OS36" i="46"/>
  <c r="OR36" i="46"/>
  <c r="OD36" i="46"/>
  <c r="OC36" i="46"/>
  <c r="NO36" i="46"/>
  <c r="NN36" i="46"/>
  <c r="MZ36" i="46"/>
  <c r="MY36" i="46"/>
  <c r="MK36" i="46"/>
  <c r="MJ36" i="46"/>
  <c r="LV36" i="46"/>
  <c r="LU36" i="46"/>
  <c r="LG36" i="46"/>
  <c r="LF36" i="46"/>
  <c r="KR36" i="46"/>
  <c r="KQ36" i="46"/>
  <c r="KC36" i="46"/>
  <c r="KB36" i="46"/>
  <c r="JN36" i="46"/>
  <c r="JM36" i="46"/>
  <c r="IY36" i="46"/>
  <c r="IX36" i="46"/>
  <c r="IJ36" i="46"/>
  <c r="II36" i="46"/>
  <c r="HU36" i="46"/>
  <c r="HT36" i="46"/>
  <c r="HF36" i="46"/>
  <c r="HE36" i="46"/>
  <c r="GQ36" i="46"/>
  <c r="GP36" i="46"/>
  <c r="GB36" i="46"/>
  <c r="GA36" i="46"/>
  <c r="FM36" i="46"/>
  <c r="FL36" i="46"/>
  <c r="EX36" i="46"/>
  <c r="EW36" i="46"/>
  <c r="EI36" i="46"/>
  <c r="EH36" i="46"/>
  <c r="DT36" i="46"/>
  <c r="DS36" i="46"/>
  <c r="DE36" i="46"/>
  <c r="DD36" i="46"/>
  <c r="CP36" i="46"/>
  <c r="CO36" i="46"/>
  <c r="CA36" i="46"/>
  <c r="BZ36" i="46"/>
  <c r="BL36" i="46"/>
  <c r="BK36" i="46"/>
  <c r="AW36" i="46"/>
  <c r="AV36" i="46"/>
  <c r="AH36" i="46"/>
  <c r="AG36" i="46"/>
  <c r="ASO35" i="46"/>
  <c r="ASB35" i="46"/>
  <c r="ARO35" i="46"/>
  <c r="ARN35" i="46"/>
  <c r="AQZ35" i="46"/>
  <c r="AQY35" i="46"/>
  <c r="AQK35" i="46"/>
  <c r="AQJ35" i="46"/>
  <c r="APV35" i="46"/>
  <c r="APU35" i="46"/>
  <c r="APG35" i="46"/>
  <c r="APF35" i="46"/>
  <c r="AOR35" i="46"/>
  <c r="AOQ35" i="46"/>
  <c r="AOC35" i="46"/>
  <c r="AOB35" i="46"/>
  <c r="ANN35" i="46"/>
  <c r="ANM35" i="46"/>
  <c r="AMY35" i="46"/>
  <c r="AMX35" i="46"/>
  <c r="AMJ35" i="46"/>
  <c r="AMI35" i="46"/>
  <c r="ALU35" i="46"/>
  <c r="ALT35" i="46"/>
  <c r="ALF35" i="46"/>
  <c r="ALE35" i="46"/>
  <c r="AKQ35" i="46"/>
  <c r="AKP35" i="46"/>
  <c r="AKB35" i="46"/>
  <c r="AKA35" i="46"/>
  <c r="AJM35" i="46"/>
  <c r="AJL35" i="46"/>
  <c r="AIX35" i="46"/>
  <c r="AIW35" i="46"/>
  <c r="AII35" i="46"/>
  <c r="AIH35" i="46"/>
  <c r="AHT35" i="46"/>
  <c r="AHS35" i="46"/>
  <c r="AHE35" i="46"/>
  <c r="AHD35" i="46"/>
  <c r="AGP35" i="46"/>
  <c r="AGO35" i="46"/>
  <c r="AGA35" i="46"/>
  <c r="AFZ35" i="46"/>
  <c r="AFL35" i="46"/>
  <c r="AFK35" i="46"/>
  <c r="AEW35" i="46"/>
  <c r="AEV35" i="46"/>
  <c r="AEH35" i="46"/>
  <c r="AEG35" i="46"/>
  <c r="ADS35" i="46"/>
  <c r="ADR35" i="46"/>
  <c r="ADD35" i="46"/>
  <c r="ADC35" i="46"/>
  <c r="ACO35" i="46"/>
  <c r="ACN35" i="46"/>
  <c r="ABZ35" i="46"/>
  <c r="ABY35" i="46"/>
  <c r="ABK35" i="46"/>
  <c r="ABJ35" i="46"/>
  <c r="AAV35" i="46"/>
  <c r="AAU35" i="46"/>
  <c r="AAG35" i="46"/>
  <c r="AAF35" i="46"/>
  <c r="ZR35" i="46"/>
  <c r="ZQ35" i="46"/>
  <c r="ZC35" i="46"/>
  <c r="ZB35" i="46"/>
  <c r="YN35" i="46"/>
  <c r="YM35" i="46"/>
  <c r="XY35" i="46"/>
  <c r="XX35" i="46"/>
  <c r="XJ35" i="46"/>
  <c r="XI35" i="46"/>
  <c r="WU35" i="46"/>
  <c r="WT35" i="46"/>
  <c r="WF35" i="46"/>
  <c r="WE35" i="46"/>
  <c r="VQ35" i="46"/>
  <c r="VP35" i="46"/>
  <c r="VB35" i="46"/>
  <c r="VA35" i="46"/>
  <c r="UM35" i="46"/>
  <c r="UL35" i="46"/>
  <c r="TX35" i="46"/>
  <c r="TW35" i="46"/>
  <c r="TI35" i="46"/>
  <c r="TH35" i="46"/>
  <c r="ST35" i="46"/>
  <c r="SS35" i="46"/>
  <c r="SE35" i="46"/>
  <c r="SD35" i="46"/>
  <c r="RP35" i="46"/>
  <c r="RO35" i="46"/>
  <c r="RA35" i="46"/>
  <c r="QZ35" i="46"/>
  <c r="QL35" i="46"/>
  <c r="QK35" i="46"/>
  <c r="PW35" i="46"/>
  <c r="PV35" i="46"/>
  <c r="PH35" i="46"/>
  <c r="PG35" i="46"/>
  <c r="OS35" i="46"/>
  <c r="OR35" i="46"/>
  <c r="OD35" i="46"/>
  <c r="OC35" i="46"/>
  <c r="NO35" i="46"/>
  <c r="NN35" i="46"/>
  <c r="MZ35" i="46"/>
  <c r="MY35" i="46"/>
  <c r="MK35" i="46"/>
  <c r="MJ35" i="46"/>
  <c r="LV35" i="46"/>
  <c r="LU35" i="46"/>
  <c r="LG35" i="46"/>
  <c r="LF35" i="46"/>
  <c r="KR35" i="46"/>
  <c r="KQ35" i="46"/>
  <c r="KC35" i="46"/>
  <c r="KB35" i="46"/>
  <c r="JN35" i="46"/>
  <c r="JM35" i="46"/>
  <c r="IY35" i="46"/>
  <c r="IX35" i="46"/>
  <c r="IJ35" i="46"/>
  <c r="II35" i="46"/>
  <c r="HU35" i="46"/>
  <c r="HT35" i="46"/>
  <c r="HF35" i="46"/>
  <c r="HE35" i="46"/>
  <c r="GQ35" i="46"/>
  <c r="GP35" i="46"/>
  <c r="GB35" i="46"/>
  <c r="GA35" i="46"/>
  <c r="FM35" i="46"/>
  <c r="FL35" i="46"/>
  <c r="EX35" i="46"/>
  <c r="EW35" i="46"/>
  <c r="EI35" i="46"/>
  <c r="EH35" i="46"/>
  <c r="DT35" i="46"/>
  <c r="DS35" i="46"/>
  <c r="DE35" i="46"/>
  <c r="DD35" i="46"/>
  <c r="CP35" i="46"/>
  <c r="CO35" i="46"/>
  <c r="CA35" i="46"/>
  <c r="BZ35" i="46"/>
  <c r="BL35" i="46"/>
  <c r="BK35" i="46"/>
  <c r="AW35" i="46"/>
  <c r="AV35" i="46"/>
  <c r="AH35" i="46"/>
  <c r="AG35" i="46"/>
  <c r="ASO34" i="46"/>
  <c r="ASB34" i="46"/>
  <c r="ARO34" i="46"/>
  <c r="ARN34" i="46"/>
  <c r="AQZ34" i="46"/>
  <c r="AQY34" i="46"/>
  <c r="AQK34" i="46"/>
  <c r="AQJ34" i="46"/>
  <c r="APV34" i="46"/>
  <c r="APU34" i="46"/>
  <c r="APG34" i="46"/>
  <c r="APF34" i="46"/>
  <c r="AOR34" i="46"/>
  <c r="AOQ34" i="46"/>
  <c r="AOC34" i="46"/>
  <c r="AOB34" i="46"/>
  <c r="ANN34" i="46"/>
  <c r="ANM34" i="46"/>
  <c r="AMY34" i="46"/>
  <c r="AMX34" i="46"/>
  <c r="AMJ34" i="46"/>
  <c r="AMI34" i="46"/>
  <c r="ALU34" i="46"/>
  <c r="ALT34" i="46"/>
  <c r="ALF34" i="46"/>
  <c r="ALE34" i="46"/>
  <c r="AKQ34" i="46"/>
  <c r="AKP34" i="46"/>
  <c r="AKB34" i="46"/>
  <c r="AKA34" i="46"/>
  <c r="AJM34" i="46"/>
  <c r="AJL34" i="46"/>
  <c r="AIX34" i="46"/>
  <c r="AIW34" i="46"/>
  <c r="AII34" i="46"/>
  <c r="AIH34" i="46"/>
  <c r="AHT34" i="46"/>
  <c r="AHS34" i="46"/>
  <c r="AHE34" i="46"/>
  <c r="AHD34" i="46"/>
  <c r="AGP34" i="46"/>
  <c r="AGO34" i="46"/>
  <c r="AGA34" i="46"/>
  <c r="AFZ34" i="46"/>
  <c r="AFL34" i="46"/>
  <c r="AFK34" i="46"/>
  <c r="AEW34" i="46"/>
  <c r="AEV34" i="46"/>
  <c r="AEH34" i="46"/>
  <c r="AEG34" i="46"/>
  <c r="ADS34" i="46"/>
  <c r="ADR34" i="46"/>
  <c r="ADD34" i="46"/>
  <c r="ADC34" i="46"/>
  <c r="ACO34" i="46"/>
  <c r="ACN34" i="46"/>
  <c r="ABZ34" i="46"/>
  <c r="ABY34" i="46"/>
  <c r="ABK34" i="46"/>
  <c r="ABJ34" i="46"/>
  <c r="AAV34" i="46"/>
  <c r="AAU34" i="46"/>
  <c r="AAG34" i="46"/>
  <c r="AAF34" i="46"/>
  <c r="ZR34" i="46"/>
  <c r="ZQ34" i="46"/>
  <c r="ZC34" i="46"/>
  <c r="ZB34" i="46"/>
  <c r="YN34" i="46"/>
  <c r="YM34" i="46"/>
  <c r="XY34" i="46"/>
  <c r="XX34" i="46"/>
  <c r="XJ34" i="46"/>
  <c r="XI34" i="46"/>
  <c r="WU34" i="46"/>
  <c r="WT34" i="46"/>
  <c r="WF34" i="46"/>
  <c r="WE34" i="46"/>
  <c r="VQ34" i="46"/>
  <c r="VP34" i="46"/>
  <c r="VB34" i="46"/>
  <c r="VA34" i="46"/>
  <c r="UM34" i="46"/>
  <c r="UL34" i="46"/>
  <c r="TX34" i="46"/>
  <c r="TW34" i="46"/>
  <c r="TI34" i="46"/>
  <c r="TH34" i="46"/>
  <c r="ST34" i="46"/>
  <c r="SS34" i="46"/>
  <c r="SE34" i="46"/>
  <c r="SD34" i="46"/>
  <c r="RP34" i="46"/>
  <c r="RO34" i="46"/>
  <c r="RA34" i="46"/>
  <c r="QZ34" i="46"/>
  <c r="QL34" i="46"/>
  <c r="QK34" i="46"/>
  <c r="PW34" i="46"/>
  <c r="PV34" i="46"/>
  <c r="PH34" i="46"/>
  <c r="PG34" i="46"/>
  <c r="OS34" i="46"/>
  <c r="OR34" i="46"/>
  <c r="OD34" i="46"/>
  <c r="OC34" i="46"/>
  <c r="NO34" i="46"/>
  <c r="NN34" i="46"/>
  <c r="MZ34" i="46"/>
  <c r="MY34" i="46"/>
  <c r="MK34" i="46"/>
  <c r="MJ34" i="46"/>
  <c r="LV34" i="46"/>
  <c r="LU34" i="46"/>
  <c r="LG34" i="46"/>
  <c r="LF34" i="46"/>
  <c r="KR34" i="46"/>
  <c r="KQ34" i="46"/>
  <c r="KC34" i="46"/>
  <c r="KB34" i="46"/>
  <c r="JN34" i="46"/>
  <c r="JM34" i="46"/>
  <c r="IY34" i="46"/>
  <c r="IX34" i="46"/>
  <c r="IJ34" i="46"/>
  <c r="II34" i="46"/>
  <c r="HU34" i="46"/>
  <c r="HT34" i="46"/>
  <c r="HF34" i="46"/>
  <c r="HE34" i="46"/>
  <c r="GQ34" i="46"/>
  <c r="GP34" i="46"/>
  <c r="GB34" i="46"/>
  <c r="GA34" i="46"/>
  <c r="FM34" i="46"/>
  <c r="FL34" i="46"/>
  <c r="EX34" i="46"/>
  <c r="EW34" i="46"/>
  <c r="EI34" i="46"/>
  <c r="EH34" i="46"/>
  <c r="DT34" i="46"/>
  <c r="DS34" i="46"/>
  <c r="DE34" i="46"/>
  <c r="DD34" i="46"/>
  <c r="CP34" i="46"/>
  <c r="CO34" i="46"/>
  <c r="CA34" i="46"/>
  <c r="BZ34" i="46"/>
  <c r="BL34" i="46"/>
  <c r="BK34" i="46"/>
  <c r="AW34" i="46"/>
  <c r="AV34" i="46"/>
  <c r="AH34" i="46"/>
  <c r="AG34" i="46"/>
  <c r="ASO33" i="46"/>
  <c r="ASB33" i="46"/>
  <c r="ARO33" i="46"/>
  <c r="ARN33" i="46"/>
  <c r="AQZ33" i="46"/>
  <c r="AQY33" i="46"/>
  <c r="AQK33" i="46"/>
  <c r="AQJ33" i="46"/>
  <c r="APV33" i="46"/>
  <c r="APU33" i="46"/>
  <c r="APG33" i="46"/>
  <c r="APF33" i="46"/>
  <c r="AOR33" i="46"/>
  <c r="AOQ33" i="46"/>
  <c r="AOC33" i="46"/>
  <c r="AOB33" i="46"/>
  <c r="ANN33" i="46"/>
  <c r="ANM33" i="46"/>
  <c r="AMY33" i="46"/>
  <c r="AMX33" i="46"/>
  <c r="AMJ33" i="46"/>
  <c r="AMI33" i="46"/>
  <c r="ALU33" i="46"/>
  <c r="ALT33" i="46"/>
  <c r="ALF33" i="46"/>
  <c r="ALE33" i="46"/>
  <c r="AKQ33" i="46"/>
  <c r="AKP33" i="46"/>
  <c r="AKB33" i="46"/>
  <c r="AKA33" i="46"/>
  <c r="AJM33" i="46"/>
  <c r="AJL33" i="46"/>
  <c r="AIX33" i="46"/>
  <c r="AIW33" i="46"/>
  <c r="AII33" i="46"/>
  <c r="AIH33" i="46"/>
  <c r="AHT33" i="46"/>
  <c r="AHS33" i="46"/>
  <c r="AHE33" i="46"/>
  <c r="AHD33" i="46"/>
  <c r="AGP33" i="46"/>
  <c r="AGO33" i="46"/>
  <c r="AGA33" i="46"/>
  <c r="AFZ33" i="46"/>
  <c r="AFL33" i="46"/>
  <c r="AFK33" i="46"/>
  <c r="AEW33" i="46"/>
  <c r="AEV33" i="46"/>
  <c r="AEH33" i="46"/>
  <c r="AEG33" i="46"/>
  <c r="ADS33" i="46"/>
  <c r="ADR33" i="46"/>
  <c r="ADD33" i="46"/>
  <c r="ADC33" i="46"/>
  <c r="ACO33" i="46"/>
  <c r="ACN33" i="46"/>
  <c r="ABZ33" i="46"/>
  <c r="ABY33" i="46"/>
  <c r="ABK33" i="46"/>
  <c r="ABJ33" i="46"/>
  <c r="AAV33" i="46"/>
  <c r="AAU33" i="46"/>
  <c r="AAG33" i="46"/>
  <c r="AAF33" i="46"/>
  <c r="ZR33" i="46"/>
  <c r="ZQ33" i="46"/>
  <c r="ZC33" i="46"/>
  <c r="ZB33" i="46"/>
  <c r="YN33" i="46"/>
  <c r="YM33" i="46"/>
  <c r="XY33" i="46"/>
  <c r="XX33" i="46"/>
  <c r="XJ33" i="46"/>
  <c r="XI33" i="46"/>
  <c r="WU33" i="46"/>
  <c r="WT33" i="46"/>
  <c r="WF33" i="46"/>
  <c r="WE33" i="46"/>
  <c r="VQ33" i="46"/>
  <c r="VP33" i="46"/>
  <c r="VB33" i="46"/>
  <c r="VA33" i="46"/>
  <c r="UM33" i="46"/>
  <c r="UL33" i="46"/>
  <c r="TX33" i="46"/>
  <c r="TW33" i="46"/>
  <c r="TI33" i="46"/>
  <c r="TH33" i="46"/>
  <c r="ST33" i="46"/>
  <c r="SS33" i="46"/>
  <c r="SE33" i="46"/>
  <c r="SD33" i="46"/>
  <c r="RP33" i="46"/>
  <c r="RO33" i="46"/>
  <c r="RA33" i="46"/>
  <c r="QZ33" i="46"/>
  <c r="QL33" i="46"/>
  <c r="QK33" i="46"/>
  <c r="PW33" i="46"/>
  <c r="PV33" i="46"/>
  <c r="PH33" i="46"/>
  <c r="PG33" i="46"/>
  <c r="OS33" i="46"/>
  <c r="OR33" i="46"/>
  <c r="OD33" i="46"/>
  <c r="OC33" i="46"/>
  <c r="NO33" i="46"/>
  <c r="NN33" i="46"/>
  <c r="MZ33" i="46"/>
  <c r="MY33" i="46"/>
  <c r="MK33" i="46"/>
  <c r="MJ33" i="46"/>
  <c r="LV33" i="46"/>
  <c r="LU33" i="46"/>
  <c r="LG33" i="46"/>
  <c r="LF33" i="46"/>
  <c r="KR33" i="46"/>
  <c r="KQ33" i="46"/>
  <c r="KC33" i="46"/>
  <c r="KB33" i="46"/>
  <c r="JN33" i="46"/>
  <c r="JM33" i="46"/>
  <c r="IY33" i="46"/>
  <c r="IX33" i="46"/>
  <c r="IJ33" i="46"/>
  <c r="II33" i="46"/>
  <c r="HU33" i="46"/>
  <c r="HT33" i="46"/>
  <c r="HF33" i="46"/>
  <c r="HE33" i="46"/>
  <c r="GQ33" i="46"/>
  <c r="GP33" i="46"/>
  <c r="GB33" i="46"/>
  <c r="GA33" i="46"/>
  <c r="FM33" i="46"/>
  <c r="FL33" i="46"/>
  <c r="EX33" i="46"/>
  <c r="EW33" i="46"/>
  <c r="EI33" i="46"/>
  <c r="EH33" i="46"/>
  <c r="DT33" i="46"/>
  <c r="DS33" i="46"/>
  <c r="DE33" i="46"/>
  <c r="DD33" i="46"/>
  <c r="CP33" i="46"/>
  <c r="CO33" i="46"/>
  <c r="CA33" i="46"/>
  <c r="BZ33" i="46"/>
  <c r="BL33" i="46"/>
  <c r="BK33" i="46"/>
  <c r="AW33" i="46"/>
  <c r="AV33" i="46"/>
  <c r="AH33" i="46"/>
  <c r="AG33" i="46"/>
  <c r="ASO32" i="46"/>
  <c r="ASB32" i="46"/>
  <c r="ARO32" i="46"/>
  <c r="ARN32" i="46"/>
  <c r="AQZ32" i="46"/>
  <c r="AQY32" i="46"/>
  <c r="AQK32" i="46"/>
  <c r="AQJ32" i="46"/>
  <c r="APV32" i="46"/>
  <c r="APU32" i="46"/>
  <c r="APG32" i="46"/>
  <c r="APF32" i="46"/>
  <c r="AOR32" i="46"/>
  <c r="AOQ32" i="46"/>
  <c r="AOC32" i="46"/>
  <c r="AOB32" i="46"/>
  <c r="ANN32" i="46"/>
  <c r="ANM32" i="46"/>
  <c r="AMY32" i="46"/>
  <c r="AMX32" i="46"/>
  <c r="AMJ32" i="46"/>
  <c r="AMI32" i="46"/>
  <c r="ALU32" i="46"/>
  <c r="ALT32" i="46"/>
  <c r="ALF32" i="46"/>
  <c r="ALE32" i="46"/>
  <c r="AKQ32" i="46"/>
  <c r="AKP32" i="46"/>
  <c r="AKB32" i="46"/>
  <c r="AKA32" i="46"/>
  <c r="AJM32" i="46"/>
  <c r="AJL32" i="46"/>
  <c r="AIX32" i="46"/>
  <c r="AIW32" i="46"/>
  <c r="AII32" i="46"/>
  <c r="AIH32" i="46"/>
  <c r="AHT32" i="46"/>
  <c r="AHS32" i="46"/>
  <c r="AHE32" i="46"/>
  <c r="AHD32" i="46"/>
  <c r="AGP32" i="46"/>
  <c r="AGO32" i="46"/>
  <c r="AGA32" i="46"/>
  <c r="AFZ32" i="46"/>
  <c r="AFL32" i="46"/>
  <c r="AFK32" i="46"/>
  <c r="AEW32" i="46"/>
  <c r="AEV32" i="46"/>
  <c r="AEH32" i="46"/>
  <c r="AEG32" i="46"/>
  <c r="ADS32" i="46"/>
  <c r="ADR32" i="46"/>
  <c r="ADD32" i="46"/>
  <c r="ADC32" i="46"/>
  <c r="ACO32" i="46"/>
  <c r="ACN32" i="46"/>
  <c r="ABZ32" i="46"/>
  <c r="ABY32" i="46"/>
  <c r="ABK32" i="46"/>
  <c r="ABJ32" i="46"/>
  <c r="AAV32" i="46"/>
  <c r="AAU32" i="46"/>
  <c r="AAG32" i="46"/>
  <c r="AAF32" i="46"/>
  <c r="ZR32" i="46"/>
  <c r="ZQ32" i="46"/>
  <c r="ZC32" i="46"/>
  <c r="ZB32" i="46"/>
  <c r="YN32" i="46"/>
  <c r="YM32" i="46"/>
  <c r="XY32" i="46"/>
  <c r="XX32" i="46"/>
  <c r="XJ32" i="46"/>
  <c r="XI32" i="46"/>
  <c r="WU32" i="46"/>
  <c r="WT32" i="46"/>
  <c r="WF32" i="46"/>
  <c r="WE32" i="46"/>
  <c r="VQ32" i="46"/>
  <c r="VP32" i="46"/>
  <c r="VB32" i="46"/>
  <c r="VA32" i="46"/>
  <c r="UM32" i="46"/>
  <c r="UL32" i="46"/>
  <c r="TX32" i="46"/>
  <c r="TW32" i="46"/>
  <c r="TI32" i="46"/>
  <c r="TH32" i="46"/>
  <c r="ST32" i="46"/>
  <c r="SS32" i="46"/>
  <c r="SE32" i="46"/>
  <c r="SD32" i="46"/>
  <c r="RP32" i="46"/>
  <c r="RO32" i="46"/>
  <c r="RA32" i="46"/>
  <c r="QZ32" i="46"/>
  <c r="QL32" i="46"/>
  <c r="QK32" i="46"/>
  <c r="PW32" i="46"/>
  <c r="PV32" i="46"/>
  <c r="PH32" i="46"/>
  <c r="PG32" i="46"/>
  <c r="OS32" i="46"/>
  <c r="OR32" i="46"/>
  <c r="OD32" i="46"/>
  <c r="OC32" i="46"/>
  <c r="NO32" i="46"/>
  <c r="NN32" i="46"/>
  <c r="MZ32" i="46"/>
  <c r="MY32" i="46"/>
  <c r="MK32" i="46"/>
  <c r="MJ32" i="46"/>
  <c r="LV32" i="46"/>
  <c r="LU32" i="46"/>
  <c r="LG32" i="46"/>
  <c r="LF32" i="46"/>
  <c r="KR32" i="46"/>
  <c r="KQ32" i="46"/>
  <c r="KC32" i="46"/>
  <c r="KB32" i="46"/>
  <c r="JN32" i="46"/>
  <c r="JM32" i="46"/>
  <c r="IY32" i="46"/>
  <c r="IX32" i="46"/>
  <c r="IJ32" i="46"/>
  <c r="II32" i="46"/>
  <c r="HU32" i="46"/>
  <c r="HT32" i="46"/>
  <c r="HF32" i="46"/>
  <c r="HE32" i="46"/>
  <c r="GQ32" i="46"/>
  <c r="GP32" i="46"/>
  <c r="GB32" i="46"/>
  <c r="GA32" i="46"/>
  <c r="FM32" i="46"/>
  <c r="FL32" i="46"/>
  <c r="EX32" i="46"/>
  <c r="EW32" i="46"/>
  <c r="EI32" i="46"/>
  <c r="EH32" i="46"/>
  <c r="DT32" i="46"/>
  <c r="DS32" i="46"/>
  <c r="DE32" i="46"/>
  <c r="DD32" i="46"/>
  <c r="CP32" i="46"/>
  <c r="CO32" i="46"/>
  <c r="CA32" i="46"/>
  <c r="BZ32" i="46"/>
  <c r="BL32" i="46"/>
  <c r="BK32" i="46"/>
  <c r="AW32" i="46"/>
  <c r="AV32" i="46"/>
  <c r="AH32" i="46"/>
  <c r="AG32" i="46"/>
  <c r="ASO31" i="46"/>
  <c r="ASB31" i="46"/>
  <c r="ARO31" i="46"/>
  <c r="ARN31" i="46"/>
  <c r="AQZ31" i="46"/>
  <c r="AQY31" i="46"/>
  <c r="AQK31" i="46"/>
  <c r="AQJ31" i="46"/>
  <c r="APV31" i="46"/>
  <c r="APU31" i="46"/>
  <c r="APG31" i="46"/>
  <c r="APF31" i="46"/>
  <c r="AOR31" i="46"/>
  <c r="AOQ31" i="46"/>
  <c r="AOC31" i="46"/>
  <c r="AOB31" i="46"/>
  <c r="ANN31" i="46"/>
  <c r="ANM31" i="46"/>
  <c r="AMY31" i="46"/>
  <c r="AMX31" i="46"/>
  <c r="AMJ31" i="46"/>
  <c r="AMI31" i="46"/>
  <c r="ALU31" i="46"/>
  <c r="ALT31" i="46"/>
  <c r="ALF31" i="46"/>
  <c r="ALE31" i="46"/>
  <c r="AKQ31" i="46"/>
  <c r="AKP31" i="46"/>
  <c r="AKB31" i="46"/>
  <c r="AKA31" i="46"/>
  <c r="AJM31" i="46"/>
  <c r="AJL31" i="46"/>
  <c r="AIX31" i="46"/>
  <c r="AIW31" i="46"/>
  <c r="AII31" i="46"/>
  <c r="AIH31" i="46"/>
  <c r="AHT31" i="46"/>
  <c r="AHS31" i="46"/>
  <c r="AHE31" i="46"/>
  <c r="AHD31" i="46"/>
  <c r="AGP31" i="46"/>
  <c r="AGO31" i="46"/>
  <c r="AGA31" i="46"/>
  <c r="AFZ31" i="46"/>
  <c r="AFL31" i="46"/>
  <c r="AFK31" i="46"/>
  <c r="AEW31" i="46"/>
  <c r="AEV31" i="46"/>
  <c r="AEH31" i="46"/>
  <c r="AEG31" i="46"/>
  <c r="ADS31" i="46"/>
  <c r="ADR31" i="46"/>
  <c r="ADD31" i="46"/>
  <c r="ADC31" i="46"/>
  <c r="ACO31" i="46"/>
  <c r="ACN31" i="46"/>
  <c r="ABZ31" i="46"/>
  <c r="ABY31" i="46"/>
  <c r="ABK31" i="46"/>
  <c r="ABJ31" i="46"/>
  <c r="AAV31" i="46"/>
  <c r="AAU31" i="46"/>
  <c r="AAG31" i="46"/>
  <c r="AAF31" i="46"/>
  <c r="ZR31" i="46"/>
  <c r="ZQ31" i="46"/>
  <c r="ZC31" i="46"/>
  <c r="ZB31" i="46"/>
  <c r="YN31" i="46"/>
  <c r="YM31" i="46"/>
  <c r="XY31" i="46"/>
  <c r="XX31" i="46"/>
  <c r="XJ31" i="46"/>
  <c r="XI31" i="46"/>
  <c r="WU31" i="46"/>
  <c r="WT31" i="46"/>
  <c r="WF31" i="46"/>
  <c r="WE31" i="46"/>
  <c r="VQ31" i="46"/>
  <c r="VP31" i="46"/>
  <c r="VB31" i="46"/>
  <c r="VA31" i="46"/>
  <c r="UM31" i="46"/>
  <c r="UL31" i="46"/>
  <c r="TX31" i="46"/>
  <c r="TW31" i="46"/>
  <c r="TI31" i="46"/>
  <c r="TH31" i="46"/>
  <c r="ST31" i="46"/>
  <c r="SS31" i="46"/>
  <c r="SE31" i="46"/>
  <c r="SD31" i="46"/>
  <c r="RP31" i="46"/>
  <c r="RO31" i="46"/>
  <c r="RA31" i="46"/>
  <c r="QZ31" i="46"/>
  <c r="QL31" i="46"/>
  <c r="QK31" i="46"/>
  <c r="PW31" i="46"/>
  <c r="PV31" i="46"/>
  <c r="PH31" i="46"/>
  <c r="PG31" i="46"/>
  <c r="OS31" i="46"/>
  <c r="OR31" i="46"/>
  <c r="OD31" i="46"/>
  <c r="OC31" i="46"/>
  <c r="NO31" i="46"/>
  <c r="NN31" i="46"/>
  <c r="MZ31" i="46"/>
  <c r="MY31" i="46"/>
  <c r="MK31" i="46"/>
  <c r="MJ31" i="46"/>
  <c r="LV31" i="46"/>
  <c r="LU31" i="46"/>
  <c r="LG31" i="46"/>
  <c r="LF31" i="46"/>
  <c r="KR31" i="46"/>
  <c r="KQ31" i="46"/>
  <c r="KC31" i="46"/>
  <c r="KB31" i="46"/>
  <c r="JN31" i="46"/>
  <c r="JM31" i="46"/>
  <c r="IY31" i="46"/>
  <c r="IX31" i="46"/>
  <c r="IJ31" i="46"/>
  <c r="II31" i="46"/>
  <c r="HU31" i="46"/>
  <c r="HT31" i="46"/>
  <c r="HF31" i="46"/>
  <c r="HE31" i="46"/>
  <c r="GQ31" i="46"/>
  <c r="GP31" i="46"/>
  <c r="GB31" i="46"/>
  <c r="GA31" i="46"/>
  <c r="FM31" i="46"/>
  <c r="FL31" i="46"/>
  <c r="EX31" i="46"/>
  <c r="EW31" i="46"/>
  <c r="EI31" i="46"/>
  <c r="EH31" i="46"/>
  <c r="DT31" i="46"/>
  <c r="DS31" i="46"/>
  <c r="DE31" i="46"/>
  <c r="DD31" i="46"/>
  <c r="CP31" i="46"/>
  <c r="CO31" i="46"/>
  <c r="CA31" i="46"/>
  <c r="BZ31" i="46"/>
  <c r="BL31" i="46"/>
  <c r="BK31" i="46"/>
  <c r="AW31" i="46"/>
  <c r="AV31" i="46"/>
  <c r="AH31" i="46"/>
  <c r="AG31" i="46"/>
  <c r="ASO30" i="46"/>
  <c r="ASB30" i="46"/>
  <c r="ARO30" i="46"/>
  <c r="ARN30" i="46"/>
  <c r="AQZ30" i="46"/>
  <c r="AQY30" i="46"/>
  <c r="AQK30" i="46"/>
  <c r="AQJ30" i="46"/>
  <c r="APV30" i="46"/>
  <c r="APU30" i="46"/>
  <c r="APG30" i="46"/>
  <c r="APF30" i="46"/>
  <c r="AOR30" i="46"/>
  <c r="AOQ30" i="46"/>
  <c r="AOC30" i="46"/>
  <c r="AOB30" i="46"/>
  <c r="ANN30" i="46"/>
  <c r="ANM30" i="46"/>
  <c r="AMY30" i="46"/>
  <c r="AMX30" i="46"/>
  <c r="AMJ30" i="46"/>
  <c r="AMI30" i="46"/>
  <c r="ALU30" i="46"/>
  <c r="ALT30" i="46"/>
  <c r="ALF30" i="46"/>
  <c r="ALE30" i="46"/>
  <c r="AKQ30" i="46"/>
  <c r="AKP30" i="46"/>
  <c r="AKB30" i="46"/>
  <c r="AKA30" i="46"/>
  <c r="AJM30" i="46"/>
  <c r="AJL30" i="46"/>
  <c r="AIX30" i="46"/>
  <c r="AIW30" i="46"/>
  <c r="AII30" i="46"/>
  <c r="AIH30" i="46"/>
  <c r="AHT30" i="46"/>
  <c r="AHS30" i="46"/>
  <c r="AHE30" i="46"/>
  <c r="AHD30" i="46"/>
  <c r="AGP30" i="46"/>
  <c r="AGO30" i="46"/>
  <c r="AGA30" i="46"/>
  <c r="AFZ30" i="46"/>
  <c r="AFL30" i="46"/>
  <c r="AFK30" i="46"/>
  <c r="AEW30" i="46"/>
  <c r="AEV30" i="46"/>
  <c r="AEH30" i="46"/>
  <c r="AEG30" i="46"/>
  <c r="ADS30" i="46"/>
  <c r="ADR30" i="46"/>
  <c r="ADD30" i="46"/>
  <c r="ADC30" i="46"/>
  <c r="ACO30" i="46"/>
  <c r="ACN30" i="46"/>
  <c r="ABZ30" i="46"/>
  <c r="ABY30" i="46"/>
  <c r="ABK30" i="46"/>
  <c r="ABJ30" i="46"/>
  <c r="AAV30" i="46"/>
  <c r="AAU30" i="46"/>
  <c r="AAG30" i="46"/>
  <c r="AAF30" i="46"/>
  <c r="ZR30" i="46"/>
  <c r="ZQ30" i="46"/>
  <c r="ZC30" i="46"/>
  <c r="ZB30" i="46"/>
  <c r="YN30" i="46"/>
  <c r="YM30" i="46"/>
  <c r="XY30" i="46"/>
  <c r="XX30" i="46"/>
  <c r="XJ30" i="46"/>
  <c r="XI30" i="46"/>
  <c r="WU30" i="46"/>
  <c r="WT30" i="46"/>
  <c r="WF30" i="46"/>
  <c r="WE30" i="46"/>
  <c r="VQ30" i="46"/>
  <c r="VP30" i="46"/>
  <c r="VB30" i="46"/>
  <c r="VA30" i="46"/>
  <c r="UM30" i="46"/>
  <c r="UL30" i="46"/>
  <c r="TX30" i="46"/>
  <c r="TW30" i="46"/>
  <c r="TI30" i="46"/>
  <c r="TH30" i="46"/>
  <c r="ST30" i="46"/>
  <c r="SS30" i="46"/>
  <c r="SE30" i="46"/>
  <c r="SD30" i="46"/>
  <c r="RP30" i="46"/>
  <c r="RO30" i="46"/>
  <c r="RA30" i="46"/>
  <c r="QZ30" i="46"/>
  <c r="QL30" i="46"/>
  <c r="QK30" i="46"/>
  <c r="PW30" i="46"/>
  <c r="PV30" i="46"/>
  <c r="PH30" i="46"/>
  <c r="PG30" i="46"/>
  <c r="OS30" i="46"/>
  <c r="OR30" i="46"/>
  <c r="OD30" i="46"/>
  <c r="OC30" i="46"/>
  <c r="NO30" i="46"/>
  <c r="NN30" i="46"/>
  <c r="MZ30" i="46"/>
  <c r="MY30" i="46"/>
  <c r="MK30" i="46"/>
  <c r="MJ30" i="46"/>
  <c r="LV30" i="46"/>
  <c r="LU30" i="46"/>
  <c r="LG30" i="46"/>
  <c r="LF30" i="46"/>
  <c r="KR30" i="46"/>
  <c r="KQ30" i="46"/>
  <c r="KC30" i="46"/>
  <c r="KB30" i="46"/>
  <c r="JN30" i="46"/>
  <c r="JM30" i="46"/>
  <c r="IY30" i="46"/>
  <c r="IX30" i="46"/>
  <c r="IJ30" i="46"/>
  <c r="II30" i="46"/>
  <c r="HU30" i="46"/>
  <c r="HT30" i="46"/>
  <c r="HF30" i="46"/>
  <c r="HE30" i="46"/>
  <c r="GQ30" i="46"/>
  <c r="GP30" i="46"/>
  <c r="GB30" i="46"/>
  <c r="GA30" i="46"/>
  <c r="FM30" i="46"/>
  <c r="FL30" i="46"/>
  <c r="EX30" i="46"/>
  <c r="EW30" i="46"/>
  <c r="EI30" i="46"/>
  <c r="EH30" i="46"/>
  <c r="DT30" i="46"/>
  <c r="DS30" i="46"/>
  <c r="DE30" i="46"/>
  <c r="DD30" i="46"/>
  <c r="CP30" i="46"/>
  <c r="CO30" i="46"/>
  <c r="CA30" i="46"/>
  <c r="BZ30" i="46"/>
  <c r="BL30" i="46"/>
  <c r="BK30" i="46"/>
  <c r="AW30" i="46"/>
  <c r="AV30" i="46"/>
  <c r="AH30" i="46"/>
  <c r="AG30" i="46"/>
  <c r="ASO29" i="46"/>
  <c r="ASB29" i="46"/>
  <c r="ARO29" i="46"/>
  <c r="ARN29" i="46"/>
  <c r="AQZ29" i="46"/>
  <c r="AQY29" i="46"/>
  <c r="AQK29" i="46"/>
  <c r="AQJ29" i="46"/>
  <c r="APV29" i="46"/>
  <c r="APU29" i="46"/>
  <c r="APG29" i="46"/>
  <c r="APF29" i="46"/>
  <c r="AOR29" i="46"/>
  <c r="AOQ29" i="46"/>
  <c r="AOC29" i="46"/>
  <c r="AOB29" i="46"/>
  <c r="ANN29" i="46"/>
  <c r="ANM29" i="46"/>
  <c r="AMY29" i="46"/>
  <c r="AMX29" i="46"/>
  <c r="AMJ29" i="46"/>
  <c r="AMI29" i="46"/>
  <c r="ALU29" i="46"/>
  <c r="ALT29" i="46"/>
  <c r="ALF29" i="46"/>
  <c r="ALE29" i="46"/>
  <c r="AKQ29" i="46"/>
  <c r="AKP29" i="46"/>
  <c r="AKB29" i="46"/>
  <c r="AKA29" i="46"/>
  <c r="AJM29" i="46"/>
  <c r="AJL29" i="46"/>
  <c r="AIX29" i="46"/>
  <c r="AIW29" i="46"/>
  <c r="AII29" i="46"/>
  <c r="AIH29" i="46"/>
  <c r="AHT29" i="46"/>
  <c r="AHS29" i="46"/>
  <c r="AHE29" i="46"/>
  <c r="AHD29" i="46"/>
  <c r="AGP29" i="46"/>
  <c r="AGO29" i="46"/>
  <c r="AGA29" i="46"/>
  <c r="AFZ29" i="46"/>
  <c r="AFL29" i="46"/>
  <c r="AFK29" i="46"/>
  <c r="AEW29" i="46"/>
  <c r="AEV29" i="46"/>
  <c r="AEH29" i="46"/>
  <c r="AEG29" i="46"/>
  <c r="ADS29" i="46"/>
  <c r="ADR29" i="46"/>
  <c r="ADD29" i="46"/>
  <c r="ADC29" i="46"/>
  <c r="ACO29" i="46"/>
  <c r="ACN29" i="46"/>
  <c r="ABZ29" i="46"/>
  <c r="ABY29" i="46"/>
  <c r="ABK29" i="46"/>
  <c r="ABJ29" i="46"/>
  <c r="AAV29" i="46"/>
  <c r="AAU29" i="46"/>
  <c r="AAG29" i="46"/>
  <c r="AAF29" i="46"/>
  <c r="ZR29" i="46"/>
  <c r="ZQ29" i="46"/>
  <c r="ZC29" i="46"/>
  <c r="ZB29" i="46"/>
  <c r="YN29" i="46"/>
  <c r="YM29" i="46"/>
  <c r="XY29" i="46"/>
  <c r="XX29" i="46"/>
  <c r="XJ29" i="46"/>
  <c r="XI29" i="46"/>
  <c r="WU29" i="46"/>
  <c r="WT29" i="46"/>
  <c r="WF29" i="46"/>
  <c r="WE29" i="46"/>
  <c r="VQ29" i="46"/>
  <c r="VP29" i="46"/>
  <c r="VB29" i="46"/>
  <c r="VA29" i="46"/>
  <c r="UM29" i="46"/>
  <c r="UL29" i="46"/>
  <c r="TX29" i="46"/>
  <c r="TW29" i="46"/>
  <c r="TI29" i="46"/>
  <c r="TH29" i="46"/>
  <c r="ST29" i="46"/>
  <c r="SS29" i="46"/>
  <c r="SE29" i="46"/>
  <c r="SD29" i="46"/>
  <c r="RP29" i="46"/>
  <c r="RO29" i="46"/>
  <c r="RA29" i="46"/>
  <c r="QZ29" i="46"/>
  <c r="QL29" i="46"/>
  <c r="QK29" i="46"/>
  <c r="PW29" i="46"/>
  <c r="PV29" i="46"/>
  <c r="PH29" i="46"/>
  <c r="PG29" i="46"/>
  <c r="OS29" i="46"/>
  <c r="OR29" i="46"/>
  <c r="OD29" i="46"/>
  <c r="OC29" i="46"/>
  <c r="NO29" i="46"/>
  <c r="NN29" i="46"/>
  <c r="MZ29" i="46"/>
  <c r="MY29" i="46"/>
  <c r="MK29" i="46"/>
  <c r="MJ29" i="46"/>
  <c r="LV29" i="46"/>
  <c r="LU29" i="46"/>
  <c r="LG29" i="46"/>
  <c r="LF29" i="46"/>
  <c r="KR29" i="46"/>
  <c r="KQ29" i="46"/>
  <c r="KC29" i="46"/>
  <c r="KB29" i="46"/>
  <c r="JN29" i="46"/>
  <c r="JM29" i="46"/>
  <c r="IY29" i="46"/>
  <c r="IX29" i="46"/>
  <c r="IJ29" i="46"/>
  <c r="II29" i="46"/>
  <c r="HU29" i="46"/>
  <c r="HT29" i="46"/>
  <c r="HF29" i="46"/>
  <c r="HE29" i="46"/>
  <c r="GQ29" i="46"/>
  <c r="GP29" i="46"/>
  <c r="GB29" i="46"/>
  <c r="GA29" i="46"/>
  <c r="FM29" i="46"/>
  <c r="FL29" i="46"/>
  <c r="EX29" i="46"/>
  <c r="EW29" i="46"/>
  <c r="EI29" i="46"/>
  <c r="EH29" i="46"/>
  <c r="DT29" i="46"/>
  <c r="DS29" i="46"/>
  <c r="DE29" i="46"/>
  <c r="DD29" i="46"/>
  <c r="CP29" i="46"/>
  <c r="CO29" i="46"/>
  <c r="CA29" i="46"/>
  <c r="BZ29" i="46"/>
  <c r="BL29" i="46"/>
  <c r="BK29" i="46"/>
  <c r="AW29" i="46"/>
  <c r="AV29" i="46"/>
  <c r="AH29" i="46"/>
  <c r="AG29" i="46"/>
  <c r="ASO28" i="46"/>
  <c r="ASB28" i="46"/>
  <c r="ARO28" i="46"/>
  <c r="ARN28" i="46"/>
  <c r="AQZ28" i="46"/>
  <c r="AQY28" i="46"/>
  <c r="AQK28" i="46"/>
  <c r="AQJ28" i="46"/>
  <c r="APV28" i="46"/>
  <c r="APU28" i="46"/>
  <c r="APG28" i="46"/>
  <c r="APF28" i="46"/>
  <c r="AOR28" i="46"/>
  <c r="AOQ28" i="46"/>
  <c r="AOC28" i="46"/>
  <c r="AOB28" i="46"/>
  <c r="ANN28" i="46"/>
  <c r="ANM28" i="46"/>
  <c r="AMY28" i="46"/>
  <c r="AMX28" i="46"/>
  <c r="AMJ28" i="46"/>
  <c r="AMI28" i="46"/>
  <c r="ALU28" i="46"/>
  <c r="ALT28" i="46"/>
  <c r="ALF28" i="46"/>
  <c r="ALE28" i="46"/>
  <c r="AKQ28" i="46"/>
  <c r="AKP28" i="46"/>
  <c r="AKB28" i="46"/>
  <c r="AKA28" i="46"/>
  <c r="AJM28" i="46"/>
  <c r="AJL28" i="46"/>
  <c r="AIX28" i="46"/>
  <c r="AIW28" i="46"/>
  <c r="AII28" i="46"/>
  <c r="AIH28" i="46"/>
  <c r="AHT28" i="46"/>
  <c r="AHS28" i="46"/>
  <c r="AHE28" i="46"/>
  <c r="AHD28" i="46"/>
  <c r="AGP28" i="46"/>
  <c r="AGO28" i="46"/>
  <c r="AGA28" i="46"/>
  <c r="AFZ28" i="46"/>
  <c r="AFL28" i="46"/>
  <c r="AFK28" i="46"/>
  <c r="AEW28" i="46"/>
  <c r="AEV28" i="46"/>
  <c r="AEH28" i="46"/>
  <c r="AEG28" i="46"/>
  <c r="ADS28" i="46"/>
  <c r="ADR28" i="46"/>
  <c r="ADD28" i="46"/>
  <c r="ADC28" i="46"/>
  <c r="ACO28" i="46"/>
  <c r="ACN28" i="46"/>
  <c r="ABZ28" i="46"/>
  <c r="ABY28" i="46"/>
  <c r="ABK28" i="46"/>
  <c r="ABJ28" i="46"/>
  <c r="AAV28" i="46"/>
  <c r="AAU28" i="46"/>
  <c r="AAG28" i="46"/>
  <c r="AAF28" i="46"/>
  <c r="ZR28" i="46"/>
  <c r="ZQ28" i="46"/>
  <c r="ZC28" i="46"/>
  <c r="ZB28" i="46"/>
  <c r="YN28" i="46"/>
  <c r="YM28" i="46"/>
  <c r="XY28" i="46"/>
  <c r="XX28" i="46"/>
  <c r="XJ28" i="46"/>
  <c r="XI28" i="46"/>
  <c r="WU28" i="46"/>
  <c r="WT28" i="46"/>
  <c r="WF28" i="46"/>
  <c r="WE28" i="46"/>
  <c r="VQ28" i="46"/>
  <c r="VP28" i="46"/>
  <c r="VB28" i="46"/>
  <c r="VA28" i="46"/>
  <c r="UM28" i="46"/>
  <c r="UL28" i="46"/>
  <c r="TX28" i="46"/>
  <c r="TW28" i="46"/>
  <c r="TI28" i="46"/>
  <c r="TH28" i="46"/>
  <c r="ST28" i="46"/>
  <c r="SS28" i="46"/>
  <c r="SE28" i="46"/>
  <c r="SD28" i="46"/>
  <c r="RP28" i="46"/>
  <c r="RO28" i="46"/>
  <c r="RA28" i="46"/>
  <c r="QZ28" i="46"/>
  <c r="QL28" i="46"/>
  <c r="QK28" i="46"/>
  <c r="PW28" i="46"/>
  <c r="PV28" i="46"/>
  <c r="PH28" i="46"/>
  <c r="PG28" i="46"/>
  <c r="OS28" i="46"/>
  <c r="OR28" i="46"/>
  <c r="OD28" i="46"/>
  <c r="OC28" i="46"/>
  <c r="NO28" i="46"/>
  <c r="NN28" i="46"/>
  <c r="MZ28" i="46"/>
  <c r="MY28" i="46"/>
  <c r="MK28" i="46"/>
  <c r="MJ28" i="46"/>
  <c r="LV28" i="46"/>
  <c r="LU28" i="46"/>
  <c r="LG28" i="46"/>
  <c r="LF28" i="46"/>
  <c r="KR28" i="46"/>
  <c r="KQ28" i="46"/>
  <c r="KC28" i="46"/>
  <c r="KB28" i="46"/>
  <c r="JN28" i="46"/>
  <c r="JM28" i="46"/>
  <c r="IY28" i="46"/>
  <c r="IX28" i="46"/>
  <c r="IJ28" i="46"/>
  <c r="II28" i="46"/>
  <c r="HU28" i="46"/>
  <c r="HT28" i="46"/>
  <c r="HF28" i="46"/>
  <c r="HE28" i="46"/>
  <c r="GQ28" i="46"/>
  <c r="GP28" i="46"/>
  <c r="GB28" i="46"/>
  <c r="GA28" i="46"/>
  <c r="FM28" i="46"/>
  <c r="FL28" i="46"/>
  <c r="EX28" i="46"/>
  <c r="EW28" i="46"/>
  <c r="EI28" i="46"/>
  <c r="EH28" i="46"/>
  <c r="DT28" i="46"/>
  <c r="DS28" i="46"/>
  <c r="DE28" i="46"/>
  <c r="DD28" i="46"/>
  <c r="CP28" i="46"/>
  <c r="CO28" i="46"/>
  <c r="CA28" i="46"/>
  <c r="BZ28" i="46"/>
  <c r="BL28" i="46"/>
  <c r="BK28" i="46"/>
  <c r="AW28" i="46"/>
  <c r="AV28" i="46"/>
  <c r="AH28" i="46"/>
  <c r="AG28" i="46"/>
  <c r="ASO27" i="46"/>
  <c r="ASB27" i="46"/>
  <c r="ARO27" i="46"/>
  <c r="ARN27" i="46"/>
  <c r="AQZ27" i="46"/>
  <c r="AQY27" i="46"/>
  <c r="AQK27" i="46"/>
  <c r="AQJ27" i="46"/>
  <c r="APV27" i="46"/>
  <c r="APU27" i="46"/>
  <c r="APG27" i="46"/>
  <c r="APF27" i="46"/>
  <c r="AOR27" i="46"/>
  <c r="AOQ27" i="46"/>
  <c r="AOC27" i="46"/>
  <c r="AOB27" i="46"/>
  <c r="ANN27" i="46"/>
  <c r="ANM27" i="46"/>
  <c r="AMY27" i="46"/>
  <c r="AMX27" i="46"/>
  <c r="AMJ27" i="46"/>
  <c r="AMI27" i="46"/>
  <c r="ALU27" i="46"/>
  <c r="ALT27" i="46"/>
  <c r="ALF27" i="46"/>
  <c r="ALE27" i="46"/>
  <c r="AKQ27" i="46"/>
  <c r="AKP27" i="46"/>
  <c r="AKB27" i="46"/>
  <c r="AKA27" i="46"/>
  <c r="AJM27" i="46"/>
  <c r="AJL27" i="46"/>
  <c r="AIX27" i="46"/>
  <c r="AIW27" i="46"/>
  <c r="AII27" i="46"/>
  <c r="AIH27" i="46"/>
  <c r="AHT27" i="46"/>
  <c r="AHS27" i="46"/>
  <c r="AHE27" i="46"/>
  <c r="AHD27" i="46"/>
  <c r="AGP27" i="46"/>
  <c r="AGO27" i="46"/>
  <c r="AGA27" i="46"/>
  <c r="AFZ27" i="46"/>
  <c r="AFL27" i="46"/>
  <c r="AFK27" i="46"/>
  <c r="AEW27" i="46"/>
  <c r="AEV27" i="46"/>
  <c r="AEH27" i="46"/>
  <c r="AEG27" i="46"/>
  <c r="ADS27" i="46"/>
  <c r="ADR27" i="46"/>
  <c r="ADD27" i="46"/>
  <c r="ADC27" i="46"/>
  <c r="ACO27" i="46"/>
  <c r="ACN27" i="46"/>
  <c r="ABZ27" i="46"/>
  <c r="ABY27" i="46"/>
  <c r="ABK27" i="46"/>
  <c r="ABJ27" i="46"/>
  <c r="AAV27" i="46"/>
  <c r="AAU27" i="46"/>
  <c r="AAG27" i="46"/>
  <c r="AAF27" i="46"/>
  <c r="ZR27" i="46"/>
  <c r="ZQ27" i="46"/>
  <c r="ZC27" i="46"/>
  <c r="ZB27" i="46"/>
  <c r="YN27" i="46"/>
  <c r="YM27" i="46"/>
  <c r="XY27" i="46"/>
  <c r="XX27" i="46"/>
  <c r="XJ27" i="46"/>
  <c r="XI27" i="46"/>
  <c r="WU27" i="46"/>
  <c r="WT27" i="46"/>
  <c r="WF27" i="46"/>
  <c r="WE27" i="46"/>
  <c r="VQ27" i="46"/>
  <c r="VP27" i="46"/>
  <c r="VB27" i="46"/>
  <c r="VA27" i="46"/>
  <c r="UM27" i="46"/>
  <c r="UL27" i="46"/>
  <c r="TX27" i="46"/>
  <c r="TW27" i="46"/>
  <c r="TI27" i="46"/>
  <c r="TH27" i="46"/>
  <c r="ST27" i="46"/>
  <c r="SS27" i="46"/>
  <c r="SE27" i="46"/>
  <c r="SD27" i="46"/>
  <c r="RP27" i="46"/>
  <c r="RO27" i="46"/>
  <c r="RA27" i="46"/>
  <c r="QZ27" i="46"/>
  <c r="QL27" i="46"/>
  <c r="QK27" i="46"/>
  <c r="PW27" i="46"/>
  <c r="PV27" i="46"/>
  <c r="PH27" i="46"/>
  <c r="PG27" i="46"/>
  <c r="OS27" i="46"/>
  <c r="OR27" i="46"/>
  <c r="OD27" i="46"/>
  <c r="OC27" i="46"/>
  <c r="NO27" i="46"/>
  <c r="NN27" i="46"/>
  <c r="MZ27" i="46"/>
  <c r="MY27" i="46"/>
  <c r="MK27" i="46"/>
  <c r="MJ27" i="46"/>
  <c r="LV27" i="46"/>
  <c r="LU27" i="46"/>
  <c r="LG27" i="46"/>
  <c r="LF27" i="46"/>
  <c r="KR27" i="46"/>
  <c r="KQ27" i="46"/>
  <c r="KC27" i="46"/>
  <c r="KB27" i="46"/>
  <c r="JN27" i="46"/>
  <c r="JM27" i="46"/>
  <c r="IY27" i="46"/>
  <c r="IX27" i="46"/>
  <c r="IJ27" i="46"/>
  <c r="II27" i="46"/>
  <c r="HU27" i="46"/>
  <c r="HT27" i="46"/>
  <c r="HF27" i="46"/>
  <c r="HE27" i="46"/>
  <c r="GQ27" i="46"/>
  <c r="GP27" i="46"/>
  <c r="GB27" i="46"/>
  <c r="GA27" i="46"/>
  <c r="FM27" i="46"/>
  <c r="FL27" i="46"/>
  <c r="EX27" i="46"/>
  <c r="EW27" i="46"/>
  <c r="EI27" i="46"/>
  <c r="EH27" i="46"/>
  <c r="DT27" i="46"/>
  <c r="DS27" i="46"/>
  <c r="DE27" i="46"/>
  <c r="DD27" i="46"/>
  <c r="CP27" i="46"/>
  <c r="CO27" i="46"/>
  <c r="CA27" i="46"/>
  <c r="BZ27" i="46"/>
  <c r="BL27" i="46"/>
  <c r="BK27" i="46"/>
  <c r="AW27" i="46"/>
  <c r="AV27" i="46"/>
  <c r="AH27" i="46"/>
  <c r="AG27" i="46"/>
  <c r="ASO26" i="46"/>
  <c r="ASB26" i="46"/>
  <c r="ARO26" i="46"/>
  <c r="ARN26" i="46"/>
  <c r="AQZ26" i="46"/>
  <c r="AQY26" i="46"/>
  <c r="AQK26" i="46"/>
  <c r="AQJ26" i="46"/>
  <c r="APV26" i="46"/>
  <c r="APU26" i="46"/>
  <c r="APG26" i="46"/>
  <c r="APF26" i="46"/>
  <c r="AOR26" i="46"/>
  <c r="AOQ26" i="46"/>
  <c r="AOC26" i="46"/>
  <c r="AOB26" i="46"/>
  <c r="ANN26" i="46"/>
  <c r="ANM26" i="46"/>
  <c r="AMY26" i="46"/>
  <c r="AMX26" i="46"/>
  <c r="AMJ26" i="46"/>
  <c r="AMI26" i="46"/>
  <c r="ALU26" i="46"/>
  <c r="ALT26" i="46"/>
  <c r="ALF26" i="46"/>
  <c r="ALE26" i="46"/>
  <c r="AKQ26" i="46"/>
  <c r="AKP26" i="46"/>
  <c r="AKB26" i="46"/>
  <c r="AKA26" i="46"/>
  <c r="AJM26" i="46"/>
  <c r="AJL26" i="46"/>
  <c r="AIX26" i="46"/>
  <c r="AIW26" i="46"/>
  <c r="AII26" i="46"/>
  <c r="AIH26" i="46"/>
  <c r="AHT26" i="46"/>
  <c r="AHS26" i="46"/>
  <c r="AHE26" i="46"/>
  <c r="AHD26" i="46"/>
  <c r="AGP26" i="46"/>
  <c r="AGO26" i="46"/>
  <c r="AGA26" i="46"/>
  <c r="AFZ26" i="46"/>
  <c r="AFL26" i="46"/>
  <c r="AFK26" i="46"/>
  <c r="AEW26" i="46"/>
  <c r="AEV26" i="46"/>
  <c r="AEH26" i="46"/>
  <c r="AEG26" i="46"/>
  <c r="ADS26" i="46"/>
  <c r="ADR26" i="46"/>
  <c r="ADD26" i="46"/>
  <c r="ADC26" i="46"/>
  <c r="ACO26" i="46"/>
  <c r="ACN26" i="46"/>
  <c r="ABZ26" i="46"/>
  <c r="ABY26" i="46"/>
  <c r="ABK26" i="46"/>
  <c r="ABJ26" i="46"/>
  <c r="AAV26" i="46"/>
  <c r="AAU26" i="46"/>
  <c r="AAG26" i="46"/>
  <c r="AAF26" i="46"/>
  <c r="ZR26" i="46"/>
  <c r="ZQ26" i="46"/>
  <c r="ZC26" i="46"/>
  <c r="ZB26" i="46"/>
  <c r="YN26" i="46"/>
  <c r="YM26" i="46"/>
  <c r="XY26" i="46"/>
  <c r="XX26" i="46"/>
  <c r="XJ26" i="46"/>
  <c r="XI26" i="46"/>
  <c r="WU26" i="46"/>
  <c r="WT26" i="46"/>
  <c r="WF26" i="46"/>
  <c r="WE26" i="46"/>
  <c r="VQ26" i="46"/>
  <c r="VP26" i="46"/>
  <c r="VB26" i="46"/>
  <c r="VA26" i="46"/>
  <c r="UM26" i="46"/>
  <c r="UL26" i="46"/>
  <c r="TX26" i="46"/>
  <c r="TW26" i="46"/>
  <c r="TI26" i="46"/>
  <c r="TH26" i="46"/>
  <c r="ST26" i="46"/>
  <c r="SS26" i="46"/>
  <c r="SE26" i="46"/>
  <c r="SD26" i="46"/>
  <c r="RP26" i="46"/>
  <c r="RO26" i="46"/>
  <c r="RA26" i="46"/>
  <c r="QZ26" i="46"/>
  <c r="QL26" i="46"/>
  <c r="QK26" i="46"/>
  <c r="PW26" i="46"/>
  <c r="PV26" i="46"/>
  <c r="PH26" i="46"/>
  <c r="PG26" i="46"/>
  <c r="OS26" i="46"/>
  <c r="OR26" i="46"/>
  <c r="OD26" i="46"/>
  <c r="OC26" i="46"/>
  <c r="NO26" i="46"/>
  <c r="NN26" i="46"/>
  <c r="MZ26" i="46"/>
  <c r="MY26" i="46"/>
  <c r="MK26" i="46"/>
  <c r="MJ26" i="46"/>
  <c r="LV26" i="46"/>
  <c r="LU26" i="46"/>
  <c r="LG26" i="46"/>
  <c r="LF26" i="46"/>
  <c r="KR26" i="46"/>
  <c r="KQ26" i="46"/>
  <c r="KC26" i="46"/>
  <c r="KB26" i="46"/>
  <c r="JN26" i="46"/>
  <c r="JM26" i="46"/>
  <c r="IY26" i="46"/>
  <c r="IX26" i="46"/>
  <c r="IJ26" i="46"/>
  <c r="II26" i="46"/>
  <c r="HU26" i="46"/>
  <c r="HT26" i="46"/>
  <c r="HF26" i="46"/>
  <c r="HE26" i="46"/>
  <c r="GQ26" i="46"/>
  <c r="GP26" i="46"/>
  <c r="GB26" i="46"/>
  <c r="GA26" i="46"/>
  <c r="FM26" i="46"/>
  <c r="FL26" i="46"/>
  <c r="EX26" i="46"/>
  <c r="EW26" i="46"/>
  <c r="EI26" i="46"/>
  <c r="EH26" i="46"/>
  <c r="DT26" i="46"/>
  <c r="DS26" i="46"/>
  <c r="DE26" i="46"/>
  <c r="DD26" i="46"/>
  <c r="CP26" i="46"/>
  <c r="CO26" i="46"/>
  <c r="CA26" i="46"/>
  <c r="BZ26" i="46"/>
  <c r="BL26" i="46"/>
  <c r="BK26" i="46"/>
  <c r="AW26" i="46"/>
  <c r="AV26" i="46"/>
  <c r="AH26" i="46"/>
  <c r="AG26" i="46"/>
  <c r="ASO25" i="46"/>
  <c r="ASB25" i="46"/>
  <c r="ARO25" i="46"/>
  <c r="ARN25" i="46"/>
  <c r="AQZ25" i="46"/>
  <c r="AQY25" i="46"/>
  <c r="AQK25" i="46"/>
  <c r="AQJ25" i="46"/>
  <c r="APV25" i="46"/>
  <c r="APU25" i="46"/>
  <c r="APG25" i="46"/>
  <c r="APF25" i="46"/>
  <c r="AOR25" i="46"/>
  <c r="AOQ25" i="46"/>
  <c r="AOC25" i="46"/>
  <c r="AOB25" i="46"/>
  <c r="ANN25" i="46"/>
  <c r="ANM25" i="46"/>
  <c r="AMY25" i="46"/>
  <c r="AMX25" i="46"/>
  <c r="AMJ25" i="46"/>
  <c r="AMI25" i="46"/>
  <c r="ALU25" i="46"/>
  <c r="ALT25" i="46"/>
  <c r="ALF25" i="46"/>
  <c r="ALE25" i="46"/>
  <c r="AKQ25" i="46"/>
  <c r="AKP25" i="46"/>
  <c r="AKB25" i="46"/>
  <c r="AKA25" i="46"/>
  <c r="AJM25" i="46"/>
  <c r="AJL25" i="46"/>
  <c r="AIX25" i="46"/>
  <c r="AIW25" i="46"/>
  <c r="AII25" i="46"/>
  <c r="AIH25" i="46"/>
  <c r="AHT25" i="46"/>
  <c r="AHS25" i="46"/>
  <c r="AHE25" i="46"/>
  <c r="AHD25" i="46"/>
  <c r="AGP25" i="46"/>
  <c r="AGO25" i="46"/>
  <c r="AGA25" i="46"/>
  <c r="AFZ25" i="46"/>
  <c r="AFL25" i="46"/>
  <c r="AFK25" i="46"/>
  <c r="AEW25" i="46"/>
  <c r="AEV25" i="46"/>
  <c r="AEH25" i="46"/>
  <c r="AEG25" i="46"/>
  <c r="ADS25" i="46"/>
  <c r="ADR25" i="46"/>
  <c r="ADD25" i="46"/>
  <c r="ADC25" i="46"/>
  <c r="ACO25" i="46"/>
  <c r="ACN25" i="46"/>
  <c r="ABZ25" i="46"/>
  <c r="ABY25" i="46"/>
  <c r="ABK25" i="46"/>
  <c r="ABJ25" i="46"/>
  <c r="AAV25" i="46"/>
  <c r="AAU25" i="46"/>
  <c r="AAG25" i="46"/>
  <c r="AAF25" i="46"/>
  <c r="ZR25" i="46"/>
  <c r="ZQ25" i="46"/>
  <c r="ZC25" i="46"/>
  <c r="ZB25" i="46"/>
  <c r="YN25" i="46"/>
  <c r="YM25" i="46"/>
  <c r="XY25" i="46"/>
  <c r="XX25" i="46"/>
  <c r="XJ25" i="46"/>
  <c r="XI25" i="46"/>
  <c r="WU25" i="46"/>
  <c r="WT25" i="46"/>
  <c r="WF25" i="46"/>
  <c r="WE25" i="46"/>
  <c r="VQ25" i="46"/>
  <c r="VP25" i="46"/>
  <c r="VB25" i="46"/>
  <c r="VA25" i="46"/>
  <c r="UM25" i="46"/>
  <c r="UL25" i="46"/>
  <c r="TX25" i="46"/>
  <c r="TW25" i="46"/>
  <c r="TI25" i="46"/>
  <c r="TH25" i="46"/>
  <c r="ST25" i="46"/>
  <c r="SS25" i="46"/>
  <c r="SE25" i="46"/>
  <c r="SD25" i="46"/>
  <c r="RP25" i="46"/>
  <c r="RO25" i="46"/>
  <c r="RA25" i="46"/>
  <c r="QZ25" i="46"/>
  <c r="QL25" i="46"/>
  <c r="QK25" i="46"/>
  <c r="PW25" i="46"/>
  <c r="PV25" i="46"/>
  <c r="PH25" i="46"/>
  <c r="PG25" i="46"/>
  <c r="OS25" i="46"/>
  <c r="OR25" i="46"/>
  <c r="OD25" i="46"/>
  <c r="OC25" i="46"/>
  <c r="NO25" i="46"/>
  <c r="NN25" i="46"/>
  <c r="MZ25" i="46"/>
  <c r="MY25" i="46"/>
  <c r="MK25" i="46"/>
  <c r="MJ25" i="46"/>
  <c r="LV25" i="46"/>
  <c r="LU25" i="46"/>
  <c r="LG25" i="46"/>
  <c r="LF25" i="46"/>
  <c r="KR25" i="46"/>
  <c r="KQ25" i="46"/>
  <c r="KC25" i="46"/>
  <c r="KB25" i="46"/>
  <c r="JN25" i="46"/>
  <c r="JM25" i="46"/>
  <c r="IY25" i="46"/>
  <c r="IX25" i="46"/>
  <c r="IJ25" i="46"/>
  <c r="II25" i="46"/>
  <c r="HU25" i="46"/>
  <c r="HT25" i="46"/>
  <c r="HF25" i="46"/>
  <c r="HE25" i="46"/>
  <c r="GQ25" i="46"/>
  <c r="GP25" i="46"/>
  <c r="GB25" i="46"/>
  <c r="GA25" i="46"/>
  <c r="FM25" i="46"/>
  <c r="FL25" i="46"/>
  <c r="EX25" i="46"/>
  <c r="EW25" i="46"/>
  <c r="EI25" i="46"/>
  <c r="EH25" i="46"/>
  <c r="DT25" i="46"/>
  <c r="DS25" i="46"/>
  <c r="DE25" i="46"/>
  <c r="DD25" i="46"/>
  <c r="CP25" i="46"/>
  <c r="CO25" i="46"/>
  <c r="CA25" i="46"/>
  <c r="BZ25" i="46"/>
  <c r="BL25" i="46"/>
  <c r="BK25" i="46"/>
  <c r="AW25" i="46"/>
  <c r="AV25" i="46"/>
  <c r="AH25" i="46"/>
  <c r="AG25" i="46"/>
  <c r="ASO24" i="46"/>
  <c r="ASB24" i="46"/>
  <c r="ARO24" i="46"/>
  <c r="ARN24" i="46"/>
  <c r="AQZ24" i="46"/>
  <c r="AQY24" i="46"/>
  <c r="AQK24" i="46"/>
  <c r="AQJ24" i="46"/>
  <c r="APV24" i="46"/>
  <c r="APU24" i="46"/>
  <c r="APG24" i="46"/>
  <c r="APF24" i="46"/>
  <c r="AOR24" i="46"/>
  <c r="AOQ24" i="46"/>
  <c r="AOC24" i="46"/>
  <c r="AOB24" i="46"/>
  <c r="ANN24" i="46"/>
  <c r="ANM24" i="46"/>
  <c r="AMY24" i="46"/>
  <c r="AMX24" i="46"/>
  <c r="AMJ24" i="46"/>
  <c r="AMI24" i="46"/>
  <c r="ALU24" i="46"/>
  <c r="ALT24" i="46"/>
  <c r="ALF24" i="46"/>
  <c r="ALE24" i="46"/>
  <c r="AKQ24" i="46"/>
  <c r="AKP24" i="46"/>
  <c r="AKB24" i="46"/>
  <c r="AKA24" i="46"/>
  <c r="AJM24" i="46"/>
  <c r="AJL24" i="46"/>
  <c r="AIX24" i="46"/>
  <c r="AIW24" i="46"/>
  <c r="AII24" i="46"/>
  <c r="AIH24" i="46"/>
  <c r="AHT24" i="46"/>
  <c r="AHS24" i="46"/>
  <c r="AHE24" i="46"/>
  <c r="AHD24" i="46"/>
  <c r="AGP24" i="46"/>
  <c r="AGO24" i="46"/>
  <c r="AGA24" i="46"/>
  <c r="AFZ24" i="46"/>
  <c r="AFL24" i="46"/>
  <c r="AFK24" i="46"/>
  <c r="AEW24" i="46"/>
  <c r="AEV24" i="46"/>
  <c r="AEH24" i="46"/>
  <c r="AEG24" i="46"/>
  <c r="ADS24" i="46"/>
  <c r="ADR24" i="46"/>
  <c r="ADD24" i="46"/>
  <c r="ADC24" i="46"/>
  <c r="ACO24" i="46"/>
  <c r="ACN24" i="46"/>
  <c r="ABZ24" i="46"/>
  <c r="ABY24" i="46"/>
  <c r="ABK24" i="46"/>
  <c r="ABJ24" i="46"/>
  <c r="AAV24" i="46"/>
  <c r="AAU24" i="46"/>
  <c r="AAG24" i="46"/>
  <c r="AAF24" i="46"/>
  <c r="ZR24" i="46"/>
  <c r="ZQ24" i="46"/>
  <c r="ZC24" i="46"/>
  <c r="ZB24" i="46"/>
  <c r="YN24" i="46"/>
  <c r="YM24" i="46"/>
  <c r="XY24" i="46"/>
  <c r="XX24" i="46"/>
  <c r="XJ24" i="46"/>
  <c r="XI24" i="46"/>
  <c r="WU24" i="46"/>
  <c r="WT24" i="46"/>
  <c r="WF24" i="46"/>
  <c r="WE24" i="46"/>
  <c r="VQ24" i="46"/>
  <c r="VP24" i="46"/>
  <c r="VB24" i="46"/>
  <c r="VA24" i="46"/>
  <c r="UM24" i="46"/>
  <c r="UL24" i="46"/>
  <c r="TX24" i="46"/>
  <c r="TW24" i="46"/>
  <c r="TI24" i="46"/>
  <c r="TH24" i="46"/>
  <c r="ST24" i="46"/>
  <c r="SS24" i="46"/>
  <c r="SE24" i="46"/>
  <c r="SD24" i="46"/>
  <c r="RP24" i="46"/>
  <c r="RO24" i="46"/>
  <c r="RA24" i="46"/>
  <c r="QZ24" i="46"/>
  <c r="QL24" i="46"/>
  <c r="QK24" i="46"/>
  <c r="PW24" i="46"/>
  <c r="PV24" i="46"/>
  <c r="PH24" i="46"/>
  <c r="PG24" i="46"/>
  <c r="OS24" i="46"/>
  <c r="OR24" i="46"/>
  <c r="OD24" i="46"/>
  <c r="OC24" i="46"/>
  <c r="NO24" i="46"/>
  <c r="NN24" i="46"/>
  <c r="MZ24" i="46"/>
  <c r="MY24" i="46"/>
  <c r="MK24" i="46"/>
  <c r="MJ24" i="46"/>
  <c r="LV24" i="46"/>
  <c r="LU24" i="46"/>
  <c r="LG24" i="46"/>
  <c r="LF24" i="46"/>
  <c r="KR24" i="46"/>
  <c r="KQ24" i="46"/>
  <c r="KC24" i="46"/>
  <c r="KB24" i="46"/>
  <c r="JN24" i="46"/>
  <c r="JM24" i="46"/>
  <c r="IY24" i="46"/>
  <c r="IX24" i="46"/>
  <c r="IJ24" i="46"/>
  <c r="II24" i="46"/>
  <c r="HU24" i="46"/>
  <c r="HT24" i="46"/>
  <c r="HF24" i="46"/>
  <c r="HE24" i="46"/>
  <c r="GQ24" i="46"/>
  <c r="GP24" i="46"/>
  <c r="GB24" i="46"/>
  <c r="GA24" i="46"/>
  <c r="FM24" i="46"/>
  <c r="FL24" i="46"/>
  <c r="EX24" i="46"/>
  <c r="EW24" i="46"/>
  <c r="EI24" i="46"/>
  <c r="EH24" i="46"/>
  <c r="DT24" i="46"/>
  <c r="DS24" i="46"/>
  <c r="DE24" i="46"/>
  <c r="DD24" i="46"/>
  <c r="CP24" i="46"/>
  <c r="CO24" i="46"/>
  <c r="CA24" i="46"/>
  <c r="BZ24" i="46"/>
  <c r="BL24" i="46"/>
  <c r="BK24" i="46"/>
  <c r="AW24" i="46"/>
  <c r="AV24" i="46"/>
  <c r="AH24" i="46"/>
  <c r="AG24" i="46"/>
  <c r="ASO23" i="46"/>
  <c r="ASB23" i="46"/>
  <c r="ARO23" i="46"/>
  <c r="ARN23" i="46"/>
  <c r="AQZ23" i="46"/>
  <c r="AQY23" i="46"/>
  <c r="AQK23" i="46"/>
  <c r="AQJ23" i="46"/>
  <c r="APV23" i="46"/>
  <c r="APU23" i="46"/>
  <c r="APG23" i="46"/>
  <c r="APF23" i="46"/>
  <c r="AOR23" i="46"/>
  <c r="AOQ23" i="46"/>
  <c r="AOC23" i="46"/>
  <c r="AOB23" i="46"/>
  <c r="ANN23" i="46"/>
  <c r="ANM23" i="46"/>
  <c r="AMY23" i="46"/>
  <c r="AMX23" i="46"/>
  <c r="AMJ23" i="46"/>
  <c r="AMI23" i="46"/>
  <c r="ALU23" i="46"/>
  <c r="ALT23" i="46"/>
  <c r="ALF23" i="46"/>
  <c r="ALE23" i="46"/>
  <c r="AKQ23" i="46"/>
  <c r="AKP23" i="46"/>
  <c r="AKB23" i="46"/>
  <c r="AKA23" i="46"/>
  <c r="AJM23" i="46"/>
  <c r="AJL23" i="46"/>
  <c r="AIX23" i="46"/>
  <c r="AIW23" i="46"/>
  <c r="AII23" i="46"/>
  <c r="AIH23" i="46"/>
  <c r="AHT23" i="46"/>
  <c r="AHS23" i="46"/>
  <c r="AHE23" i="46"/>
  <c r="AHD23" i="46"/>
  <c r="AGP23" i="46"/>
  <c r="AGO23" i="46"/>
  <c r="AGA23" i="46"/>
  <c r="AFZ23" i="46"/>
  <c r="AFL23" i="46"/>
  <c r="AFK23" i="46"/>
  <c r="AEW23" i="46"/>
  <c r="AEV23" i="46"/>
  <c r="AEH23" i="46"/>
  <c r="AEG23" i="46"/>
  <c r="ADS23" i="46"/>
  <c r="ADR23" i="46"/>
  <c r="ADD23" i="46"/>
  <c r="ADC23" i="46"/>
  <c r="ACO23" i="46"/>
  <c r="ACN23" i="46"/>
  <c r="ABZ23" i="46"/>
  <c r="ABY23" i="46"/>
  <c r="ABK23" i="46"/>
  <c r="ABJ23" i="46"/>
  <c r="AAV23" i="46"/>
  <c r="AAU23" i="46"/>
  <c r="AAG23" i="46"/>
  <c r="AAF23" i="46"/>
  <c r="ZR23" i="46"/>
  <c r="ZQ23" i="46"/>
  <c r="ZC23" i="46"/>
  <c r="ZB23" i="46"/>
  <c r="YN23" i="46"/>
  <c r="YM23" i="46"/>
  <c r="XY23" i="46"/>
  <c r="XX23" i="46"/>
  <c r="XJ23" i="46"/>
  <c r="XI23" i="46"/>
  <c r="WU23" i="46"/>
  <c r="WT23" i="46"/>
  <c r="WF23" i="46"/>
  <c r="WE23" i="46"/>
  <c r="VQ23" i="46"/>
  <c r="VP23" i="46"/>
  <c r="VB23" i="46"/>
  <c r="VA23" i="46"/>
  <c r="UM23" i="46"/>
  <c r="UL23" i="46"/>
  <c r="TX23" i="46"/>
  <c r="TW23" i="46"/>
  <c r="TI23" i="46"/>
  <c r="TH23" i="46"/>
  <c r="ST23" i="46"/>
  <c r="SS23" i="46"/>
  <c r="SE23" i="46"/>
  <c r="SD23" i="46"/>
  <c r="RP23" i="46"/>
  <c r="RO23" i="46"/>
  <c r="RA23" i="46"/>
  <c r="QZ23" i="46"/>
  <c r="QL23" i="46"/>
  <c r="QK23" i="46"/>
  <c r="PW23" i="46"/>
  <c r="PV23" i="46"/>
  <c r="PH23" i="46"/>
  <c r="PG23" i="46"/>
  <c r="OS23" i="46"/>
  <c r="OR23" i="46"/>
  <c r="OD23" i="46"/>
  <c r="OC23" i="46"/>
  <c r="NO23" i="46"/>
  <c r="NN23" i="46"/>
  <c r="MZ23" i="46"/>
  <c r="MY23" i="46"/>
  <c r="MK23" i="46"/>
  <c r="MJ23" i="46"/>
  <c r="LV23" i="46"/>
  <c r="LU23" i="46"/>
  <c r="LG23" i="46"/>
  <c r="LF23" i="46"/>
  <c r="KR23" i="46"/>
  <c r="KQ23" i="46"/>
  <c r="KC23" i="46"/>
  <c r="KB23" i="46"/>
  <c r="JN23" i="46"/>
  <c r="JM23" i="46"/>
  <c r="IY23" i="46"/>
  <c r="IX23" i="46"/>
  <c r="IJ23" i="46"/>
  <c r="II23" i="46"/>
  <c r="HU23" i="46"/>
  <c r="HT23" i="46"/>
  <c r="HF23" i="46"/>
  <c r="HE23" i="46"/>
  <c r="GQ23" i="46"/>
  <c r="GP23" i="46"/>
  <c r="GB23" i="46"/>
  <c r="GA23" i="46"/>
  <c r="FM23" i="46"/>
  <c r="FL23" i="46"/>
  <c r="EX23" i="46"/>
  <c r="EW23" i="46"/>
  <c r="EI23" i="46"/>
  <c r="EH23" i="46"/>
  <c r="DT23" i="46"/>
  <c r="DS23" i="46"/>
  <c r="DE23" i="46"/>
  <c r="DD23" i="46"/>
  <c r="CP23" i="46"/>
  <c r="CO23" i="46"/>
  <c r="CA23" i="46"/>
  <c r="BZ23" i="46"/>
  <c r="BL23" i="46"/>
  <c r="BK23" i="46"/>
  <c r="AW23" i="46"/>
  <c r="AV23" i="46"/>
  <c r="AH23" i="46"/>
  <c r="AG23" i="46"/>
  <c r="ASO22" i="46"/>
  <c r="ASB22" i="46"/>
  <c r="ARO22" i="46"/>
  <c r="ARN22" i="46"/>
  <c r="AQZ22" i="46"/>
  <c r="AQY22" i="46"/>
  <c r="AQK22" i="46"/>
  <c r="AQJ22" i="46"/>
  <c r="APV22" i="46"/>
  <c r="APU22" i="46"/>
  <c r="APG22" i="46"/>
  <c r="APF22" i="46"/>
  <c r="AOR22" i="46"/>
  <c r="AOQ22" i="46"/>
  <c r="AOC22" i="46"/>
  <c r="AOB22" i="46"/>
  <c r="ANN22" i="46"/>
  <c r="ANM22" i="46"/>
  <c r="AMY22" i="46"/>
  <c r="AMX22" i="46"/>
  <c r="AMJ22" i="46"/>
  <c r="AMI22" i="46"/>
  <c r="ALU22" i="46"/>
  <c r="ALT22" i="46"/>
  <c r="ALF22" i="46"/>
  <c r="ALE22" i="46"/>
  <c r="AKQ22" i="46"/>
  <c r="AKP22" i="46"/>
  <c r="AKB22" i="46"/>
  <c r="AKA22" i="46"/>
  <c r="AJM22" i="46"/>
  <c r="AJL22" i="46"/>
  <c r="AIX22" i="46"/>
  <c r="AIW22" i="46"/>
  <c r="AII22" i="46"/>
  <c r="AIH22" i="46"/>
  <c r="AHT22" i="46"/>
  <c r="AHS22" i="46"/>
  <c r="AHE22" i="46"/>
  <c r="AHD22" i="46"/>
  <c r="AGP22" i="46"/>
  <c r="AGO22" i="46"/>
  <c r="AGA22" i="46"/>
  <c r="AFZ22" i="46"/>
  <c r="AFL22" i="46"/>
  <c r="AFK22" i="46"/>
  <c r="AEW22" i="46"/>
  <c r="AEV22" i="46"/>
  <c r="AEH22" i="46"/>
  <c r="AEG22" i="46"/>
  <c r="ADS22" i="46"/>
  <c r="ADR22" i="46"/>
  <c r="ADD22" i="46"/>
  <c r="ADC22" i="46"/>
  <c r="ACO22" i="46"/>
  <c r="ACN22" i="46"/>
  <c r="ABZ22" i="46"/>
  <c r="ABY22" i="46"/>
  <c r="ABK22" i="46"/>
  <c r="ABJ22" i="46"/>
  <c r="AAV22" i="46"/>
  <c r="AAU22" i="46"/>
  <c r="AAG22" i="46"/>
  <c r="AAF22" i="46"/>
  <c r="ZR22" i="46"/>
  <c r="ZQ22" i="46"/>
  <c r="ZC22" i="46"/>
  <c r="ZB22" i="46"/>
  <c r="YN22" i="46"/>
  <c r="YM22" i="46"/>
  <c r="XY22" i="46"/>
  <c r="XX22" i="46"/>
  <c r="XJ22" i="46"/>
  <c r="XI22" i="46"/>
  <c r="WU22" i="46"/>
  <c r="WT22" i="46"/>
  <c r="WF22" i="46"/>
  <c r="WE22" i="46"/>
  <c r="VQ22" i="46"/>
  <c r="VP22" i="46"/>
  <c r="VB22" i="46"/>
  <c r="VA22" i="46"/>
  <c r="UM22" i="46"/>
  <c r="UL22" i="46"/>
  <c r="TX22" i="46"/>
  <c r="TW22" i="46"/>
  <c r="TI22" i="46"/>
  <c r="TH22" i="46"/>
  <c r="ST22" i="46"/>
  <c r="SS22" i="46"/>
  <c r="SE22" i="46"/>
  <c r="SD22" i="46"/>
  <c r="RP22" i="46"/>
  <c r="RO22" i="46"/>
  <c r="RA22" i="46"/>
  <c r="QZ22" i="46"/>
  <c r="QL22" i="46"/>
  <c r="QK22" i="46"/>
  <c r="PW22" i="46"/>
  <c r="PV22" i="46"/>
  <c r="PH22" i="46"/>
  <c r="PG22" i="46"/>
  <c r="OS22" i="46"/>
  <c r="OR22" i="46"/>
  <c r="OD22" i="46"/>
  <c r="OC22" i="46"/>
  <c r="NO22" i="46"/>
  <c r="NN22" i="46"/>
  <c r="MZ22" i="46"/>
  <c r="MY22" i="46"/>
  <c r="MK22" i="46"/>
  <c r="MJ22" i="46"/>
  <c r="LV22" i="46"/>
  <c r="LU22" i="46"/>
  <c r="LG22" i="46"/>
  <c r="LF22" i="46"/>
  <c r="KR22" i="46"/>
  <c r="KQ22" i="46"/>
  <c r="KC22" i="46"/>
  <c r="KB22" i="46"/>
  <c r="JN22" i="46"/>
  <c r="JM22" i="46"/>
  <c r="IY22" i="46"/>
  <c r="IX22" i="46"/>
  <c r="IJ22" i="46"/>
  <c r="II22" i="46"/>
  <c r="HU22" i="46"/>
  <c r="HT22" i="46"/>
  <c r="HF22" i="46"/>
  <c r="HE22" i="46"/>
  <c r="GQ22" i="46"/>
  <c r="GP22" i="46"/>
  <c r="GB22" i="46"/>
  <c r="GA22" i="46"/>
  <c r="FM22" i="46"/>
  <c r="FL22" i="46"/>
  <c r="EX22" i="46"/>
  <c r="EW22" i="46"/>
  <c r="EI22" i="46"/>
  <c r="EH22" i="46"/>
  <c r="DT22" i="46"/>
  <c r="DS22" i="46"/>
  <c r="DE22" i="46"/>
  <c r="DD22" i="46"/>
  <c r="CP22" i="46"/>
  <c r="CO22" i="46"/>
  <c r="CA22" i="46"/>
  <c r="BZ22" i="46"/>
  <c r="BL22" i="46"/>
  <c r="BK22" i="46"/>
  <c r="AW22" i="46"/>
  <c r="AV22" i="46"/>
  <c r="AH22" i="46"/>
  <c r="AG22" i="46"/>
  <c r="ASO21" i="46"/>
  <c r="ASB21" i="46"/>
  <c r="ARO21" i="46"/>
  <c r="ARN21" i="46"/>
  <c r="AQZ21" i="46"/>
  <c r="AQY21" i="46"/>
  <c r="AQK21" i="46"/>
  <c r="AQJ21" i="46"/>
  <c r="APV21" i="46"/>
  <c r="APU21" i="46"/>
  <c r="APG21" i="46"/>
  <c r="APF21" i="46"/>
  <c r="AOR21" i="46"/>
  <c r="AOQ21" i="46"/>
  <c r="AOC21" i="46"/>
  <c r="AOB21" i="46"/>
  <c r="ANN21" i="46"/>
  <c r="ANM21" i="46"/>
  <c r="AMY21" i="46"/>
  <c r="AMX21" i="46"/>
  <c r="AMJ21" i="46"/>
  <c r="AMI21" i="46"/>
  <c r="ALU21" i="46"/>
  <c r="ALT21" i="46"/>
  <c r="ALF21" i="46"/>
  <c r="ALE21" i="46"/>
  <c r="AKQ21" i="46"/>
  <c r="AKP21" i="46"/>
  <c r="AKB21" i="46"/>
  <c r="AKA21" i="46"/>
  <c r="AJM21" i="46"/>
  <c r="AJL21" i="46"/>
  <c r="AIX21" i="46"/>
  <c r="AIW21" i="46"/>
  <c r="AII21" i="46"/>
  <c r="AIH21" i="46"/>
  <c r="AHT21" i="46"/>
  <c r="AHS21" i="46"/>
  <c r="AHE21" i="46"/>
  <c r="AHD21" i="46"/>
  <c r="AGP21" i="46"/>
  <c r="AGO21" i="46"/>
  <c r="AGA21" i="46"/>
  <c r="AFZ21" i="46"/>
  <c r="AFL21" i="46"/>
  <c r="AFK21" i="46"/>
  <c r="AEW21" i="46"/>
  <c r="AEV21" i="46"/>
  <c r="AEH21" i="46"/>
  <c r="AEG21" i="46"/>
  <c r="ADS21" i="46"/>
  <c r="ADR21" i="46"/>
  <c r="ADD21" i="46"/>
  <c r="ADC21" i="46"/>
  <c r="ACO21" i="46"/>
  <c r="ACN21" i="46"/>
  <c r="ABZ21" i="46"/>
  <c r="ABY21" i="46"/>
  <c r="ABK21" i="46"/>
  <c r="ABJ21" i="46"/>
  <c r="AAV21" i="46"/>
  <c r="AAU21" i="46"/>
  <c r="AAG21" i="46"/>
  <c r="AAF21" i="46"/>
  <c r="ZR21" i="46"/>
  <c r="ZQ21" i="46"/>
  <c r="ZC21" i="46"/>
  <c r="ZB21" i="46"/>
  <c r="YN21" i="46"/>
  <c r="YM21" i="46"/>
  <c r="XY21" i="46"/>
  <c r="XX21" i="46"/>
  <c r="XJ21" i="46"/>
  <c r="XI21" i="46"/>
  <c r="WU21" i="46"/>
  <c r="WT21" i="46"/>
  <c r="WF21" i="46"/>
  <c r="WE21" i="46"/>
  <c r="VQ21" i="46"/>
  <c r="VP21" i="46"/>
  <c r="VB21" i="46"/>
  <c r="VA21" i="46"/>
  <c r="UM21" i="46"/>
  <c r="UL21" i="46"/>
  <c r="TX21" i="46"/>
  <c r="TW21" i="46"/>
  <c r="TI21" i="46"/>
  <c r="TH21" i="46"/>
  <c r="ST21" i="46"/>
  <c r="SS21" i="46"/>
  <c r="SE21" i="46"/>
  <c r="SD21" i="46"/>
  <c r="RP21" i="46"/>
  <c r="RO21" i="46"/>
  <c r="RA21" i="46"/>
  <c r="QZ21" i="46"/>
  <c r="QL21" i="46"/>
  <c r="QK21" i="46"/>
  <c r="PW21" i="46"/>
  <c r="PV21" i="46"/>
  <c r="PH21" i="46"/>
  <c r="PG21" i="46"/>
  <c r="OS21" i="46"/>
  <c r="OR21" i="46"/>
  <c r="OD21" i="46"/>
  <c r="OC21" i="46"/>
  <c r="NO21" i="46"/>
  <c r="NN21" i="46"/>
  <c r="MZ21" i="46"/>
  <c r="MY21" i="46"/>
  <c r="MK21" i="46"/>
  <c r="MJ21" i="46"/>
  <c r="LV21" i="46"/>
  <c r="LU21" i="46"/>
  <c r="LG21" i="46"/>
  <c r="LF21" i="46"/>
  <c r="KR21" i="46"/>
  <c r="KQ21" i="46"/>
  <c r="KC21" i="46"/>
  <c r="KB21" i="46"/>
  <c r="JN21" i="46"/>
  <c r="JM21" i="46"/>
  <c r="IY21" i="46"/>
  <c r="IX21" i="46"/>
  <c r="IJ21" i="46"/>
  <c r="II21" i="46"/>
  <c r="HU21" i="46"/>
  <c r="HT21" i="46"/>
  <c r="HF21" i="46"/>
  <c r="HE21" i="46"/>
  <c r="GQ21" i="46"/>
  <c r="GP21" i="46"/>
  <c r="GB21" i="46"/>
  <c r="GA21" i="46"/>
  <c r="FM21" i="46"/>
  <c r="FL21" i="46"/>
  <c r="EX21" i="46"/>
  <c r="EW21" i="46"/>
  <c r="EI21" i="46"/>
  <c r="EH21" i="46"/>
  <c r="DT21" i="46"/>
  <c r="DS21" i="46"/>
  <c r="DE21" i="46"/>
  <c r="DD21" i="46"/>
  <c r="CP21" i="46"/>
  <c r="CO21" i="46"/>
  <c r="CA21" i="46"/>
  <c r="BZ21" i="46"/>
  <c r="BL21" i="46"/>
  <c r="BK21" i="46"/>
  <c r="AW21" i="46"/>
  <c r="AV21" i="46"/>
  <c r="AH21" i="46"/>
  <c r="AG21" i="46"/>
  <c r="ASO20" i="46"/>
  <c r="ASB20" i="46"/>
  <c r="ARO20" i="46"/>
  <c r="ARN20" i="46"/>
  <c r="AQZ20" i="46"/>
  <c r="AQY20" i="46"/>
  <c r="AQK20" i="46"/>
  <c r="AQJ20" i="46"/>
  <c r="APV20" i="46"/>
  <c r="APU20" i="46"/>
  <c r="APG20" i="46"/>
  <c r="APF20" i="46"/>
  <c r="AOR20" i="46"/>
  <c r="AOQ20" i="46"/>
  <c r="AOC20" i="46"/>
  <c r="AOB20" i="46"/>
  <c r="ANN20" i="46"/>
  <c r="ANM20" i="46"/>
  <c r="AMY20" i="46"/>
  <c r="AMX20" i="46"/>
  <c r="AMJ20" i="46"/>
  <c r="AMI20" i="46"/>
  <c r="ALU20" i="46"/>
  <c r="ALT20" i="46"/>
  <c r="ALF20" i="46"/>
  <c r="ALE20" i="46"/>
  <c r="AKQ20" i="46"/>
  <c r="AKP20" i="46"/>
  <c r="AKB20" i="46"/>
  <c r="AKA20" i="46"/>
  <c r="AJM20" i="46"/>
  <c r="AJL20" i="46"/>
  <c r="AIX20" i="46"/>
  <c r="AIW20" i="46"/>
  <c r="AII20" i="46"/>
  <c r="AIH20" i="46"/>
  <c r="AHT20" i="46"/>
  <c r="AHS20" i="46"/>
  <c r="AHE20" i="46"/>
  <c r="AHD20" i="46"/>
  <c r="AGP20" i="46"/>
  <c r="AGO20" i="46"/>
  <c r="AGA20" i="46"/>
  <c r="AFZ20" i="46"/>
  <c r="AFL20" i="46"/>
  <c r="AFK20" i="46"/>
  <c r="AEW20" i="46"/>
  <c r="AEV20" i="46"/>
  <c r="AEH20" i="46"/>
  <c r="AEG20" i="46"/>
  <c r="ADS20" i="46"/>
  <c r="ADR20" i="46"/>
  <c r="ADD20" i="46"/>
  <c r="ADC20" i="46"/>
  <c r="ACO20" i="46"/>
  <c r="ACN20" i="46"/>
  <c r="ABZ20" i="46"/>
  <c r="ABY20" i="46"/>
  <c r="ABK20" i="46"/>
  <c r="ABJ20" i="46"/>
  <c r="AAV20" i="46"/>
  <c r="AAU20" i="46"/>
  <c r="AAG20" i="46"/>
  <c r="AAF20" i="46"/>
  <c r="ZR20" i="46"/>
  <c r="ZQ20" i="46"/>
  <c r="ZC20" i="46"/>
  <c r="ZB20" i="46"/>
  <c r="YN20" i="46"/>
  <c r="YM20" i="46"/>
  <c r="XY20" i="46"/>
  <c r="XX20" i="46"/>
  <c r="XJ20" i="46"/>
  <c r="XI20" i="46"/>
  <c r="WU20" i="46"/>
  <c r="WT20" i="46"/>
  <c r="WF20" i="46"/>
  <c r="WE20" i="46"/>
  <c r="VQ20" i="46"/>
  <c r="VP20" i="46"/>
  <c r="VB20" i="46"/>
  <c r="VA20" i="46"/>
  <c r="UM20" i="46"/>
  <c r="UL20" i="46"/>
  <c r="TX20" i="46"/>
  <c r="TW20" i="46"/>
  <c r="TI20" i="46"/>
  <c r="TH20" i="46"/>
  <c r="ST20" i="46"/>
  <c r="SS20" i="46"/>
  <c r="SE20" i="46"/>
  <c r="SD20" i="46"/>
  <c r="RP20" i="46"/>
  <c r="RO20" i="46"/>
  <c r="RA20" i="46"/>
  <c r="QZ20" i="46"/>
  <c r="QL20" i="46"/>
  <c r="QK20" i="46"/>
  <c r="PW20" i="46"/>
  <c r="PV20" i="46"/>
  <c r="PH20" i="46"/>
  <c r="PG20" i="46"/>
  <c r="OS20" i="46"/>
  <c r="OR20" i="46"/>
  <c r="OD20" i="46"/>
  <c r="OC20" i="46"/>
  <c r="NO20" i="46"/>
  <c r="NN20" i="46"/>
  <c r="MZ20" i="46"/>
  <c r="MY20" i="46"/>
  <c r="MK20" i="46"/>
  <c r="MJ20" i="46"/>
  <c r="LV20" i="46"/>
  <c r="LU20" i="46"/>
  <c r="LG20" i="46"/>
  <c r="LF20" i="46"/>
  <c r="KR20" i="46"/>
  <c r="KQ20" i="46"/>
  <c r="KC20" i="46"/>
  <c r="KB20" i="46"/>
  <c r="JN20" i="46"/>
  <c r="JM20" i="46"/>
  <c r="IY20" i="46"/>
  <c r="IX20" i="46"/>
  <c r="IJ20" i="46"/>
  <c r="II20" i="46"/>
  <c r="HU20" i="46"/>
  <c r="HT20" i="46"/>
  <c r="HF20" i="46"/>
  <c r="HE20" i="46"/>
  <c r="GQ20" i="46"/>
  <c r="GP20" i="46"/>
  <c r="GB20" i="46"/>
  <c r="GA20" i="46"/>
  <c r="FM20" i="46"/>
  <c r="FL20" i="46"/>
  <c r="EX20" i="46"/>
  <c r="EW20" i="46"/>
  <c r="EI20" i="46"/>
  <c r="EH20" i="46"/>
  <c r="DT20" i="46"/>
  <c r="DS20" i="46"/>
  <c r="DE20" i="46"/>
  <c r="DD20" i="46"/>
  <c r="CP20" i="46"/>
  <c r="CO20" i="46"/>
  <c r="CA20" i="46"/>
  <c r="BZ20" i="46"/>
  <c r="BL20" i="46"/>
  <c r="BK20" i="46"/>
  <c r="AW20" i="46"/>
  <c r="AV20" i="46"/>
  <c r="AH20" i="46"/>
  <c r="AG20" i="46"/>
  <c r="ASO19" i="46"/>
  <c r="ASB19" i="46"/>
  <c r="ARO19" i="46"/>
  <c r="ARN19" i="46"/>
  <c r="AQZ19" i="46"/>
  <c r="AQY19" i="46"/>
  <c r="AQK19" i="46"/>
  <c r="AQJ19" i="46"/>
  <c r="APV19" i="46"/>
  <c r="APU19" i="46"/>
  <c r="APG19" i="46"/>
  <c r="APF19" i="46"/>
  <c r="AOR19" i="46"/>
  <c r="AOQ19" i="46"/>
  <c r="AOC19" i="46"/>
  <c r="AOB19" i="46"/>
  <c r="ANN19" i="46"/>
  <c r="ANM19" i="46"/>
  <c r="AMY19" i="46"/>
  <c r="AMX19" i="46"/>
  <c r="AMJ19" i="46"/>
  <c r="AMI19" i="46"/>
  <c r="ALU19" i="46"/>
  <c r="ALT19" i="46"/>
  <c r="ALF19" i="46"/>
  <c r="ALE19" i="46"/>
  <c r="AKQ19" i="46"/>
  <c r="AKP19" i="46"/>
  <c r="AKB19" i="46"/>
  <c r="AKA19" i="46"/>
  <c r="AJM19" i="46"/>
  <c r="AJL19" i="46"/>
  <c r="AIX19" i="46"/>
  <c r="AIW19" i="46"/>
  <c r="AII19" i="46"/>
  <c r="AIH19" i="46"/>
  <c r="AHT19" i="46"/>
  <c r="AHS19" i="46"/>
  <c r="AHE19" i="46"/>
  <c r="AHD19" i="46"/>
  <c r="AGP19" i="46"/>
  <c r="AGO19" i="46"/>
  <c r="AGA19" i="46"/>
  <c r="AFZ19" i="46"/>
  <c r="AFL19" i="46"/>
  <c r="AFK19" i="46"/>
  <c r="AEW19" i="46"/>
  <c r="AEV19" i="46"/>
  <c r="AEH19" i="46"/>
  <c r="AEG19" i="46"/>
  <c r="ADS19" i="46"/>
  <c r="ADR19" i="46"/>
  <c r="ADD19" i="46"/>
  <c r="ADC19" i="46"/>
  <c r="ACO19" i="46"/>
  <c r="ACN19" i="46"/>
  <c r="ABZ19" i="46"/>
  <c r="ABY19" i="46"/>
  <c r="ABK19" i="46"/>
  <c r="ABJ19" i="46"/>
  <c r="AAV19" i="46"/>
  <c r="AAU19" i="46"/>
  <c r="AAG19" i="46"/>
  <c r="AAF19" i="46"/>
  <c r="ZR19" i="46"/>
  <c r="ZQ19" i="46"/>
  <c r="ZC19" i="46"/>
  <c r="ZB19" i="46"/>
  <c r="YN19" i="46"/>
  <c r="YM19" i="46"/>
  <c r="XY19" i="46"/>
  <c r="XX19" i="46"/>
  <c r="XJ19" i="46"/>
  <c r="XI19" i="46"/>
  <c r="WU19" i="46"/>
  <c r="WT19" i="46"/>
  <c r="WF19" i="46"/>
  <c r="WE19" i="46"/>
  <c r="VQ19" i="46"/>
  <c r="VP19" i="46"/>
  <c r="VB19" i="46"/>
  <c r="VA19" i="46"/>
  <c r="UM19" i="46"/>
  <c r="UL19" i="46"/>
  <c r="TX19" i="46"/>
  <c r="TW19" i="46"/>
  <c r="TI19" i="46"/>
  <c r="TH19" i="46"/>
  <c r="ST19" i="46"/>
  <c r="SS19" i="46"/>
  <c r="SE19" i="46"/>
  <c r="SD19" i="46"/>
  <c r="RP19" i="46"/>
  <c r="RO19" i="46"/>
  <c r="RA19" i="46"/>
  <c r="QZ19" i="46"/>
  <c r="QL19" i="46"/>
  <c r="QK19" i="46"/>
  <c r="PW19" i="46"/>
  <c r="PV19" i="46"/>
  <c r="PH19" i="46"/>
  <c r="PG19" i="46"/>
  <c r="OS19" i="46"/>
  <c r="OR19" i="46"/>
  <c r="OD19" i="46"/>
  <c r="OC19" i="46"/>
  <c r="NO19" i="46"/>
  <c r="NN19" i="46"/>
  <c r="MZ19" i="46"/>
  <c r="MY19" i="46"/>
  <c r="MK19" i="46"/>
  <c r="MJ19" i="46"/>
  <c r="LV19" i="46"/>
  <c r="LU19" i="46"/>
  <c r="LG19" i="46"/>
  <c r="LF19" i="46"/>
  <c r="KR19" i="46"/>
  <c r="KQ19" i="46"/>
  <c r="KC19" i="46"/>
  <c r="KB19" i="46"/>
  <c r="JN19" i="46"/>
  <c r="JM19" i="46"/>
  <c r="IY19" i="46"/>
  <c r="IX19" i="46"/>
  <c r="IJ19" i="46"/>
  <c r="II19" i="46"/>
  <c r="HU19" i="46"/>
  <c r="HT19" i="46"/>
  <c r="HF19" i="46"/>
  <c r="HE19" i="46"/>
  <c r="GQ19" i="46"/>
  <c r="GP19" i="46"/>
  <c r="GB19" i="46"/>
  <c r="GA19" i="46"/>
  <c r="FM19" i="46"/>
  <c r="FL19" i="46"/>
  <c r="EX19" i="46"/>
  <c r="EW19" i="46"/>
  <c r="EI19" i="46"/>
  <c r="EH19" i="46"/>
  <c r="DT19" i="46"/>
  <c r="DS19" i="46"/>
  <c r="DE19" i="46"/>
  <c r="DD19" i="46"/>
  <c r="CP19" i="46"/>
  <c r="CO19" i="46"/>
  <c r="CA19" i="46"/>
  <c r="BZ19" i="46"/>
  <c r="BL19" i="46"/>
  <c r="BK19" i="46"/>
  <c r="AW19" i="46"/>
  <c r="AV19" i="46"/>
  <c r="AH19" i="46"/>
  <c r="AG19" i="46"/>
  <c r="ASO18" i="46"/>
  <c r="ASB18" i="46"/>
  <c r="ARO18" i="46"/>
  <c r="ARN18" i="46"/>
  <c r="AQZ18" i="46"/>
  <c r="AQY18" i="46"/>
  <c r="AQK18" i="46"/>
  <c r="AQJ18" i="46"/>
  <c r="APV18" i="46"/>
  <c r="APU18" i="46"/>
  <c r="APG18" i="46"/>
  <c r="APF18" i="46"/>
  <c r="AOR18" i="46"/>
  <c r="AOQ18" i="46"/>
  <c r="AOC18" i="46"/>
  <c r="AOB18" i="46"/>
  <c r="ANN18" i="46"/>
  <c r="ANM18" i="46"/>
  <c r="AMY18" i="46"/>
  <c r="AMX18" i="46"/>
  <c r="AMJ18" i="46"/>
  <c r="AMI18" i="46"/>
  <c r="ALU18" i="46"/>
  <c r="ALT18" i="46"/>
  <c r="ALF18" i="46"/>
  <c r="ALE18" i="46"/>
  <c r="AKQ18" i="46"/>
  <c r="AKP18" i="46"/>
  <c r="AKB18" i="46"/>
  <c r="AKA18" i="46"/>
  <c r="AJM18" i="46"/>
  <c r="AJL18" i="46"/>
  <c r="AIX18" i="46"/>
  <c r="AIW18" i="46"/>
  <c r="AII18" i="46"/>
  <c r="AIH18" i="46"/>
  <c r="AHT18" i="46"/>
  <c r="AHS18" i="46"/>
  <c r="AHE18" i="46"/>
  <c r="AHD18" i="46"/>
  <c r="AGP18" i="46"/>
  <c r="AGO18" i="46"/>
  <c r="AGA18" i="46"/>
  <c r="AFZ18" i="46"/>
  <c r="AFL18" i="46"/>
  <c r="AFK18" i="46"/>
  <c r="AEW18" i="46"/>
  <c r="AEV18" i="46"/>
  <c r="AEH18" i="46"/>
  <c r="AEG18" i="46"/>
  <c r="ADS18" i="46"/>
  <c r="ADR18" i="46"/>
  <c r="ADD18" i="46"/>
  <c r="ADC18" i="46"/>
  <c r="ACO18" i="46"/>
  <c r="ACN18" i="46"/>
  <c r="ABZ18" i="46"/>
  <c r="ABY18" i="46"/>
  <c r="ABK18" i="46"/>
  <c r="ABJ18" i="46"/>
  <c r="AAV18" i="46"/>
  <c r="AAU18" i="46"/>
  <c r="AAG18" i="46"/>
  <c r="AAF18" i="46"/>
  <c r="ZR18" i="46"/>
  <c r="ZQ18" i="46"/>
  <c r="ZC18" i="46"/>
  <c r="ZB18" i="46"/>
  <c r="YN18" i="46"/>
  <c r="YM18" i="46"/>
  <c r="XY18" i="46"/>
  <c r="XX18" i="46"/>
  <c r="XJ18" i="46"/>
  <c r="XI18" i="46"/>
  <c r="WU18" i="46"/>
  <c r="WT18" i="46"/>
  <c r="WF18" i="46"/>
  <c r="WE18" i="46"/>
  <c r="VQ18" i="46"/>
  <c r="VP18" i="46"/>
  <c r="VB18" i="46"/>
  <c r="VA18" i="46"/>
  <c r="UM18" i="46"/>
  <c r="UL18" i="46"/>
  <c r="TX18" i="46"/>
  <c r="TW18" i="46"/>
  <c r="TI18" i="46"/>
  <c r="TH18" i="46"/>
  <c r="ST18" i="46"/>
  <c r="SS18" i="46"/>
  <c r="SE18" i="46"/>
  <c r="SD18" i="46"/>
  <c r="RP18" i="46"/>
  <c r="RO18" i="46"/>
  <c r="RA18" i="46"/>
  <c r="QZ18" i="46"/>
  <c r="QL18" i="46"/>
  <c r="QK18" i="46"/>
  <c r="PW18" i="46"/>
  <c r="PV18" i="46"/>
  <c r="PH18" i="46"/>
  <c r="PG18" i="46"/>
  <c r="OS18" i="46"/>
  <c r="OR18" i="46"/>
  <c r="OD18" i="46"/>
  <c r="OC18" i="46"/>
  <c r="NO18" i="46"/>
  <c r="NN18" i="46"/>
  <c r="MZ18" i="46"/>
  <c r="MY18" i="46"/>
  <c r="MK18" i="46"/>
  <c r="MJ18" i="46"/>
  <c r="LV18" i="46"/>
  <c r="LU18" i="46"/>
  <c r="LG18" i="46"/>
  <c r="LF18" i="46"/>
  <c r="KR18" i="46"/>
  <c r="KQ18" i="46"/>
  <c r="KC18" i="46"/>
  <c r="KB18" i="46"/>
  <c r="JN18" i="46"/>
  <c r="JM18" i="46"/>
  <c r="IY18" i="46"/>
  <c r="IX18" i="46"/>
  <c r="IJ18" i="46"/>
  <c r="II18" i="46"/>
  <c r="HU18" i="46"/>
  <c r="HT18" i="46"/>
  <c r="HF18" i="46"/>
  <c r="HE18" i="46"/>
  <c r="GQ18" i="46"/>
  <c r="GP18" i="46"/>
  <c r="GB18" i="46"/>
  <c r="GA18" i="46"/>
  <c r="FM18" i="46"/>
  <c r="FL18" i="46"/>
  <c r="EX18" i="46"/>
  <c r="EW18" i="46"/>
  <c r="EI18" i="46"/>
  <c r="EH18" i="46"/>
  <c r="DT18" i="46"/>
  <c r="DS18" i="46"/>
  <c r="DE18" i="46"/>
  <c r="DD18" i="46"/>
  <c r="CP18" i="46"/>
  <c r="CO18" i="46"/>
  <c r="CA18" i="46"/>
  <c r="BZ18" i="46"/>
  <c r="BL18" i="46"/>
  <c r="BK18" i="46"/>
  <c r="AW18" i="46"/>
  <c r="AV18" i="46"/>
  <c r="AH18" i="46"/>
  <c r="AG18" i="46"/>
  <c r="ASO17" i="46"/>
  <c r="ASB17" i="46"/>
  <c r="ARO17" i="46"/>
  <c r="ARN17" i="46"/>
  <c r="AQZ17" i="46"/>
  <c r="AQY17" i="46"/>
  <c r="AQK17" i="46"/>
  <c r="AQJ17" i="46"/>
  <c r="APV17" i="46"/>
  <c r="APU17" i="46"/>
  <c r="APG17" i="46"/>
  <c r="APF17" i="46"/>
  <c r="AOR17" i="46"/>
  <c r="AOQ17" i="46"/>
  <c r="AOC17" i="46"/>
  <c r="AOB17" i="46"/>
  <c r="ANN17" i="46"/>
  <c r="ANM17" i="46"/>
  <c r="AMY17" i="46"/>
  <c r="AMX17" i="46"/>
  <c r="AMJ17" i="46"/>
  <c r="AMI17" i="46"/>
  <c r="ALU17" i="46"/>
  <c r="ALT17" i="46"/>
  <c r="ALF17" i="46"/>
  <c r="ALE17" i="46"/>
  <c r="AKQ17" i="46"/>
  <c r="AKP17" i="46"/>
  <c r="AKB17" i="46"/>
  <c r="AKA17" i="46"/>
  <c r="AJM17" i="46"/>
  <c r="AJL17" i="46"/>
  <c r="AIX17" i="46"/>
  <c r="AIW17" i="46"/>
  <c r="AII17" i="46"/>
  <c r="AIH17" i="46"/>
  <c r="AHT17" i="46"/>
  <c r="AHS17" i="46"/>
  <c r="AHE17" i="46"/>
  <c r="AHD17" i="46"/>
  <c r="AGP17" i="46"/>
  <c r="AGO17" i="46"/>
  <c r="AGA17" i="46"/>
  <c r="AFZ17" i="46"/>
  <c r="AFL17" i="46"/>
  <c r="AFK17" i="46"/>
  <c r="AEW17" i="46"/>
  <c r="AEV17" i="46"/>
  <c r="AEH17" i="46"/>
  <c r="AEG17" i="46"/>
  <c r="ADS17" i="46"/>
  <c r="ADR17" i="46"/>
  <c r="ADD17" i="46"/>
  <c r="ADC17" i="46"/>
  <c r="ACO17" i="46"/>
  <c r="ACN17" i="46"/>
  <c r="ABZ17" i="46"/>
  <c r="ABY17" i="46"/>
  <c r="ABK17" i="46"/>
  <c r="ABJ17" i="46"/>
  <c r="AAV17" i="46"/>
  <c r="AAU17" i="46"/>
  <c r="AAG17" i="46"/>
  <c r="AAF17" i="46"/>
  <c r="ZR17" i="46"/>
  <c r="ZQ17" i="46"/>
  <c r="ZC17" i="46"/>
  <c r="ZB17" i="46"/>
  <c r="YN17" i="46"/>
  <c r="YM17" i="46"/>
  <c r="XY17" i="46"/>
  <c r="XX17" i="46"/>
  <c r="XJ17" i="46"/>
  <c r="XI17" i="46"/>
  <c r="WU17" i="46"/>
  <c r="WT17" i="46"/>
  <c r="WF17" i="46"/>
  <c r="WE17" i="46"/>
  <c r="VQ17" i="46"/>
  <c r="VP17" i="46"/>
  <c r="VB17" i="46"/>
  <c r="VA17" i="46"/>
  <c r="UM17" i="46"/>
  <c r="UL17" i="46"/>
  <c r="TX17" i="46"/>
  <c r="TW17" i="46"/>
  <c r="TI17" i="46"/>
  <c r="TH17" i="46"/>
  <c r="ST17" i="46"/>
  <c r="SS17" i="46"/>
  <c r="SE17" i="46"/>
  <c r="SD17" i="46"/>
  <c r="RP17" i="46"/>
  <c r="RO17" i="46"/>
  <c r="RA17" i="46"/>
  <c r="QZ17" i="46"/>
  <c r="QL17" i="46"/>
  <c r="QK17" i="46"/>
  <c r="PW17" i="46"/>
  <c r="PV17" i="46"/>
  <c r="PH17" i="46"/>
  <c r="PG17" i="46"/>
  <c r="OS17" i="46"/>
  <c r="OR17" i="46"/>
  <c r="OD17" i="46"/>
  <c r="OC17" i="46"/>
  <c r="NO17" i="46"/>
  <c r="NN17" i="46"/>
  <c r="MZ17" i="46"/>
  <c r="MY17" i="46"/>
  <c r="MK17" i="46"/>
  <c r="MJ17" i="46"/>
  <c r="LV17" i="46"/>
  <c r="LU17" i="46"/>
  <c r="LG17" i="46"/>
  <c r="LF17" i="46"/>
  <c r="KR17" i="46"/>
  <c r="KQ17" i="46"/>
  <c r="KC17" i="46"/>
  <c r="KB17" i="46"/>
  <c r="JN17" i="46"/>
  <c r="JM17" i="46"/>
  <c r="IY17" i="46"/>
  <c r="IX17" i="46"/>
  <c r="IJ17" i="46"/>
  <c r="II17" i="46"/>
  <c r="HU17" i="46"/>
  <c r="HT17" i="46"/>
  <c r="HF17" i="46"/>
  <c r="HE17" i="46"/>
  <c r="GQ17" i="46"/>
  <c r="GP17" i="46"/>
  <c r="GB17" i="46"/>
  <c r="GA17" i="46"/>
  <c r="FM17" i="46"/>
  <c r="FL17" i="46"/>
  <c r="EX17" i="46"/>
  <c r="EW17" i="46"/>
  <c r="EI17" i="46"/>
  <c r="EH17" i="46"/>
  <c r="DT17" i="46"/>
  <c r="DS17" i="46"/>
  <c r="DE17" i="46"/>
  <c r="DD17" i="46"/>
  <c r="CP17" i="46"/>
  <c r="CO17" i="46"/>
  <c r="CA17" i="46"/>
  <c r="BZ17" i="46"/>
  <c r="BL17" i="46"/>
  <c r="BK17" i="46"/>
  <c r="AW17" i="46"/>
  <c r="AV17" i="46"/>
  <c r="AH17" i="46"/>
  <c r="AG17" i="46"/>
  <c r="ASO16" i="46"/>
  <c r="ASB16" i="46"/>
  <c r="ARO16" i="46"/>
  <c r="ARN16" i="46"/>
  <c r="AQZ16" i="46"/>
  <c r="AQY16" i="46"/>
  <c r="AQK16" i="46"/>
  <c r="AQJ16" i="46"/>
  <c r="APV16" i="46"/>
  <c r="APU16" i="46"/>
  <c r="APG16" i="46"/>
  <c r="APF16" i="46"/>
  <c r="AOR16" i="46"/>
  <c r="AOQ16" i="46"/>
  <c r="AOC16" i="46"/>
  <c r="AOB16" i="46"/>
  <c r="ANN16" i="46"/>
  <c r="ANM16" i="46"/>
  <c r="AMY16" i="46"/>
  <c r="AMX16" i="46"/>
  <c r="AMJ16" i="46"/>
  <c r="AMI16" i="46"/>
  <c r="ALU16" i="46"/>
  <c r="ALT16" i="46"/>
  <c r="ALF16" i="46"/>
  <c r="ALE16" i="46"/>
  <c r="AKQ16" i="46"/>
  <c r="AKP16" i="46"/>
  <c r="AKB16" i="46"/>
  <c r="AKA16" i="46"/>
  <c r="AJM16" i="46"/>
  <c r="AJL16" i="46"/>
  <c r="AIX16" i="46"/>
  <c r="AIW16" i="46"/>
  <c r="AII16" i="46"/>
  <c r="AIH16" i="46"/>
  <c r="AHT16" i="46"/>
  <c r="AHS16" i="46"/>
  <c r="AHE16" i="46"/>
  <c r="AHD16" i="46"/>
  <c r="AGP16" i="46"/>
  <c r="AGO16" i="46"/>
  <c r="AGA16" i="46"/>
  <c r="AFZ16" i="46"/>
  <c r="AFL16" i="46"/>
  <c r="AFK16" i="46"/>
  <c r="AEW16" i="46"/>
  <c r="AEV16" i="46"/>
  <c r="AEH16" i="46"/>
  <c r="AEG16" i="46"/>
  <c r="ADS16" i="46"/>
  <c r="ADR16" i="46"/>
  <c r="ADD16" i="46"/>
  <c r="ADC16" i="46"/>
  <c r="ACO16" i="46"/>
  <c r="ACN16" i="46"/>
  <c r="ABZ16" i="46"/>
  <c r="ABY16" i="46"/>
  <c r="ABK16" i="46"/>
  <c r="ABJ16" i="46"/>
  <c r="AAV16" i="46"/>
  <c r="AAU16" i="46"/>
  <c r="AAG16" i="46"/>
  <c r="AAF16" i="46"/>
  <c r="ZR16" i="46"/>
  <c r="ZQ16" i="46"/>
  <c r="ZC16" i="46"/>
  <c r="ZB16" i="46"/>
  <c r="YN16" i="46"/>
  <c r="YM16" i="46"/>
  <c r="XY16" i="46"/>
  <c r="XX16" i="46"/>
  <c r="XJ16" i="46"/>
  <c r="XI16" i="46"/>
  <c r="WU16" i="46"/>
  <c r="WT16" i="46"/>
  <c r="WF16" i="46"/>
  <c r="WE16" i="46"/>
  <c r="VQ16" i="46"/>
  <c r="VP16" i="46"/>
  <c r="VB16" i="46"/>
  <c r="VA16" i="46"/>
  <c r="UM16" i="46"/>
  <c r="UL16" i="46"/>
  <c r="TX16" i="46"/>
  <c r="TW16" i="46"/>
  <c r="TI16" i="46"/>
  <c r="TH16" i="46"/>
  <c r="ST16" i="46"/>
  <c r="SS16" i="46"/>
  <c r="SE16" i="46"/>
  <c r="SD16" i="46"/>
  <c r="RP16" i="46"/>
  <c r="RO16" i="46"/>
  <c r="RA16" i="46"/>
  <c r="QZ16" i="46"/>
  <c r="QL16" i="46"/>
  <c r="QK16" i="46"/>
  <c r="PW16" i="46"/>
  <c r="PV16" i="46"/>
  <c r="PH16" i="46"/>
  <c r="PG16" i="46"/>
  <c r="OS16" i="46"/>
  <c r="OR16" i="46"/>
  <c r="OD16" i="46"/>
  <c r="OC16" i="46"/>
  <c r="NO16" i="46"/>
  <c r="NN16" i="46"/>
  <c r="MZ16" i="46"/>
  <c r="MY16" i="46"/>
  <c r="MK16" i="46"/>
  <c r="MJ16" i="46"/>
  <c r="LV16" i="46"/>
  <c r="LU16" i="46"/>
  <c r="LG16" i="46"/>
  <c r="LF16" i="46"/>
  <c r="KR16" i="46"/>
  <c r="KQ16" i="46"/>
  <c r="KC16" i="46"/>
  <c r="KB16" i="46"/>
  <c r="JN16" i="46"/>
  <c r="JM16" i="46"/>
  <c r="IY16" i="46"/>
  <c r="IX16" i="46"/>
  <c r="IJ16" i="46"/>
  <c r="II16" i="46"/>
  <c r="HU16" i="46"/>
  <c r="HT16" i="46"/>
  <c r="HF16" i="46"/>
  <c r="HE16" i="46"/>
  <c r="GQ16" i="46"/>
  <c r="GP16" i="46"/>
  <c r="GB16" i="46"/>
  <c r="GA16" i="46"/>
  <c r="FM16" i="46"/>
  <c r="FL16" i="46"/>
  <c r="EX16" i="46"/>
  <c r="EW16" i="46"/>
  <c r="EI16" i="46"/>
  <c r="EH16" i="46"/>
  <c r="DT16" i="46"/>
  <c r="DS16" i="46"/>
  <c r="DE16" i="46"/>
  <c r="DD16" i="46"/>
  <c r="CP16" i="46"/>
  <c r="CO16" i="46"/>
  <c r="CA16" i="46"/>
  <c r="BZ16" i="46"/>
  <c r="BL16" i="46"/>
  <c r="BK16" i="46"/>
  <c r="AW16" i="46"/>
  <c r="AV16" i="46"/>
  <c r="AH16" i="46"/>
  <c r="AG16" i="46"/>
  <c r="ASO15" i="46"/>
  <c r="ASB15" i="46"/>
  <c r="ARO15" i="46"/>
  <c r="ARN15" i="46"/>
  <c r="AQZ15" i="46"/>
  <c r="AQY15" i="46"/>
  <c r="AQK15" i="46"/>
  <c r="AQJ15" i="46"/>
  <c r="APV15" i="46"/>
  <c r="APU15" i="46"/>
  <c r="APG15" i="46"/>
  <c r="APF15" i="46"/>
  <c r="AOR15" i="46"/>
  <c r="AOQ15" i="46"/>
  <c r="AOC15" i="46"/>
  <c r="AOB15" i="46"/>
  <c r="ANN15" i="46"/>
  <c r="ANM15" i="46"/>
  <c r="AMY15" i="46"/>
  <c r="AMX15" i="46"/>
  <c r="AMJ15" i="46"/>
  <c r="AMI15" i="46"/>
  <c r="ALU15" i="46"/>
  <c r="ALT15" i="46"/>
  <c r="ALF15" i="46"/>
  <c r="ALE15" i="46"/>
  <c r="AKQ15" i="46"/>
  <c r="AKP15" i="46"/>
  <c r="AKB15" i="46"/>
  <c r="AKA15" i="46"/>
  <c r="AJM15" i="46"/>
  <c r="AJL15" i="46"/>
  <c r="AIX15" i="46"/>
  <c r="AIW15" i="46"/>
  <c r="AII15" i="46"/>
  <c r="AIH15" i="46"/>
  <c r="AHT15" i="46"/>
  <c r="AHS15" i="46"/>
  <c r="AHE15" i="46"/>
  <c r="AHD15" i="46"/>
  <c r="AGP15" i="46"/>
  <c r="AGO15" i="46"/>
  <c r="AGA15" i="46"/>
  <c r="AFZ15" i="46"/>
  <c r="AFL15" i="46"/>
  <c r="AFK15" i="46"/>
  <c r="AEW15" i="46"/>
  <c r="AEV15" i="46"/>
  <c r="AEH15" i="46"/>
  <c r="AEG15" i="46"/>
  <c r="ADS15" i="46"/>
  <c r="ADR15" i="46"/>
  <c r="ADD15" i="46"/>
  <c r="ADC15" i="46"/>
  <c r="ACO15" i="46"/>
  <c r="ACN15" i="46"/>
  <c r="ABZ15" i="46"/>
  <c r="ABY15" i="46"/>
  <c r="ABK15" i="46"/>
  <c r="ABJ15" i="46"/>
  <c r="AAV15" i="46"/>
  <c r="AAU15" i="46"/>
  <c r="AAG15" i="46"/>
  <c r="AAF15" i="46"/>
  <c r="ZR15" i="46"/>
  <c r="ZQ15" i="46"/>
  <c r="ZC15" i="46"/>
  <c r="ZB15" i="46"/>
  <c r="YN15" i="46"/>
  <c r="YM15" i="46"/>
  <c r="XY15" i="46"/>
  <c r="XX15" i="46"/>
  <c r="XJ15" i="46"/>
  <c r="XI15" i="46"/>
  <c r="WU15" i="46"/>
  <c r="WT15" i="46"/>
  <c r="WF15" i="46"/>
  <c r="WE15" i="46"/>
  <c r="VQ15" i="46"/>
  <c r="VP15" i="46"/>
  <c r="VB15" i="46"/>
  <c r="VA15" i="46"/>
  <c r="UM15" i="46"/>
  <c r="UL15" i="46"/>
  <c r="TX15" i="46"/>
  <c r="TW15" i="46"/>
  <c r="TI15" i="46"/>
  <c r="TH15" i="46"/>
  <c r="ST15" i="46"/>
  <c r="SS15" i="46"/>
  <c r="SE15" i="46"/>
  <c r="SD15" i="46"/>
  <c r="RP15" i="46"/>
  <c r="RO15" i="46"/>
  <c r="RA15" i="46"/>
  <c r="QZ15" i="46"/>
  <c r="QL15" i="46"/>
  <c r="QK15" i="46"/>
  <c r="PW15" i="46"/>
  <c r="PV15" i="46"/>
  <c r="PH15" i="46"/>
  <c r="PG15" i="46"/>
  <c r="OS15" i="46"/>
  <c r="OR15" i="46"/>
  <c r="OD15" i="46"/>
  <c r="OC15" i="46"/>
  <c r="NO15" i="46"/>
  <c r="NN15" i="46"/>
  <c r="MZ15" i="46"/>
  <c r="MY15" i="46"/>
  <c r="MK15" i="46"/>
  <c r="MJ15" i="46"/>
  <c r="LV15" i="46"/>
  <c r="LU15" i="46"/>
  <c r="LG15" i="46"/>
  <c r="LF15" i="46"/>
  <c r="KR15" i="46"/>
  <c r="KQ15" i="46"/>
  <c r="KC15" i="46"/>
  <c r="KB15" i="46"/>
  <c r="JN15" i="46"/>
  <c r="JM15" i="46"/>
  <c r="IY15" i="46"/>
  <c r="IX15" i="46"/>
  <c r="IJ15" i="46"/>
  <c r="II15" i="46"/>
  <c r="HU15" i="46"/>
  <c r="HT15" i="46"/>
  <c r="HF15" i="46"/>
  <c r="HE15" i="46"/>
  <c r="GQ15" i="46"/>
  <c r="GP15" i="46"/>
  <c r="GB15" i="46"/>
  <c r="GA15" i="46"/>
  <c r="FM15" i="46"/>
  <c r="FL15" i="46"/>
  <c r="EX15" i="46"/>
  <c r="EW15" i="46"/>
  <c r="EI15" i="46"/>
  <c r="EH15" i="46"/>
  <c r="DT15" i="46"/>
  <c r="DS15" i="46"/>
  <c r="DE15" i="46"/>
  <c r="DD15" i="46"/>
  <c r="CP15" i="46"/>
  <c r="CO15" i="46"/>
  <c r="CA15" i="46"/>
  <c r="BZ15" i="46"/>
  <c r="BL15" i="46"/>
  <c r="BK15" i="46"/>
  <c r="AW15" i="46"/>
  <c r="AV15" i="46"/>
  <c r="AH15" i="46"/>
  <c r="AG15" i="46"/>
  <c r="ASO14" i="46"/>
  <c r="ASB14" i="46"/>
  <c r="ARO14" i="46"/>
  <c r="ARN14" i="46"/>
  <c r="AQZ14" i="46"/>
  <c r="AQY14" i="46"/>
  <c r="AQK14" i="46"/>
  <c r="AQJ14" i="46"/>
  <c r="APV14" i="46"/>
  <c r="APU14" i="46"/>
  <c r="APG14" i="46"/>
  <c r="APF14" i="46"/>
  <c r="AOR14" i="46"/>
  <c r="AOQ14" i="46"/>
  <c r="AOC14" i="46"/>
  <c r="AOB14" i="46"/>
  <c r="ANN14" i="46"/>
  <c r="ANM14" i="46"/>
  <c r="AMY14" i="46"/>
  <c r="AMX14" i="46"/>
  <c r="AMJ14" i="46"/>
  <c r="AMI14" i="46"/>
  <c r="ALU14" i="46"/>
  <c r="ALT14" i="46"/>
  <c r="ALF14" i="46"/>
  <c r="ALE14" i="46"/>
  <c r="AKQ14" i="46"/>
  <c r="AKP14" i="46"/>
  <c r="AKB14" i="46"/>
  <c r="AKA14" i="46"/>
  <c r="AJM14" i="46"/>
  <c r="AJL14" i="46"/>
  <c r="AIX14" i="46"/>
  <c r="AIW14" i="46"/>
  <c r="AII14" i="46"/>
  <c r="AIH14" i="46"/>
  <c r="AHT14" i="46"/>
  <c r="AHS14" i="46"/>
  <c r="AHE14" i="46"/>
  <c r="AHD14" i="46"/>
  <c r="AGP14" i="46"/>
  <c r="AGO14" i="46"/>
  <c r="AGA14" i="46"/>
  <c r="AFZ14" i="46"/>
  <c r="AFL14" i="46"/>
  <c r="AFK14" i="46"/>
  <c r="AEW14" i="46"/>
  <c r="AEV14" i="46"/>
  <c r="AEH14" i="46"/>
  <c r="AEG14" i="46"/>
  <c r="ADS14" i="46"/>
  <c r="ADR14" i="46"/>
  <c r="ADD14" i="46"/>
  <c r="ADC14" i="46"/>
  <c r="ACO14" i="46"/>
  <c r="ACN14" i="46"/>
  <c r="ABZ14" i="46"/>
  <c r="ABY14" i="46"/>
  <c r="ABK14" i="46"/>
  <c r="ABJ14" i="46"/>
  <c r="AAV14" i="46"/>
  <c r="AAU14" i="46"/>
  <c r="AAG14" i="46"/>
  <c r="AAF14" i="46"/>
  <c r="ZR14" i="46"/>
  <c r="ZQ14" i="46"/>
  <c r="ZC14" i="46"/>
  <c r="ZB14" i="46"/>
  <c r="YN14" i="46"/>
  <c r="YM14" i="46"/>
  <c r="XY14" i="46"/>
  <c r="XX14" i="46"/>
  <c r="XJ14" i="46"/>
  <c r="XI14" i="46"/>
  <c r="WU14" i="46"/>
  <c r="WT14" i="46"/>
  <c r="WF14" i="46"/>
  <c r="WE14" i="46"/>
  <c r="VQ14" i="46"/>
  <c r="VP14" i="46"/>
  <c r="VB14" i="46"/>
  <c r="VA14" i="46"/>
  <c r="UM14" i="46"/>
  <c r="UL14" i="46"/>
  <c r="TX14" i="46"/>
  <c r="TW14" i="46"/>
  <c r="TI14" i="46"/>
  <c r="TH14" i="46"/>
  <c r="ST14" i="46"/>
  <c r="SS14" i="46"/>
  <c r="SE14" i="46"/>
  <c r="SD14" i="46"/>
  <c r="RP14" i="46"/>
  <c r="RO14" i="46"/>
  <c r="RA14" i="46"/>
  <c r="QZ14" i="46"/>
  <c r="QL14" i="46"/>
  <c r="QK14" i="46"/>
  <c r="PW14" i="46"/>
  <c r="PV14" i="46"/>
  <c r="PH14" i="46"/>
  <c r="PG14" i="46"/>
  <c r="OS14" i="46"/>
  <c r="OR14" i="46"/>
  <c r="OD14" i="46"/>
  <c r="OC14" i="46"/>
  <c r="NO14" i="46"/>
  <c r="NN14" i="46"/>
  <c r="MZ14" i="46"/>
  <c r="MY14" i="46"/>
  <c r="MK14" i="46"/>
  <c r="MJ14" i="46"/>
  <c r="LV14" i="46"/>
  <c r="LU14" i="46"/>
  <c r="LG14" i="46"/>
  <c r="LF14" i="46"/>
  <c r="KR14" i="46"/>
  <c r="KQ14" i="46"/>
  <c r="KC14" i="46"/>
  <c r="KB14" i="46"/>
  <c r="JN14" i="46"/>
  <c r="JM14" i="46"/>
  <c r="IY14" i="46"/>
  <c r="IX14" i="46"/>
  <c r="IJ14" i="46"/>
  <c r="II14" i="46"/>
  <c r="HU14" i="46"/>
  <c r="HT14" i="46"/>
  <c r="HF14" i="46"/>
  <c r="HE14" i="46"/>
  <c r="GQ14" i="46"/>
  <c r="GP14" i="46"/>
  <c r="GB14" i="46"/>
  <c r="GA14" i="46"/>
  <c r="FM14" i="46"/>
  <c r="FL14" i="46"/>
  <c r="EX14" i="46"/>
  <c r="EW14" i="46"/>
  <c r="EI14" i="46"/>
  <c r="EH14" i="46"/>
  <c r="DT14" i="46"/>
  <c r="DS14" i="46"/>
  <c r="DE14" i="46"/>
  <c r="DD14" i="46"/>
  <c r="CP14" i="46"/>
  <c r="CO14" i="46"/>
  <c r="CA14" i="46"/>
  <c r="BZ14" i="46"/>
  <c r="BL14" i="46"/>
  <c r="BK14" i="46"/>
  <c r="AW14" i="46"/>
  <c r="AV14" i="46"/>
  <c r="AH14" i="46"/>
  <c r="AG14" i="46"/>
  <c r="ASO13" i="46"/>
  <c r="ASB13" i="46"/>
  <c r="ARO13" i="46"/>
  <c r="ARN13" i="46"/>
  <c r="AQZ13" i="46"/>
  <c r="AQY13" i="46"/>
  <c r="AQK13" i="46"/>
  <c r="AQJ13" i="46"/>
  <c r="APV13" i="46"/>
  <c r="APU13" i="46"/>
  <c r="APG13" i="46"/>
  <c r="APF13" i="46"/>
  <c r="AOR13" i="46"/>
  <c r="AOQ13" i="46"/>
  <c r="AOC13" i="46"/>
  <c r="AOB13" i="46"/>
  <c r="ANN13" i="46"/>
  <c r="ANM13" i="46"/>
  <c r="AMY13" i="46"/>
  <c r="AMX13" i="46"/>
  <c r="AMJ13" i="46"/>
  <c r="AMI13" i="46"/>
  <c r="ALU13" i="46"/>
  <c r="ALT13" i="46"/>
  <c r="ALF13" i="46"/>
  <c r="ALE13" i="46"/>
  <c r="AKQ13" i="46"/>
  <c r="AKP13" i="46"/>
  <c r="AKB13" i="46"/>
  <c r="AKA13" i="46"/>
  <c r="AJM13" i="46"/>
  <c r="AJL13" i="46"/>
  <c r="AIX13" i="46"/>
  <c r="AIW13" i="46"/>
  <c r="AII13" i="46"/>
  <c r="AIH13" i="46"/>
  <c r="AHT13" i="46"/>
  <c r="AHS13" i="46"/>
  <c r="AHE13" i="46"/>
  <c r="AHD13" i="46"/>
  <c r="AGP13" i="46"/>
  <c r="AGO13" i="46"/>
  <c r="AGA13" i="46"/>
  <c r="AFZ13" i="46"/>
  <c r="AFL13" i="46"/>
  <c r="AFK13" i="46"/>
  <c r="AEW13" i="46"/>
  <c r="AEV13" i="46"/>
  <c r="AEH13" i="46"/>
  <c r="AEG13" i="46"/>
  <c r="ADS13" i="46"/>
  <c r="ADR13" i="46"/>
  <c r="ADD13" i="46"/>
  <c r="ADC13" i="46"/>
  <c r="ACO13" i="46"/>
  <c r="ACN13" i="46"/>
  <c r="ABZ13" i="46"/>
  <c r="ABY13" i="46"/>
  <c r="ABK13" i="46"/>
  <c r="ABJ13" i="46"/>
  <c r="AAV13" i="46"/>
  <c r="AAU13" i="46"/>
  <c r="AAG13" i="46"/>
  <c r="AAF13" i="46"/>
  <c r="ZR13" i="46"/>
  <c r="ZQ13" i="46"/>
  <c r="ZC13" i="46"/>
  <c r="ZB13" i="46"/>
  <c r="YN13" i="46"/>
  <c r="YM13" i="46"/>
  <c r="XY13" i="46"/>
  <c r="XX13" i="46"/>
  <c r="XJ13" i="46"/>
  <c r="XI13" i="46"/>
  <c r="WU13" i="46"/>
  <c r="WT13" i="46"/>
  <c r="WF13" i="46"/>
  <c r="WE13" i="46"/>
  <c r="VQ13" i="46"/>
  <c r="VP13" i="46"/>
  <c r="VB13" i="46"/>
  <c r="VA13" i="46"/>
  <c r="UM13" i="46"/>
  <c r="UL13" i="46"/>
  <c r="TX13" i="46"/>
  <c r="TW13" i="46"/>
  <c r="TI13" i="46"/>
  <c r="TH13" i="46"/>
  <c r="ST13" i="46"/>
  <c r="SS13" i="46"/>
  <c r="SE13" i="46"/>
  <c r="SD13" i="46"/>
  <c r="RP13" i="46"/>
  <c r="RO13" i="46"/>
  <c r="RA13" i="46"/>
  <c r="QZ13" i="46"/>
  <c r="QL13" i="46"/>
  <c r="QK13" i="46"/>
  <c r="PW13" i="46"/>
  <c r="PV13" i="46"/>
  <c r="PH13" i="46"/>
  <c r="PG13" i="46"/>
  <c r="OS13" i="46"/>
  <c r="OR13" i="46"/>
  <c r="OD13" i="46"/>
  <c r="OC13" i="46"/>
  <c r="NO13" i="46"/>
  <c r="NN13" i="46"/>
  <c r="MZ13" i="46"/>
  <c r="MY13" i="46"/>
  <c r="MK13" i="46"/>
  <c r="MJ13" i="46"/>
  <c r="LV13" i="46"/>
  <c r="LU13" i="46"/>
  <c r="LG13" i="46"/>
  <c r="LF13" i="46"/>
  <c r="KR13" i="46"/>
  <c r="KQ13" i="46"/>
  <c r="KC13" i="46"/>
  <c r="KB13" i="46"/>
  <c r="JN13" i="46"/>
  <c r="JM13" i="46"/>
  <c r="IY13" i="46"/>
  <c r="IX13" i="46"/>
  <c r="IJ13" i="46"/>
  <c r="II13" i="46"/>
  <c r="HU13" i="46"/>
  <c r="HT13" i="46"/>
  <c r="HF13" i="46"/>
  <c r="HE13" i="46"/>
  <c r="GQ13" i="46"/>
  <c r="GP13" i="46"/>
  <c r="GB13" i="46"/>
  <c r="GA13" i="46"/>
  <c r="FM13" i="46"/>
  <c r="FL13" i="46"/>
  <c r="EX13" i="46"/>
  <c r="EW13" i="46"/>
  <c r="EI13" i="46"/>
  <c r="EH13" i="46"/>
  <c r="DT13" i="46"/>
  <c r="DS13" i="46"/>
  <c r="DE13" i="46"/>
  <c r="DD13" i="46"/>
  <c r="CP13" i="46"/>
  <c r="CO13" i="46"/>
  <c r="CA13" i="46"/>
  <c r="BZ13" i="46"/>
  <c r="BL13" i="46"/>
  <c r="BK13" i="46"/>
  <c r="AW13" i="46"/>
  <c r="AV13" i="46"/>
  <c r="AH13" i="46"/>
  <c r="AG13" i="46"/>
  <c r="ASO12" i="46"/>
  <c r="ASB12" i="46"/>
  <c r="ARO12" i="46"/>
  <c r="ARN12" i="46"/>
  <c r="AQZ12" i="46"/>
  <c r="AQY12" i="46"/>
  <c r="AQK12" i="46"/>
  <c r="AQJ12" i="46"/>
  <c r="APV12" i="46"/>
  <c r="APU12" i="46"/>
  <c r="APG12" i="46"/>
  <c r="APF12" i="46"/>
  <c r="AOR12" i="46"/>
  <c r="AOQ12" i="46"/>
  <c r="AOC12" i="46"/>
  <c r="AOB12" i="46"/>
  <c r="ANN12" i="46"/>
  <c r="ANM12" i="46"/>
  <c r="AMY12" i="46"/>
  <c r="AMX12" i="46"/>
  <c r="AMJ12" i="46"/>
  <c r="AMI12" i="46"/>
  <c r="ALU12" i="46"/>
  <c r="ALT12" i="46"/>
  <c r="ALF12" i="46"/>
  <c r="ALE12" i="46"/>
  <c r="AKQ12" i="46"/>
  <c r="AKP12" i="46"/>
  <c r="AKB12" i="46"/>
  <c r="AKA12" i="46"/>
  <c r="AJM12" i="46"/>
  <c r="AJL12" i="46"/>
  <c r="AIX12" i="46"/>
  <c r="AIW12" i="46"/>
  <c r="AII12" i="46"/>
  <c r="AIH12" i="46"/>
  <c r="AHT12" i="46"/>
  <c r="AHS12" i="46"/>
  <c r="AHE12" i="46"/>
  <c r="AHD12" i="46"/>
  <c r="AGP12" i="46"/>
  <c r="AGO12" i="46"/>
  <c r="AGA12" i="46"/>
  <c r="AFZ12" i="46"/>
  <c r="AFL12" i="46"/>
  <c r="AFK12" i="46"/>
  <c r="AEW12" i="46"/>
  <c r="AEV12" i="46"/>
  <c r="AEH12" i="46"/>
  <c r="AEG12" i="46"/>
  <c r="ADS12" i="46"/>
  <c r="ADR12" i="46"/>
  <c r="ADD12" i="46"/>
  <c r="ADC12" i="46"/>
  <c r="ACO12" i="46"/>
  <c r="ACN12" i="46"/>
  <c r="ABZ12" i="46"/>
  <c r="ABY12" i="46"/>
  <c r="ABK12" i="46"/>
  <c r="ABJ12" i="46"/>
  <c r="AAV12" i="46"/>
  <c r="AAU12" i="46"/>
  <c r="AAG12" i="46"/>
  <c r="AAF12" i="46"/>
  <c r="ZR12" i="46"/>
  <c r="ZQ12" i="46"/>
  <c r="ZC12" i="46"/>
  <c r="ZB12" i="46"/>
  <c r="YN12" i="46"/>
  <c r="YM12" i="46"/>
  <c r="XY12" i="46"/>
  <c r="XX12" i="46"/>
  <c r="XJ12" i="46"/>
  <c r="XI12" i="46"/>
  <c r="WU12" i="46"/>
  <c r="WT12" i="46"/>
  <c r="WF12" i="46"/>
  <c r="WE12" i="46"/>
  <c r="VQ12" i="46"/>
  <c r="VP12" i="46"/>
  <c r="VB12" i="46"/>
  <c r="VA12" i="46"/>
  <c r="UM12" i="46"/>
  <c r="UL12" i="46"/>
  <c r="TX12" i="46"/>
  <c r="TW12" i="46"/>
  <c r="TI12" i="46"/>
  <c r="TH12" i="46"/>
  <c r="ST12" i="46"/>
  <c r="SS12" i="46"/>
  <c r="SE12" i="46"/>
  <c r="SD12" i="46"/>
  <c r="RP12" i="46"/>
  <c r="RO12" i="46"/>
  <c r="RA12" i="46"/>
  <c r="QZ12" i="46"/>
  <c r="QL12" i="46"/>
  <c r="QK12" i="46"/>
  <c r="PW12" i="46"/>
  <c r="PV12" i="46"/>
  <c r="PH12" i="46"/>
  <c r="PG12" i="46"/>
  <c r="OS12" i="46"/>
  <c r="OR12" i="46"/>
  <c r="OD12" i="46"/>
  <c r="OC12" i="46"/>
  <c r="NO12" i="46"/>
  <c r="NN12" i="46"/>
  <c r="MZ12" i="46"/>
  <c r="MY12" i="46"/>
  <c r="MK12" i="46"/>
  <c r="MJ12" i="46"/>
  <c r="LV12" i="46"/>
  <c r="LU12" i="46"/>
  <c r="LG12" i="46"/>
  <c r="LF12" i="46"/>
  <c r="KR12" i="46"/>
  <c r="KQ12" i="46"/>
  <c r="KC12" i="46"/>
  <c r="KB12" i="46"/>
  <c r="JN12" i="46"/>
  <c r="JM12" i="46"/>
  <c r="IY12" i="46"/>
  <c r="IX12" i="46"/>
  <c r="IJ12" i="46"/>
  <c r="II12" i="46"/>
  <c r="HU12" i="46"/>
  <c r="HT12" i="46"/>
  <c r="HF12" i="46"/>
  <c r="HE12" i="46"/>
  <c r="GQ12" i="46"/>
  <c r="GP12" i="46"/>
  <c r="GB12" i="46"/>
  <c r="GA12" i="46"/>
  <c r="FM12" i="46"/>
  <c r="FL12" i="46"/>
  <c r="EX12" i="46"/>
  <c r="EW12" i="46"/>
  <c r="EI12" i="46"/>
  <c r="EH12" i="46"/>
  <c r="DT12" i="46"/>
  <c r="DS12" i="46"/>
  <c r="DE12" i="46"/>
  <c r="DD12" i="46"/>
  <c r="CP12" i="46"/>
  <c r="CO12" i="46"/>
  <c r="CA12" i="46"/>
  <c r="BZ12" i="46"/>
  <c r="BL12" i="46"/>
  <c r="BK12" i="46"/>
  <c r="AW12" i="46"/>
  <c r="AV12" i="46"/>
  <c r="AH12" i="46"/>
  <c r="AG12" i="46"/>
  <c r="ASO11" i="46"/>
  <c r="ASB11" i="46"/>
  <c r="ARO11" i="46"/>
  <c r="ARN11" i="46"/>
  <c r="AQZ11" i="46"/>
  <c r="AQY11" i="46"/>
  <c r="AQK11" i="46"/>
  <c r="AQJ11" i="46"/>
  <c r="APV11" i="46"/>
  <c r="APU11" i="46"/>
  <c r="APG11" i="46"/>
  <c r="APF11" i="46"/>
  <c r="AOR11" i="46"/>
  <c r="AOQ11" i="46"/>
  <c r="AOC11" i="46"/>
  <c r="AOB11" i="46"/>
  <c r="ANN11" i="46"/>
  <c r="ANM11" i="46"/>
  <c r="AMY11" i="46"/>
  <c r="AMX11" i="46"/>
  <c r="AMJ11" i="46"/>
  <c r="AMI11" i="46"/>
  <c r="ALU11" i="46"/>
  <c r="ALT11" i="46"/>
  <c r="ALF11" i="46"/>
  <c r="ALE11" i="46"/>
  <c r="AKQ11" i="46"/>
  <c r="AKP11" i="46"/>
  <c r="AKB11" i="46"/>
  <c r="AKA11" i="46"/>
  <c r="AJM11" i="46"/>
  <c r="AJL11" i="46"/>
  <c r="AIX11" i="46"/>
  <c r="AIW11" i="46"/>
  <c r="AII11" i="46"/>
  <c r="AIH11" i="46"/>
  <c r="AHT11" i="46"/>
  <c r="AHS11" i="46"/>
  <c r="AHE11" i="46"/>
  <c r="AHD11" i="46"/>
  <c r="AGP11" i="46"/>
  <c r="AGO11" i="46"/>
  <c r="AGA11" i="46"/>
  <c r="AFZ11" i="46"/>
  <c r="AFL11" i="46"/>
  <c r="AFK11" i="46"/>
  <c r="AEW11" i="46"/>
  <c r="AEV11" i="46"/>
  <c r="AEH11" i="46"/>
  <c r="AEG11" i="46"/>
  <c r="ADS11" i="46"/>
  <c r="ADR11" i="46"/>
  <c r="ADD11" i="46"/>
  <c r="ADC11" i="46"/>
  <c r="ACO11" i="46"/>
  <c r="ACN11" i="46"/>
  <c r="ABZ11" i="46"/>
  <c r="ABY11" i="46"/>
  <c r="ABK11" i="46"/>
  <c r="ABJ11" i="46"/>
  <c r="AAV11" i="46"/>
  <c r="AAU11" i="46"/>
  <c r="AAG11" i="46"/>
  <c r="AAF11" i="46"/>
  <c r="ZR11" i="46"/>
  <c r="ZQ11" i="46"/>
  <c r="ZC11" i="46"/>
  <c r="ZB11" i="46"/>
  <c r="YN11" i="46"/>
  <c r="YM11" i="46"/>
  <c r="XY11" i="46"/>
  <c r="XX11" i="46"/>
  <c r="XJ11" i="46"/>
  <c r="XI11" i="46"/>
  <c r="WU11" i="46"/>
  <c r="WT11" i="46"/>
  <c r="WF11" i="46"/>
  <c r="WE11" i="46"/>
  <c r="VQ11" i="46"/>
  <c r="VP11" i="46"/>
  <c r="VB11" i="46"/>
  <c r="VA11" i="46"/>
  <c r="UM11" i="46"/>
  <c r="UL11" i="46"/>
  <c r="TX11" i="46"/>
  <c r="TW11" i="46"/>
  <c r="TI11" i="46"/>
  <c r="TH11" i="46"/>
  <c r="ST11" i="46"/>
  <c r="SS11" i="46"/>
  <c r="SE11" i="46"/>
  <c r="SD11" i="46"/>
  <c r="RP11" i="46"/>
  <c r="RO11" i="46"/>
  <c r="RA11" i="46"/>
  <c r="QZ11" i="46"/>
  <c r="QL11" i="46"/>
  <c r="QK11" i="46"/>
  <c r="PW11" i="46"/>
  <c r="PV11" i="46"/>
  <c r="PH11" i="46"/>
  <c r="PG11" i="46"/>
  <c r="OS11" i="46"/>
  <c r="OR11" i="46"/>
  <c r="OD11" i="46"/>
  <c r="OC11" i="46"/>
  <c r="NO11" i="46"/>
  <c r="NN11" i="46"/>
  <c r="MZ11" i="46"/>
  <c r="MY11" i="46"/>
  <c r="MK11" i="46"/>
  <c r="MJ11" i="46"/>
  <c r="LV11" i="46"/>
  <c r="LU11" i="46"/>
  <c r="LG11" i="46"/>
  <c r="LF11" i="46"/>
  <c r="KR11" i="46"/>
  <c r="KQ11" i="46"/>
  <c r="KC11" i="46"/>
  <c r="KB11" i="46"/>
  <c r="JN11" i="46"/>
  <c r="JM11" i="46"/>
  <c r="IY11" i="46"/>
  <c r="IX11" i="46"/>
  <c r="IJ11" i="46"/>
  <c r="II11" i="46"/>
  <c r="HU11" i="46"/>
  <c r="HT11" i="46"/>
  <c r="HF11" i="46"/>
  <c r="HE11" i="46"/>
  <c r="GQ11" i="46"/>
  <c r="GP11" i="46"/>
  <c r="GB11" i="46"/>
  <c r="GA11" i="46"/>
  <c r="FM11" i="46"/>
  <c r="FL11" i="46"/>
  <c r="EX11" i="46"/>
  <c r="EW11" i="46"/>
  <c r="EI11" i="46"/>
  <c r="EH11" i="46"/>
  <c r="DT11" i="46"/>
  <c r="DS11" i="46"/>
  <c r="DE11" i="46"/>
  <c r="DD11" i="46"/>
  <c r="CP11" i="46"/>
  <c r="CO11" i="46"/>
  <c r="CA11" i="46"/>
  <c r="BZ11" i="46"/>
  <c r="BL11" i="46"/>
  <c r="BK11" i="46"/>
  <c r="AW11" i="46"/>
  <c r="AV11" i="46"/>
  <c r="AH11" i="46"/>
  <c r="AG11" i="46"/>
  <c r="ASO10" i="46"/>
  <c r="ASB10" i="46"/>
  <c r="ARO10" i="46"/>
  <c r="ARN10" i="46"/>
  <c r="AQZ10" i="46"/>
  <c r="AQY10" i="46"/>
  <c r="AQK10" i="46"/>
  <c r="AQJ10" i="46"/>
  <c r="APV10" i="46"/>
  <c r="APU10" i="46"/>
  <c r="APG10" i="46"/>
  <c r="APF10" i="46"/>
  <c r="AOR10" i="46"/>
  <c r="AOQ10" i="46"/>
  <c r="AOC10" i="46"/>
  <c r="AOB10" i="46"/>
  <c r="ANN10" i="46"/>
  <c r="ANM10" i="46"/>
  <c r="AMY10" i="46"/>
  <c r="AMX10" i="46"/>
  <c r="AMJ10" i="46"/>
  <c r="AMI10" i="46"/>
  <c r="ALU10" i="46"/>
  <c r="ALT10" i="46"/>
  <c r="ALF10" i="46"/>
  <c r="ALE10" i="46"/>
  <c r="AKQ10" i="46"/>
  <c r="AKP10" i="46"/>
  <c r="AKB10" i="46"/>
  <c r="AKA10" i="46"/>
  <c r="AJM10" i="46"/>
  <c r="AJL10" i="46"/>
  <c r="AIX10" i="46"/>
  <c r="AIW10" i="46"/>
  <c r="AII10" i="46"/>
  <c r="AIH10" i="46"/>
  <c r="AHT10" i="46"/>
  <c r="AHS10" i="46"/>
  <c r="AHE10" i="46"/>
  <c r="AHD10" i="46"/>
  <c r="AGP10" i="46"/>
  <c r="AGO10" i="46"/>
  <c r="AGA10" i="46"/>
  <c r="AFZ10" i="46"/>
  <c r="AFL10" i="46"/>
  <c r="AFK10" i="46"/>
  <c r="AEW10" i="46"/>
  <c r="AEV10" i="46"/>
  <c r="AEH10" i="46"/>
  <c r="AEG10" i="46"/>
  <c r="ADS10" i="46"/>
  <c r="ADR10" i="46"/>
  <c r="ADD10" i="46"/>
  <c r="ADC10" i="46"/>
  <c r="ACO10" i="46"/>
  <c r="ACN10" i="46"/>
  <c r="ABZ10" i="46"/>
  <c r="ABY10" i="46"/>
  <c r="ABK10" i="46"/>
  <c r="ABJ10" i="46"/>
  <c r="AAV10" i="46"/>
  <c r="AAU10" i="46"/>
  <c r="AAG10" i="46"/>
  <c r="AAF10" i="46"/>
  <c r="ZR10" i="46"/>
  <c r="ZQ10" i="46"/>
  <c r="ZC10" i="46"/>
  <c r="ZB10" i="46"/>
  <c r="YN10" i="46"/>
  <c r="YM10" i="46"/>
  <c r="XY10" i="46"/>
  <c r="XX10" i="46"/>
  <c r="XJ10" i="46"/>
  <c r="XI10" i="46"/>
  <c r="WU10" i="46"/>
  <c r="WT10" i="46"/>
  <c r="WF10" i="46"/>
  <c r="WE10" i="46"/>
  <c r="VQ10" i="46"/>
  <c r="VP10" i="46"/>
  <c r="VB10" i="46"/>
  <c r="VA10" i="46"/>
  <c r="UM10" i="46"/>
  <c r="UL10" i="46"/>
  <c r="TX10" i="46"/>
  <c r="TW10" i="46"/>
  <c r="TI10" i="46"/>
  <c r="TH10" i="46"/>
  <c r="ST10" i="46"/>
  <c r="SS10" i="46"/>
  <c r="SE10" i="46"/>
  <c r="SD10" i="46"/>
  <c r="RP10" i="46"/>
  <c r="RO10" i="46"/>
  <c r="RA10" i="46"/>
  <c r="QZ10" i="46"/>
  <c r="QL10" i="46"/>
  <c r="QK10" i="46"/>
  <c r="PW10" i="46"/>
  <c r="PV10" i="46"/>
  <c r="PH10" i="46"/>
  <c r="PG10" i="46"/>
  <c r="OS10" i="46"/>
  <c r="OR10" i="46"/>
  <c r="OD10" i="46"/>
  <c r="OC10" i="46"/>
  <c r="NO10" i="46"/>
  <c r="NN10" i="46"/>
  <c r="MZ10" i="46"/>
  <c r="MY10" i="46"/>
  <c r="MK10" i="46"/>
  <c r="MJ10" i="46"/>
  <c r="LV10" i="46"/>
  <c r="LU10" i="46"/>
  <c r="LG10" i="46"/>
  <c r="LF10" i="46"/>
  <c r="KR10" i="46"/>
  <c r="KQ10" i="46"/>
  <c r="KC10" i="46"/>
  <c r="KB10" i="46"/>
  <c r="JN10" i="46"/>
  <c r="JM10" i="46"/>
  <c r="IY10" i="46"/>
  <c r="IX10" i="46"/>
  <c r="IJ10" i="46"/>
  <c r="II10" i="46"/>
  <c r="HU10" i="46"/>
  <c r="HT10" i="46"/>
  <c r="HF10" i="46"/>
  <c r="HE10" i="46"/>
  <c r="GQ10" i="46"/>
  <c r="GP10" i="46"/>
  <c r="GB10" i="46"/>
  <c r="GA10" i="46"/>
  <c r="FM10" i="46"/>
  <c r="FL10" i="46"/>
  <c r="EX10" i="46"/>
  <c r="EW10" i="46"/>
  <c r="EI10" i="46"/>
  <c r="EH10" i="46"/>
  <c r="DT10" i="46"/>
  <c r="DS10" i="46"/>
  <c r="DE10" i="46"/>
  <c r="DD10" i="46"/>
  <c r="CP10" i="46"/>
  <c r="CO10" i="46"/>
  <c r="CA10" i="46"/>
  <c r="BZ10" i="46"/>
  <c r="BL10" i="46"/>
  <c r="BK10" i="46"/>
  <c r="AW10" i="46"/>
  <c r="AV10" i="46"/>
  <c r="AH10" i="46"/>
  <c r="AG10" i="46"/>
  <c r="ASO9" i="46"/>
  <c r="ASB9" i="46"/>
  <c r="ARO9" i="46"/>
  <c r="ARN9" i="46"/>
  <c r="AQZ9" i="46"/>
  <c r="AQY9" i="46"/>
  <c r="AQK9" i="46"/>
  <c r="AQJ9" i="46"/>
  <c r="APV9" i="46"/>
  <c r="APU9" i="46"/>
  <c r="APG9" i="46"/>
  <c r="APF9" i="46"/>
  <c r="AOR9" i="46"/>
  <c r="AOQ9" i="46"/>
  <c r="AOC9" i="46"/>
  <c r="AOB9" i="46"/>
  <c r="ANN9" i="46"/>
  <c r="ANM9" i="46"/>
  <c r="AMY9" i="46"/>
  <c r="AMX9" i="46"/>
  <c r="AMJ9" i="46"/>
  <c r="AMI9" i="46"/>
  <c r="ALU9" i="46"/>
  <c r="ALT9" i="46"/>
  <c r="ALF9" i="46"/>
  <c r="ALE9" i="46"/>
  <c r="AKQ9" i="46"/>
  <c r="AKP9" i="46"/>
  <c r="AKB9" i="46"/>
  <c r="AKA9" i="46"/>
  <c r="AJM9" i="46"/>
  <c r="AJL9" i="46"/>
  <c r="AIX9" i="46"/>
  <c r="AIW9" i="46"/>
  <c r="AII9" i="46"/>
  <c r="AIH9" i="46"/>
  <c r="AHT9" i="46"/>
  <c r="AHS9" i="46"/>
  <c r="AHE9" i="46"/>
  <c r="AHD9" i="46"/>
  <c r="AGP9" i="46"/>
  <c r="AGO9" i="46"/>
  <c r="AGA9" i="46"/>
  <c r="AFZ9" i="46"/>
  <c r="AFL9" i="46"/>
  <c r="AFK9" i="46"/>
  <c r="AEW9" i="46"/>
  <c r="AEV9" i="46"/>
  <c r="AEH9" i="46"/>
  <c r="AEG9" i="46"/>
  <c r="ADS9" i="46"/>
  <c r="ADR9" i="46"/>
  <c r="ADD9" i="46"/>
  <c r="ADC9" i="46"/>
  <c r="ACO9" i="46"/>
  <c r="ACN9" i="46"/>
  <c r="ABZ9" i="46"/>
  <c r="ABY9" i="46"/>
  <c r="ABK9" i="46"/>
  <c r="ABJ9" i="46"/>
  <c r="AAV9" i="46"/>
  <c r="AAU9" i="46"/>
  <c r="AAG9" i="46"/>
  <c r="AAF9" i="46"/>
  <c r="ZR9" i="46"/>
  <c r="ZQ9" i="46"/>
  <c r="ZC9" i="46"/>
  <c r="ZB9" i="46"/>
  <c r="YN9" i="46"/>
  <c r="YM9" i="46"/>
  <c r="XY9" i="46"/>
  <c r="XX9" i="46"/>
  <c r="XJ9" i="46"/>
  <c r="XI9" i="46"/>
  <c r="WU9" i="46"/>
  <c r="WT9" i="46"/>
  <c r="WF9" i="46"/>
  <c r="WE9" i="46"/>
  <c r="VQ9" i="46"/>
  <c r="VP9" i="46"/>
  <c r="VB9" i="46"/>
  <c r="VA9" i="46"/>
  <c r="UM9" i="46"/>
  <c r="UL9" i="46"/>
  <c r="TX9" i="46"/>
  <c r="TW9" i="46"/>
  <c r="TI9" i="46"/>
  <c r="TH9" i="46"/>
  <c r="ST9" i="46"/>
  <c r="SS9" i="46"/>
  <c r="SE9" i="46"/>
  <c r="SD9" i="46"/>
  <c r="RP9" i="46"/>
  <c r="RO9" i="46"/>
  <c r="RA9" i="46"/>
  <c r="QZ9" i="46"/>
  <c r="QL9" i="46"/>
  <c r="QK9" i="46"/>
  <c r="PW9" i="46"/>
  <c r="PV9" i="46"/>
  <c r="PH9" i="46"/>
  <c r="PG9" i="46"/>
  <c r="OS9" i="46"/>
  <c r="OR9" i="46"/>
  <c r="OD9" i="46"/>
  <c r="OC9" i="46"/>
  <c r="NO9" i="46"/>
  <c r="NN9" i="46"/>
  <c r="MZ9" i="46"/>
  <c r="MY9" i="46"/>
  <c r="MK9" i="46"/>
  <c r="MJ9" i="46"/>
  <c r="LV9" i="46"/>
  <c r="LU9" i="46"/>
  <c r="LG9" i="46"/>
  <c r="LF9" i="46"/>
  <c r="KR9" i="46"/>
  <c r="KQ9" i="46"/>
  <c r="KC9" i="46"/>
  <c r="KB9" i="46"/>
  <c r="JN9" i="46"/>
  <c r="JM9" i="46"/>
  <c r="IY9" i="46"/>
  <c r="IX9" i="46"/>
  <c r="IJ9" i="46"/>
  <c r="II9" i="46"/>
  <c r="HU9" i="46"/>
  <c r="HT9" i="46"/>
  <c r="HF9" i="46"/>
  <c r="HE9" i="46"/>
  <c r="GQ9" i="46"/>
  <c r="GP9" i="46"/>
  <c r="GB9" i="46"/>
  <c r="GA9" i="46"/>
  <c r="FM9" i="46"/>
  <c r="FL9" i="46"/>
  <c r="EX9" i="46"/>
  <c r="EW9" i="46"/>
  <c r="EI9" i="46"/>
  <c r="EH9" i="46"/>
  <c r="DT9" i="46"/>
  <c r="DS9" i="46"/>
  <c r="DE9" i="46"/>
  <c r="DD9" i="46"/>
  <c r="CP9" i="46"/>
  <c r="CO9" i="46"/>
  <c r="CA9" i="46"/>
  <c r="BZ9" i="46"/>
  <c r="BL9" i="46"/>
  <c r="BK9" i="46"/>
  <c r="AW9" i="46"/>
  <c r="AV9" i="46"/>
  <c r="AH9" i="46"/>
  <c r="AG9" i="46"/>
  <c r="ASO8" i="46"/>
  <c r="ASB8" i="46"/>
  <c r="ARO8" i="46"/>
  <c r="ARN8" i="46"/>
  <c r="AQZ8" i="46"/>
  <c r="AQY8" i="46"/>
  <c r="AQK8" i="46"/>
  <c r="AQJ8" i="46"/>
  <c r="APV8" i="46"/>
  <c r="APU8" i="46"/>
  <c r="APG8" i="46"/>
  <c r="APF8" i="46"/>
  <c r="AOR8" i="46"/>
  <c r="AOQ8" i="46"/>
  <c r="AOC8" i="46"/>
  <c r="AOB8" i="46"/>
  <c r="ANN8" i="46"/>
  <c r="ANM8" i="46"/>
  <c r="AMY8" i="46"/>
  <c r="AMX8" i="46"/>
  <c r="AMJ8" i="46"/>
  <c r="AMI8" i="46"/>
  <c r="ALU8" i="46"/>
  <c r="ALT8" i="46"/>
  <c r="ALF8" i="46"/>
  <c r="ALE8" i="46"/>
  <c r="AKQ8" i="46"/>
  <c r="AKP8" i="46"/>
  <c r="AKB8" i="46"/>
  <c r="AKA8" i="46"/>
  <c r="AJM8" i="46"/>
  <c r="AJL8" i="46"/>
  <c r="AIX8" i="46"/>
  <c r="AIW8" i="46"/>
  <c r="AII8" i="46"/>
  <c r="AIH8" i="46"/>
  <c r="AHT8" i="46"/>
  <c r="AHS8" i="46"/>
  <c r="AHE8" i="46"/>
  <c r="AHD8" i="46"/>
  <c r="AGP8" i="46"/>
  <c r="AGO8" i="46"/>
  <c r="AGA8" i="46"/>
  <c r="AFZ8" i="46"/>
  <c r="AFL8" i="46"/>
  <c r="AFK8" i="46"/>
  <c r="AEW8" i="46"/>
  <c r="AEV8" i="46"/>
  <c r="AEH8" i="46"/>
  <c r="AEG8" i="46"/>
  <c r="ADS8" i="46"/>
  <c r="ADR8" i="46"/>
  <c r="ADD8" i="46"/>
  <c r="ADC8" i="46"/>
  <c r="ACO8" i="46"/>
  <c r="ACN8" i="46"/>
  <c r="ABZ8" i="46"/>
  <c r="ABY8" i="46"/>
  <c r="ABK8" i="46"/>
  <c r="ABJ8" i="46"/>
  <c r="AAV8" i="46"/>
  <c r="AAU8" i="46"/>
  <c r="AAG8" i="46"/>
  <c r="AAF8" i="46"/>
  <c r="ZR8" i="46"/>
  <c r="ZQ8" i="46"/>
  <c r="ZC8" i="46"/>
  <c r="ZB8" i="46"/>
  <c r="YN8" i="46"/>
  <c r="YM8" i="46"/>
  <c r="XY8" i="46"/>
  <c r="XX8" i="46"/>
  <c r="XJ8" i="46"/>
  <c r="XI8" i="46"/>
  <c r="WU8" i="46"/>
  <c r="WT8" i="46"/>
  <c r="WF8" i="46"/>
  <c r="WE8" i="46"/>
  <c r="VQ8" i="46"/>
  <c r="VP8" i="46"/>
  <c r="VB8" i="46"/>
  <c r="VA8" i="46"/>
  <c r="UM8" i="46"/>
  <c r="UL8" i="46"/>
  <c r="TX8" i="46"/>
  <c r="TW8" i="46"/>
  <c r="TI8" i="46"/>
  <c r="TH8" i="46"/>
  <c r="ST8" i="46"/>
  <c r="SS8" i="46"/>
  <c r="SE8" i="46"/>
  <c r="SD8" i="46"/>
  <c r="RP8" i="46"/>
  <c r="RO8" i="46"/>
  <c r="RA8" i="46"/>
  <c r="QZ8" i="46"/>
  <c r="QL8" i="46"/>
  <c r="QK8" i="46"/>
  <c r="PW8" i="46"/>
  <c r="PV8" i="46"/>
  <c r="PH8" i="46"/>
  <c r="PG8" i="46"/>
  <c r="OS8" i="46"/>
  <c r="OR8" i="46"/>
  <c r="OD8" i="46"/>
  <c r="OC8" i="46"/>
  <c r="NO8" i="46"/>
  <c r="NN8" i="46"/>
  <c r="MZ8" i="46"/>
  <c r="MY8" i="46"/>
  <c r="MK8" i="46"/>
  <c r="MJ8" i="46"/>
  <c r="LV8" i="46"/>
  <c r="LU8" i="46"/>
  <c r="LG8" i="46"/>
  <c r="LF8" i="46"/>
  <c r="KR8" i="46"/>
  <c r="KQ8" i="46"/>
  <c r="KC8" i="46"/>
  <c r="KB8" i="46"/>
  <c r="JN8" i="46"/>
  <c r="JM8" i="46"/>
  <c r="IY8" i="46"/>
  <c r="IX8" i="46"/>
  <c r="IJ8" i="46"/>
  <c r="II8" i="46"/>
  <c r="HU8" i="46"/>
  <c r="HT8" i="46"/>
  <c r="HF8" i="46"/>
  <c r="HE8" i="46"/>
  <c r="GQ8" i="46"/>
  <c r="GP8" i="46"/>
  <c r="GB8" i="46"/>
  <c r="GA8" i="46"/>
  <c r="FM8" i="46"/>
  <c r="FL8" i="46"/>
  <c r="EX8" i="46"/>
  <c r="EW8" i="46"/>
  <c r="EI8" i="46"/>
  <c r="EH8" i="46"/>
  <c r="DT8" i="46"/>
  <c r="DS8" i="46"/>
  <c r="DE8" i="46"/>
  <c r="DD8" i="46"/>
  <c r="CP8" i="46"/>
  <c r="CO8" i="46"/>
  <c r="CA8" i="46"/>
  <c r="BZ8" i="46"/>
  <c r="BL8" i="46"/>
  <c r="BK8" i="46"/>
  <c r="AW8" i="46"/>
  <c r="AV8" i="46"/>
  <c r="AH8" i="46"/>
  <c r="AG8" i="46"/>
  <c r="ASO7" i="46"/>
  <c r="ASB7" i="46"/>
  <c r="ARO7" i="46"/>
  <c r="ARN7" i="46"/>
  <c r="AQZ7" i="46"/>
  <c r="AQY7" i="46"/>
  <c r="AQK7" i="46"/>
  <c r="AQJ7" i="46"/>
  <c r="APV7" i="46"/>
  <c r="APU7" i="46"/>
  <c r="APG7" i="46"/>
  <c r="APF7" i="46"/>
  <c r="AOR7" i="46"/>
  <c r="AOQ7" i="46"/>
  <c r="AOC7" i="46"/>
  <c r="AOB7" i="46"/>
  <c r="ANN7" i="46"/>
  <c r="ANM7" i="46"/>
  <c r="AMY7" i="46"/>
  <c r="AMX7" i="46"/>
  <c r="AMJ7" i="46"/>
  <c r="AMI7" i="46"/>
  <c r="ALU7" i="46"/>
  <c r="ALT7" i="46"/>
  <c r="ALF7" i="46"/>
  <c r="ALE7" i="46"/>
  <c r="AKQ7" i="46"/>
  <c r="AKP7" i="46"/>
  <c r="AKB7" i="46"/>
  <c r="AKA7" i="46"/>
  <c r="AJM7" i="46"/>
  <c r="AJL7" i="46"/>
  <c r="AIX7" i="46"/>
  <c r="AIW7" i="46"/>
  <c r="AII7" i="46"/>
  <c r="AIH7" i="46"/>
  <c r="AHT7" i="46"/>
  <c r="AHS7" i="46"/>
  <c r="AHE7" i="46"/>
  <c r="AHD7" i="46"/>
  <c r="AGP7" i="46"/>
  <c r="AGO7" i="46"/>
  <c r="AGA7" i="46"/>
  <c r="AFZ7" i="46"/>
  <c r="AFL7" i="46"/>
  <c r="AFK7" i="46"/>
  <c r="AEW7" i="46"/>
  <c r="AEV7" i="46"/>
  <c r="AEH7" i="46"/>
  <c r="AEG7" i="46"/>
  <c r="ADS7" i="46"/>
  <c r="ADR7" i="46"/>
  <c r="ADD7" i="46"/>
  <c r="ADC7" i="46"/>
  <c r="ACO7" i="46"/>
  <c r="ACN7" i="46"/>
  <c r="ABZ7" i="46"/>
  <c r="ABY7" i="46"/>
  <c r="ABK7" i="46"/>
  <c r="ABJ7" i="46"/>
  <c r="AAV7" i="46"/>
  <c r="AAU7" i="46"/>
  <c r="AAG7" i="46"/>
  <c r="AAF7" i="46"/>
  <c r="ZR7" i="46"/>
  <c r="ZQ7" i="46"/>
  <c r="ZC7" i="46"/>
  <c r="ZB7" i="46"/>
  <c r="YN7" i="46"/>
  <c r="YM7" i="46"/>
  <c r="XY7" i="46"/>
  <c r="XX7" i="46"/>
  <c r="XJ7" i="46"/>
  <c r="XI7" i="46"/>
  <c r="WU7" i="46"/>
  <c r="WT7" i="46"/>
  <c r="WF7" i="46"/>
  <c r="WE7" i="46"/>
  <c r="VQ7" i="46"/>
  <c r="VP7" i="46"/>
  <c r="VB7" i="46"/>
  <c r="VA7" i="46"/>
  <c r="UM7" i="46"/>
  <c r="UL7" i="46"/>
  <c r="TX7" i="46"/>
  <c r="TW7" i="46"/>
  <c r="TI7" i="46"/>
  <c r="TH7" i="46"/>
  <c r="ST7" i="46"/>
  <c r="SS7" i="46"/>
  <c r="SE7" i="46"/>
  <c r="SD7" i="46"/>
  <c r="RP7" i="46"/>
  <c r="RO7" i="46"/>
  <c r="RA7" i="46"/>
  <c r="QZ7" i="46"/>
  <c r="QL7" i="46"/>
  <c r="QK7" i="46"/>
  <c r="PW7" i="46"/>
  <c r="PV7" i="46"/>
  <c r="PH7" i="46"/>
  <c r="PG7" i="46"/>
  <c r="OS7" i="46"/>
  <c r="OR7" i="46"/>
  <c r="OD7" i="46"/>
  <c r="OC7" i="46"/>
  <c r="NO7" i="46"/>
  <c r="NN7" i="46"/>
  <c r="MZ7" i="46"/>
  <c r="MY7" i="46"/>
  <c r="MK7" i="46"/>
  <c r="MJ7" i="46"/>
  <c r="LV7" i="46"/>
  <c r="LU7" i="46"/>
  <c r="LG7" i="46"/>
  <c r="LF7" i="46"/>
  <c r="KR7" i="46"/>
  <c r="KQ7" i="46"/>
  <c r="KC7" i="46"/>
  <c r="KB7" i="46"/>
  <c r="JN7" i="46"/>
  <c r="JM7" i="46"/>
  <c r="IY7" i="46"/>
  <c r="IX7" i="46"/>
  <c r="IJ7" i="46"/>
  <c r="II7" i="46"/>
  <c r="HU7" i="46"/>
  <c r="HT7" i="46"/>
  <c r="HF7" i="46"/>
  <c r="HE7" i="46"/>
  <c r="GQ7" i="46"/>
  <c r="GP7" i="46"/>
  <c r="GB7" i="46"/>
  <c r="GA7" i="46"/>
  <c r="FM7" i="46"/>
  <c r="FL7" i="46"/>
  <c r="EX7" i="46"/>
  <c r="EW7" i="46"/>
  <c r="EI7" i="46"/>
  <c r="EH7" i="46"/>
  <c r="DT7" i="46"/>
  <c r="DS7" i="46"/>
  <c r="DE7" i="46"/>
  <c r="DD7" i="46"/>
  <c r="CP7" i="46"/>
  <c r="CO7" i="46"/>
  <c r="CA7" i="46"/>
  <c r="BZ7" i="46"/>
  <c r="BL7" i="46"/>
  <c r="BK7" i="46"/>
  <c r="AW7" i="46"/>
  <c r="AV7" i="46"/>
  <c r="AH7" i="46"/>
  <c r="AG7" i="46"/>
  <c r="ASO6" i="46"/>
  <c r="ASB6" i="46"/>
  <c r="ARO6" i="46"/>
  <c r="ARN6" i="46"/>
  <c r="AQZ6" i="46"/>
  <c r="AQY6" i="46"/>
  <c r="AQK6" i="46"/>
  <c r="AQJ6" i="46"/>
  <c r="APV6" i="46"/>
  <c r="APU6" i="46"/>
  <c r="APG6" i="46"/>
  <c r="APF6" i="46"/>
  <c r="AOR6" i="46"/>
  <c r="AOQ6" i="46"/>
  <c r="AOC6" i="46"/>
  <c r="AOB6" i="46"/>
  <c r="ANN6" i="46"/>
  <c r="ANM6" i="46"/>
  <c r="AMY6" i="46"/>
  <c r="AMX6" i="46"/>
  <c r="AMJ6" i="46"/>
  <c r="AMI6" i="46"/>
  <c r="ALU6" i="46"/>
  <c r="ALT6" i="46"/>
  <c r="ALF6" i="46"/>
  <c r="ALE6" i="46"/>
  <c r="AKQ6" i="46"/>
  <c r="AKP6" i="46"/>
  <c r="AKB6" i="46"/>
  <c r="AKA6" i="46"/>
  <c r="AJM6" i="46"/>
  <c r="AJL6" i="46"/>
  <c r="AIX6" i="46"/>
  <c r="AIW6" i="46"/>
  <c r="AII6" i="46"/>
  <c r="AIH6" i="46"/>
  <c r="AHT6" i="46"/>
  <c r="AHS6" i="46"/>
  <c r="AHE6" i="46"/>
  <c r="AHD6" i="46"/>
  <c r="AGP6" i="46"/>
  <c r="AGO6" i="46"/>
  <c r="AGA6" i="46"/>
  <c r="AFZ6" i="46"/>
  <c r="AFL6" i="46"/>
  <c r="AFK6" i="46"/>
  <c r="AEW6" i="46"/>
  <c r="AEV6" i="46"/>
  <c r="AEH6" i="46"/>
  <c r="AEG6" i="46"/>
  <c r="ADS6" i="46"/>
  <c r="ADR6" i="46"/>
  <c r="ADD6" i="46"/>
  <c r="ADC6" i="46"/>
  <c r="ACO6" i="46"/>
  <c r="ACN6" i="46"/>
  <c r="ABZ6" i="46"/>
  <c r="ABY6" i="46"/>
  <c r="ABK6" i="46"/>
  <c r="ABJ6" i="46"/>
  <c r="AAV6" i="46"/>
  <c r="AAU6" i="46"/>
  <c r="AAG6" i="46"/>
  <c r="AAF6" i="46"/>
  <c r="ZR6" i="46"/>
  <c r="ZQ6" i="46"/>
  <c r="ZC6" i="46"/>
  <c r="ZB6" i="46"/>
  <c r="YN6" i="46"/>
  <c r="YM6" i="46"/>
  <c r="XY6" i="46"/>
  <c r="XX6" i="46"/>
  <c r="XJ6" i="46"/>
  <c r="XI6" i="46"/>
  <c r="WU6" i="46"/>
  <c r="WT6" i="46"/>
  <c r="WF6" i="46"/>
  <c r="WE6" i="46"/>
  <c r="VQ6" i="46"/>
  <c r="VP6" i="46"/>
  <c r="VB6" i="46"/>
  <c r="VA6" i="46"/>
  <c r="UM6" i="46"/>
  <c r="UL6" i="46"/>
  <c r="TX6" i="46"/>
  <c r="TW6" i="46"/>
  <c r="TI6" i="46"/>
  <c r="TH6" i="46"/>
  <c r="ST6" i="46"/>
  <c r="SS6" i="46"/>
  <c r="SE6" i="46"/>
  <c r="SD6" i="46"/>
  <c r="RP6" i="46"/>
  <c r="RO6" i="46"/>
  <c r="RA6" i="46"/>
  <c r="QZ6" i="46"/>
  <c r="QL6" i="46"/>
  <c r="QK6" i="46"/>
  <c r="PW6" i="46"/>
  <c r="PV6" i="46"/>
  <c r="PH6" i="46"/>
  <c r="PG6" i="46"/>
  <c r="OS6" i="46"/>
  <c r="OR6" i="46"/>
  <c r="OD6" i="46"/>
  <c r="OC6" i="46"/>
  <c r="NO6" i="46"/>
  <c r="NN6" i="46"/>
  <c r="MZ6" i="46"/>
  <c r="MY6" i="46"/>
  <c r="MK6" i="46"/>
  <c r="MJ6" i="46"/>
  <c r="LV6" i="46"/>
  <c r="LU6" i="46"/>
  <c r="LG6" i="46"/>
  <c r="LF6" i="46"/>
  <c r="KR6" i="46"/>
  <c r="KQ6" i="46"/>
  <c r="KC6" i="46"/>
  <c r="KB6" i="46"/>
  <c r="JN6" i="46"/>
  <c r="JM6" i="46"/>
  <c r="IY6" i="46"/>
  <c r="IX6" i="46"/>
  <c r="IJ6" i="46"/>
  <c r="II6" i="46"/>
  <c r="HU6" i="46"/>
  <c r="HT6" i="46"/>
  <c r="HF6" i="46"/>
  <c r="HE6" i="46"/>
  <c r="GQ6" i="46"/>
  <c r="GP6" i="46"/>
  <c r="GB6" i="46"/>
  <c r="GA6" i="46"/>
  <c r="FM6" i="46"/>
  <c r="FL6" i="46"/>
  <c r="EX6" i="46"/>
  <c r="EW6" i="46"/>
  <c r="EI6" i="46"/>
  <c r="EH6" i="46"/>
  <c r="DT6" i="46"/>
  <c r="DS6" i="46"/>
  <c r="DE6" i="46"/>
  <c r="DD6" i="46"/>
  <c r="CP6" i="46"/>
  <c r="CO6" i="46"/>
  <c r="CA6" i="46"/>
  <c r="BZ6" i="46"/>
  <c r="BL6" i="46"/>
  <c r="BK6" i="46"/>
  <c r="AW6" i="46"/>
  <c r="AV6" i="46"/>
  <c r="AH6" i="46"/>
  <c r="AG6" i="46"/>
  <c r="ASO5" i="46"/>
  <c r="ASB5" i="46"/>
  <c r="ARO5" i="46"/>
  <c r="ARN5" i="46"/>
  <c r="AQZ5" i="46"/>
  <c r="AQY5" i="46"/>
  <c r="AQK5" i="46"/>
  <c r="AQJ5" i="46"/>
  <c r="APV5" i="46"/>
  <c r="APU5" i="46"/>
  <c r="APG5" i="46"/>
  <c r="APF5" i="46"/>
  <c r="AOR5" i="46"/>
  <c r="AOQ5" i="46"/>
  <c r="AOC5" i="46"/>
  <c r="AOB5" i="46"/>
  <c r="ANN5" i="46"/>
  <c r="ANM5" i="46"/>
  <c r="AMY5" i="46"/>
  <c r="AMX5" i="46"/>
  <c r="AMJ5" i="46"/>
  <c r="AMI5" i="46"/>
  <c r="ALU5" i="46"/>
  <c r="ALT5" i="46"/>
  <c r="ALF5" i="46"/>
  <c r="ALE5" i="46"/>
  <c r="AKQ5" i="46"/>
  <c r="AKP5" i="46"/>
  <c r="AKB5" i="46"/>
  <c r="AKA5" i="46"/>
  <c r="AJM5" i="46"/>
  <c r="AJL5" i="46"/>
  <c r="AIX5" i="46"/>
  <c r="AIW5" i="46"/>
  <c r="AII5" i="46"/>
  <c r="AIH5" i="46"/>
  <c r="AHT5" i="46"/>
  <c r="AHS5" i="46"/>
  <c r="AHE5" i="46"/>
  <c r="AHD5" i="46"/>
  <c r="AGP5" i="46"/>
  <c r="AGO5" i="46"/>
  <c r="AGA5" i="46"/>
  <c r="AFZ5" i="46"/>
  <c r="AFL5" i="46"/>
  <c r="AFK5" i="46"/>
  <c r="AEW5" i="46"/>
  <c r="AEV5" i="46"/>
  <c r="AEH5" i="46"/>
  <c r="AEG5" i="46"/>
  <c r="ADS5" i="46"/>
  <c r="ADR5" i="46"/>
  <c r="ADD5" i="46"/>
  <c r="ADC5" i="46"/>
  <c r="ACO5" i="46"/>
  <c r="ACN5" i="46"/>
  <c r="ABZ5" i="46"/>
  <c r="ABY5" i="46"/>
  <c r="ABK5" i="46"/>
  <c r="ABJ5" i="46"/>
  <c r="AAV5" i="46"/>
  <c r="AAU5" i="46"/>
  <c r="AAG5" i="46"/>
  <c r="AAF5" i="46"/>
  <c r="ZR5" i="46"/>
  <c r="ZQ5" i="46"/>
  <c r="ZC5" i="46"/>
  <c r="ZB5" i="46"/>
  <c r="YN5" i="46"/>
  <c r="YM5" i="46"/>
  <c r="XY5" i="46"/>
  <c r="XX5" i="46"/>
  <c r="XJ5" i="46"/>
  <c r="XI5" i="46"/>
  <c r="WU5" i="46"/>
  <c r="WT5" i="46"/>
  <c r="WF5" i="46"/>
  <c r="WE5" i="46"/>
  <c r="VQ5" i="46"/>
  <c r="VP5" i="46"/>
  <c r="VB5" i="46"/>
  <c r="VA5" i="46"/>
  <c r="UM5" i="46"/>
  <c r="UL5" i="46"/>
  <c r="TX5" i="46"/>
  <c r="TW5" i="46"/>
  <c r="TI5" i="46"/>
  <c r="TH5" i="46"/>
  <c r="ST5" i="46"/>
  <c r="SS5" i="46"/>
  <c r="SE5" i="46"/>
  <c r="SD5" i="46"/>
  <c r="RP5" i="46"/>
  <c r="RO5" i="46"/>
  <c r="RA5" i="46"/>
  <c r="QZ5" i="46"/>
  <c r="QL5" i="46"/>
  <c r="QK5" i="46"/>
  <c r="PW5" i="46"/>
  <c r="PV5" i="46"/>
  <c r="PH5" i="46"/>
  <c r="PG5" i="46"/>
  <c r="OS5" i="46"/>
  <c r="OR5" i="46"/>
  <c r="OD5" i="46"/>
  <c r="OC5" i="46"/>
  <c r="NO5" i="46"/>
  <c r="NN5" i="46"/>
  <c r="MZ5" i="46"/>
  <c r="MY5" i="46"/>
  <c r="MK5" i="46"/>
  <c r="MJ5" i="46"/>
  <c r="LV5" i="46"/>
  <c r="LU5" i="46"/>
  <c r="LG5" i="46"/>
  <c r="LF5" i="46"/>
  <c r="KR5" i="46"/>
  <c r="KQ5" i="46"/>
  <c r="KC5" i="46"/>
  <c r="KB5" i="46"/>
  <c r="JN5" i="46"/>
  <c r="JM5" i="46"/>
  <c r="IY5" i="46"/>
  <c r="IX5" i="46"/>
  <c r="IJ5" i="46"/>
  <c r="II5" i="46"/>
  <c r="HU5" i="46"/>
  <c r="HT5" i="46"/>
  <c r="HF5" i="46"/>
  <c r="HE5" i="46"/>
  <c r="GQ5" i="46"/>
  <c r="GP5" i="46"/>
  <c r="GB5" i="46"/>
  <c r="GA5" i="46"/>
  <c r="FM5" i="46"/>
  <c r="FL5" i="46"/>
  <c r="EX5" i="46"/>
  <c r="EW5" i="46"/>
  <c r="EI5" i="46"/>
  <c r="EH5" i="46"/>
  <c r="DT5" i="46"/>
  <c r="DS5" i="46"/>
  <c r="DE5" i="46"/>
  <c r="DD5" i="46"/>
  <c r="CP5" i="46"/>
  <c r="CO5" i="46"/>
  <c r="CA5" i="46"/>
  <c r="BZ5" i="46"/>
  <c r="BL5" i="46"/>
  <c r="BK5" i="46"/>
  <c r="AW5" i="46"/>
  <c r="AV5" i="46"/>
  <c r="AH5" i="46"/>
  <c r="AG5" i="46"/>
  <c r="ASO4" i="46"/>
  <c r="ASB4" i="46"/>
  <c r="ARO4" i="46"/>
  <c r="ARN4" i="46"/>
  <c r="AQZ4" i="46"/>
  <c r="AQY4" i="46"/>
  <c r="AQK4" i="46"/>
  <c r="AQJ4" i="46"/>
  <c r="APV4" i="46"/>
  <c r="APU4" i="46"/>
  <c r="APG4" i="46"/>
  <c r="APF4" i="46"/>
  <c r="AOR4" i="46"/>
  <c r="AOQ4" i="46"/>
  <c r="AOC4" i="46"/>
  <c r="AOB4" i="46"/>
  <c r="ANN4" i="46"/>
  <c r="ANM4" i="46"/>
  <c r="AMY4" i="46"/>
  <c r="AMX4" i="46"/>
  <c r="AMJ4" i="46"/>
  <c r="AMI4" i="46"/>
  <c r="ALU4" i="46"/>
  <c r="ALT4" i="46"/>
  <c r="ALF4" i="46"/>
  <c r="ALE4" i="46"/>
  <c r="AKQ4" i="46"/>
  <c r="AKP4" i="46"/>
  <c r="AKB4" i="46"/>
  <c r="AKA4" i="46"/>
  <c r="AJM4" i="46"/>
  <c r="AJL4" i="46"/>
  <c r="AIX4" i="46"/>
  <c r="AIW4" i="46"/>
  <c r="AII4" i="46"/>
  <c r="AIH4" i="46"/>
  <c r="AHT4" i="46"/>
  <c r="AHS4" i="46"/>
  <c r="AHE4" i="46"/>
  <c r="AHD4" i="46"/>
  <c r="AGP4" i="46"/>
  <c r="AGO4" i="46"/>
  <c r="AGA4" i="46"/>
  <c r="AFZ4" i="46"/>
  <c r="AFL4" i="46"/>
  <c r="AFK4" i="46"/>
  <c r="AEW4" i="46"/>
  <c r="AEV4" i="46"/>
  <c r="AEH4" i="46"/>
  <c r="AEG4" i="46"/>
  <c r="ADS4" i="46"/>
  <c r="ADR4" i="46"/>
  <c r="ADD4" i="46"/>
  <c r="ADC4" i="46"/>
  <c r="ACO4" i="46"/>
  <c r="ACN4" i="46"/>
  <c r="ABZ4" i="46"/>
  <c r="ABY4" i="46"/>
  <c r="ABK4" i="46"/>
  <c r="ABJ4" i="46"/>
  <c r="AAV4" i="46"/>
  <c r="AAU4" i="46"/>
  <c r="AAG4" i="46"/>
  <c r="AAF4" i="46"/>
  <c r="ZR4" i="46"/>
  <c r="ZQ4" i="46"/>
  <c r="ZC4" i="46"/>
  <c r="ZB4" i="46"/>
  <c r="YN4" i="46"/>
  <c r="YM4" i="46"/>
  <c r="XY4" i="46"/>
  <c r="XX4" i="46"/>
  <c r="XJ4" i="46"/>
  <c r="XI4" i="46"/>
  <c r="WU4" i="46"/>
  <c r="WT4" i="46"/>
  <c r="WF4" i="46"/>
  <c r="WE4" i="46"/>
  <c r="VQ4" i="46"/>
  <c r="VP4" i="46"/>
  <c r="VB4" i="46"/>
  <c r="VA4" i="46"/>
  <c r="UM4" i="46"/>
  <c r="UL4" i="46"/>
  <c r="TX4" i="46"/>
  <c r="TW4" i="46"/>
  <c r="TI4" i="46"/>
  <c r="TH4" i="46"/>
  <c r="ST4" i="46"/>
  <c r="SS4" i="46"/>
  <c r="SE4" i="46"/>
  <c r="SD4" i="46"/>
  <c r="RP4" i="46"/>
  <c r="RO4" i="46"/>
  <c r="RA4" i="46"/>
  <c r="QZ4" i="46"/>
  <c r="QL4" i="46"/>
  <c r="QK4" i="46"/>
  <c r="PW4" i="46"/>
  <c r="PV4" i="46"/>
  <c r="PH4" i="46"/>
  <c r="PG4" i="46"/>
  <c r="OS4" i="46"/>
  <c r="OR4" i="46"/>
  <c r="OD4" i="46"/>
  <c r="OC4" i="46"/>
  <c r="NO4" i="46"/>
  <c r="NN4" i="46"/>
  <c r="MZ4" i="46"/>
  <c r="MY4" i="46"/>
  <c r="MK4" i="46"/>
  <c r="MJ4" i="46"/>
  <c r="LV4" i="46"/>
  <c r="LU4" i="46"/>
  <c r="LG4" i="46"/>
  <c r="LF4" i="46"/>
  <c r="KR4" i="46"/>
  <c r="KQ4" i="46"/>
  <c r="KC4" i="46"/>
  <c r="KB4" i="46"/>
  <c r="JN4" i="46"/>
  <c r="JM4" i="46"/>
  <c r="IY4" i="46"/>
  <c r="IX4" i="46"/>
  <c r="IJ4" i="46"/>
  <c r="II4" i="46"/>
  <c r="HU4" i="46"/>
  <c r="HT4" i="46"/>
  <c r="HF4" i="46"/>
  <c r="HE4" i="46"/>
  <c r="GQ4" i="46"/>
  <c r="GP4" i="46"/>
  <c r="GB4" i="46"/>
  <c r="GA4" i="46"/>
  <c r="FM4" i="46"/>
  <c r="FL4" i="46"/>
  <c r="EX4" i="46"/>
  <c r="EW4" i="46"/>
  <c r="EI4" i="46"/>
  <c r="EH4" i="46"/>
  <c r="DT4" i="46"/>
  <c r="DS4" i="46"/>
  <c r="DE4" i="46"/>
  <c r="DD4" i="46"/>
  <c r="CP4" i="46"/>
  <c r="CO4" i="46"/>
  <c r="CA4" i="46"/>
  <c r="BZ4" i="46"/>
  <c r="BL4" i="46"/>
  <c r="BK4" i="46"/>
  <c r="AW4" i="46"/>
  <c r="AV4" i="46"/>
  <c r="AH4" i="46"/>
  <c r="AG4" i="46"/>
  <c r="ASO3" i="46"/>
  <c r="ASB3" i="46"/>
  <c r="ARO3" i="46"/>
  <c r="ARN3" i="46"/>
  <c r="AQK3" i="46"/>
  <c r="AQJ3" i="46"/>
  <c r="APV3" i="46"/>
  <c r="APU3" i="46"/>
  <c r="APG3" i="46"/>
  <c r="APF3" i="46"/>
  <c r="AOR3" i="46"/>
  <c r="AOQ3" i="46"/>
  <c r="AOC3" i="46"/>
  <c r="AOB3" i="46"/>
  <c r="ANN3" i="46"/>
  <c r="ANM3" i="46"/>
  <c r="AMY3" i="46"/>
  <c r="AMX3" i="46"/>
  <c r="AMJ3" i="46"/>
  <c r="AMI3" i="46"/>
  <c r="ALU3" i="46"/>
  <c r="ALT3" i="46"/>
  <c r="ALF3" i="46"/>
  <c r="ALE3" i="46"/>
  <c r="AKQ3" i="46"/>
  <c r="AKP3" i="46"/>
  <c r="AKB3" i="46"/>
  <c r="AKA3" i="46"/>
  <c r="AJM3" i="46"/>
  <c r="AJL3" i="46"/>
  <c r="AIX3" i="46"/>
  <c r="AIW3" i="46"/>
  <c r="AII3" i="46"/>
  <c r="AIH3" i="46"/>
  <c r="AHT3" i="46"/>
  <c r="AHS3" i="46"/>
  <c r="AHE3" i="46"/>
  <c r="AHD3" i="46"/>
  <c r="AGP3" i="46"/>
  <c r="AGO3" i="46"/>
  <c r="AGA3" i="46"/>
  <c r="AFZ3" i="46"/>
  <c r="AFL3" i="46"/>
  <c r="AFK3" i="46"/>
  <c r="AEW3" i="46"/>
  <c r="AEV3" i="46"/>
  <c r="AEH3" i="46"/>
  <c r="AEG3" i="46"/>
  <c r="ADS3" i="46"/>
  <c r="ADR3" i="46"/>
  <c r="ADD3" i="46"/>
  <c r="ADC3" i="46"/>
  <c r="ACO3" i="46"/>
  <c r="ACN3" i="46"/>
  <c r="ABZ3" i="46"/>
  <c r="ABY3" i="46"/>
  <c r="ABK3" i="46"/>
  <c r="ABJ3" i="46"/>
  <c r="AAV3" i="46"/>
  <c r="AAU3" i="46"/>
  <c r="AAG3" i="46"/>
  <c r="AAF3" i="46"/>
  <c r="ZR3" i="46"/>
  <c r="ZQ3" i="46"/>
  <c r="ZC3" i="46"/>
  <c r="ZB3" i="46"/>
  <c r="YN3" i="46"/>
  <c r="YM3" i="46"/>
  <c r="XY3" i="46"/>
  <c r="XX3" i="46"/>
  <c r="XJ3" i="46"/>
  <c r="XI3" i="46"/>
  <c r="WU3" i="46"/>
  <c r="WT3" i="46"/>
  <c r="WF3" i="46"/>
  <c r="WE3" i="46"/>
  <c r="VQ3" i="46"/>
  <c r="VP3" i="46"/>
  <c r="VB3" i="46"/>
  <c r="VA3" i="46"/>
  <c r="UM3" i="46"/>
  <c r="UL3" i="46"/>
  <c r="TX3" i="46"/>
  <c r="TW3" i="46"/>
  <c r="TI3" i="46"/>
  <c r="TH3" i="46"/>
  <c r="ST3" i="46"/>
  <c r="SS3" i="46"/>
  <c r="SE3" i="46"/>
  <c r="SD3" i="46"/>
  <c r="RP3" i="46"/>
  <c r="RO3" i="46"/>
  <c r="RA3" i="46"/>
  <c r="QZ3" i="46"/>
  <c r="QL3" i="46"/>
  <c r="QK3" i="46"/>
  <c r="PW3" i="46"/>
  <c r="PV3" i="46"/>
  <c r="PH3" i="46"/>
  <c r="PG3" i="46"/>
  <c r="OS3" i="46"/>
  <c r="OR3" i="46"/>
  <c r="OD3" i="46"/>
  <c r="OC3" i="46"/>
  <c r="NO3" i="46"/>
  <c r="NN3" i="46"/>
  <c r="MZ3" i="46"/>
  <c r="MY3" i="46"/>
  <c r="MK3" i="46"/>
  <c r="MJ3" i="46"/>
  <c r="LV3" i="46"/>
  <c r="LU3" i="46"/>
  <c r="LG3" i="46"/>
  <c r="LF3" i="46"/>
  <c r="KR3" i="46"/>
  <c r="KQ3" i="46"/>
  <c r="KC3" i="46"/>
  <c r="KB3" i="46"/>
  <c r="JN3" i="46"/>
  <c r="JM3" i="46"/>
  <c r="IY3" i="46"/>
  <c r="IX3" i="46"/>
  <c r="IJ3" i="46"/>
  <c r="II3" i="46"/>
  <c r="HU3" i="46"/>
  <c r="HT3" i="46"/>
  <c r="HF3" i="46"/>
  <c r="HE3" i="46"/>
  <c r="GQ3" i="46"/>
  <c r="GP3" i="46"/>
  <c r="GB3" i="46"/>
  <c r="GA3" i="46"/>
  <c r="FM3" i="46"/>
  <c r="FL3" i="46"/>
  <c r="EX3" i="46"/>
  <c r="EW3" i="46"/>
  <c r="EI3" i="46"/>
  <c r="EH3" i="46"/>
  <c r="DT3" i="46"/>
  <c r="DS3" i="46"/>
  <c r="DE3" i="46"/>
  <c r="DD3" i="46"/>
  <c r="CP3" i="46"/>
  <c r="CO3" i="46"/>
  <c r="CA3" i="46"/>
  <c r="BZ3" i="46"/>
  <c r="BL3" i="46"/>
  <c r="BK3" i="46"/>
  <c r="AW3" i="46"/>
  <c r="AV3" i="46"/>
  <c r="AH3" i="46"/>
  <c r="AG3" i="46"/>
  <c r="AFL71" i="46" l="1"/>
  <c r="AAV71" i="46"/>
  <c r="AOR71" i="46"/>
  <c r="PH71" i="46"/>
  <c r="AMJ71" i="46"/>
  <c r="AKB71" i="46"/>
  <c r="AHT71" i="46"/>
  <c r="YN71" i="46"/>
  <c r="WF71" i="46"/>
  <c r="GB71" i="46"/>
  <c r="TX71" i="46"/>
  <c r="RP71" i="46"/>
  <c r="MZ71" i="46"/>
  <c r="KR71" i="46"/>
  <c r="IJ71" i="46"/>
  <c r="DT71" i="46"/>
  <c r="BL71" i="46"/>
  <c r="AW71" i="46"/>
  <c r="DE71" i="46"/>
  <c r="FM71" i="46"/>
  <c r="HU71" i="46"/>
  <c r="KC71" i="46"/>
  <c r="MK71" i="46"/>
  <c r="OS71" i="46"/>
  <c r="RA71" i="46"/>
  <c r="TI71" i="46"/>
  <c r="VQ71" i="46"/>
  <c r="XY71" i="46"/>
  <c r="AAG71" i="46"/>
  <c r="ACO71" i="46"/>
  <c r="AEW71" i="46"/>
  <c r="AHE71" i="46"/>
  <c r="AJM71" i="46"/>
  <c r="ALU71" i="46"/>
  <c r="AOC71" i="46"/>
  <c r="AQK71" i="46"/>
  <c r="AQY71" i="46"/>
  <c r="BK71" i="46"/>
  <c r="DS71" i="46"/>
  <c r="GA71" i="46"/>
  <c r="BZ71" i="46"/>
  <c r="EH71" i="46"/>
  <c r="GP71" i="46"/>
  <c r="IX71" i="46"/>
  <c r="LF71" i="46"/>
  <c r="NN71" i="46"/>
  <c r="PV71" i="46"/>
  <c r="SD71" i="46"/>
  <c r="UL71" i="46"/>
  <c r="WT71" i="46"/>
  <c r="ZB71" i="46"/>
  <c r="ABJ71" i="46"/>
  <c r="ADR71" i="46"/>
  <c r="AFZ71" i="46"/>
  <c r="AIH71" i="46"/>
  <c r="AKP71" i="46"/>
  <c r="AMX71" i="46"/>
  <c r="APF71" i="46"/>
  <c r="ADD71" i="46"/>
  <c r="ARN71" i="46"/>
  <c r="AG71" i="46"/>
  <c r="EW71" i="46"/>
  <c r="JM71" i="46"/>
  <c r="OC71" i="46"/>
  <c r="SS71" i="46"/>
  <c r="VA71" i="46"/>
  <c r="ZQ71" i="46"/>
  <c r="AEG71" i="46"/>
  <c r="AIW71" i="46"/>
  <c r="ANM71" i="46"/>
  <c r="ASO71" i="46"/>
  <c r="CO71" i="46"/>
  <c r="HE71" i="46"/>
  <c r="LU71" i="46"/>
  <c r="QK71" i="46"/>
  <c r="XI71" i="46"/>
  <c r="ABY71" i="46"/>
  <c r="AGO71" i="46"/>
  <c r="ALE71" i="46"/>
  <c r="APU71" i="46"/>
  <c r="AV71" i="46"/>
  <c r="DD71" i="46"/>
  <c r="FL71" i="46"/>
  <c r="HT71" i="46"/>
  <c r="KB71" i="46"/>
  <c r="MJ71" i="46"/>
  <c r="OR71" i="46"/>
  <c r="CA71" i="46"/>
  <c r="EI71" i="46"/>
  <c r="GQ71" i="46"/>
  <c r="IY71" i="46"/>
  <c r="LG71" i="46"/>
  <c r="NO71" i="46"/>
  <c r="PW71" i="46"/>
  <c r="SE71" i="46"/>
  <c r="UM71" i="46"/>
  <c r="WU71" i="46"/>
  <c r="ZC71" i="46"/>
  <c r="ABK71" i="46"/>
  <c r="ADS71" i="46"/>
  <c r="AGA71" i="46"/>
  <c r="AII71" i="46"/>
  <c r="AKQ71" i="46"/>
  <c r="AMY71" i="46"/>
  <c r="APG71" i="46"/>
  <c r="AQZ71" i="46"/>
  <c r="AH71" i="46"/>
  <c r="CP71" i="46"/>
  <c r="EX71" i="46"/>
  <c r="HF71" i="46"/>
  <c r="JN71" i="46"/>
  <c r="LV71" i="46"/>
  <c r="OD71" i="46"/>
  <c r="QL71" i="46"/>
  <c r="ST71" i="46"/>
  <c r="VB71" i="46"/>
  <c r="XJ71" i="46"/>
  <c r="ZR71" i="46"/>
  <c r="ABZ71" i="46"/>
  <c r="AEH71" i="46"/>
  <c r="AGP71" i="46"/>
  <c r="AIX71" i="46"/>
  <c r="ALF71" i="46"/>
  <c r="ANN71" i="46"/>
  <c r="APV71" i="46"/>
  <c r="ARO71" i="46"/>
  <c r="QZ71" i="46"/>
  <c r="TH71" i="46"/>
  <c r="VP71" i="46"/>
  <c r="XX71" i="46"/>
  <c r="AAF71" i="46"/>
  <c r="ACN71" i="46"/>
  <c r="AEV71" i="46"/>
  <c r="AHD71" i="46"/>
  <c r="AJL71" i="46"/>
  <c r="ALT71" i="46"/>
  <c r="AOB71" i="46"/>
  <c r="AQJ71" i="46"/>
  <c r="ASB71" i="46"/>
  <c r="II71" i="46"/>
  <c r="KQ71" i="46"/>
  <c r="MY71" i="46"/>
  <c r="PG71" i="46"/>
  <c r="RO71" i="46"/>
  <c r="TW71" i="46"/>
  <c r="WE71" i="46"/>
  <c r="YM71" i="46"/>
  <c r="AAU71" i="46"/>
  <c r="ADC71" i="46"/>
  <c r="AFK71" i="46"/>
  <c r="AHS71" i="46"/>
  <c r="AKA71" i="46"/>
  <c r="AMI71" i="46"/>
  <c r="AOQ71" i="46"/>
  <c r="D8" i="44" l="1"/>
  <c r="O71" i="46"/>
  <c r="E1" i="47" l="1"/>
  <c r="B7" i="47"/>
  <c r="B6" i="47"/>
  <c r="B99" i="47"/>
  <c r="G97" i="47"/>
  <c r="H97" i="47"/>
  <c r="I97" i="47"/>
  <c r="J97" i="47"/>
  <c r="K97" i="47"/>
  <c r="L97" i="47"/>
  <c r="M97" i="47"/>
  <c r="N97" i="47"/>
  <c r="O97" i="47"/>
  <c r="P97" i="47"/>
  <c r="Q97" i="47"/>
  <c r="R97" i="47"/>
  <c r="G98" i="47"/>
  <c r="H98" i="47"/>
  <c r="I98" i="47"/>
  <c r="J98" i="47"/>
  <c r="K98" i="47"/>
  <c r="L98" i="47"/>
  <c r="M98" i="47"/>
  <c r="N98" i="47"/>
  <c r="O98" i="47"/>
  <c r="P98" i="47"/>
  <c r="Q98" i="47"/>
  <c r="R98" i="47"/>
  <c r="G96" i="47"/>
  <c r="H96" i="47"/>
  <c r="I96" i="47"/>
  <c r="J96" i="47"/>
  <c r="K96" i="47"/>
  <c r="L96" i="47"/>
  <c r="M96" i="47"/>
  <c r="N96" i="47"/>
  <c r="O96" i="47"/>
  <c r="P96" i="47"/>
  <c r="Q96" i="47"/>
  <c r="R96" i="47"/>
  <c r="F95" i="47"/>
  <c r="G95" i="47"/>
  <c r="H95" i="47"/>
  <c r="I95" i="47"/>
  <c r="J95" i="47"/>
  <c r="K95" i="47"/>
  <c r="L95" i="47"/>
  <c r="M95" i="47"/>
  <c r="N95" i="47"/>
  <c r="O95" i="47"/>
  <c r="P95" i="47"/>
  <c r="Q95" i="47"/>
  <c r="R95" i="47"/>
  <c r="B96" i="47"/>
  <c r="F96" i="47" l="1"/>
  <c r="R136" i="44" l="1"/>
  <c r="S136" i="44"/>
  <c r="S4" i="46"/>
  <c r="S5" i="46"/>
  <c r="S6" i="46"/>
  <c r="S7" i="46"/>
  <c r="S8" i="46"/>
  <c r="S9" i="46"/>
  <c r="S10" i="46"/>
  <c r="S11" i="46"/>
  <c r="S12" i="46"/>
  <c r="S13" i="46"/>
  <c r="S14" i="46"/>
  <c r="S15" i="46"/>
  <c r="S16" i="46"/>
  <c r="S17" i="46"/>
  <c r="S18" i="46"/>
  <c r="S19" i="46"/>
  <c r="S20" i="46"/>
  <c r="S21" i="46"/>
  <c r="S22" i="46"/>
  <c r="S23" i="46"/>
  <c r="S24" i="46"/>
  <c r="S25" i="46"/>
  <c r="S26" i="46"/>
  <c r="S27" i="46"/>
  <c r="S28" i="46"/>
  <c r="S29" i="46"/>
  <c r="S30" i="46"/>
  <c r="S31" i="46"/>
  <c r="S32" i="46"/>
  <c r="S33" i="46"/>
  <c r="S34" i="46"/>
  <c r="S35" i="46"/>
  <c r="S36" i="46"/>
  <c r="S37" i="46"/>
  <c r="S38" i="46"/>
  <c r="S39" i="46"/>
  <c r="S40" i="46"/>
  <c r="S41" i="46"/>
  <c r="S42" i="46"/>
  <c r="S43" i="46"/>
  <c r="S44" i="46"/>
  <c r="S45" i="46"/>
  <c r="S46" i="46"/>
  <c r="S47" i="46"/>
  <c r="S48" i="46"/>
  <c r="S49" i="46"/>
  <c r="S50" i="46"/>
  <c r="S51" i="46"/>
  <c r="S52" i="46"/>
  <c r="S53" i="46"/>
  <c r="S54" i="46"/>
  <c r="S55" i="46"/>
  <c r="S56" i="46"/>
  <c r="S57" i="46"/>
  <c r="S58" i="46"/>
  <c r="S59" i="46"/>
  <c r="S60" i="46"/>
  <c r="S61" i="46"/>
  <c r="S62" i="46"/>
  <c r="S63" i="46"/>
  <c r="S64" i="46"/>
  <c r="S65" i="46"/>
  <c r="S66" i="46"/>
  <c r="S67" i="46"/>
  <c r="S68" i="46"/>
  <c r="S69" i="46"/>
  <c r="S3" i="46"/>
  <c r="R71" i="46"/>
  <c r="Q71" i="46"/>
  <c r="S71" i="46" l="1"/>
  <c r="F71" i="46"/>
  <c r="M71" i="46" l="1"/>
  <c r="Q143" i="44" l="1"/>
  <c r="P143" i="44"/>
  <c r="O143" i="44"/>
  <c r="N143" i="44"/>
  <c r="M143" i="44"/>
  <c r="L143" i="44"/>
  <c r="K143" i="44"/>
  <c r="J143" i="44"/>
  <c r="I143" i="44"/>
  <c r="H143" i="44"/>
  <c r="G143" i="44"/>
  <c r="F143" i="44"/>
  <c r="E143" i="44"/>
  <c r="F121" i="44"/>
  <c r="G121" i="44"/>
  <c r="H121" i="44"/>
  <c r="I121" i="44"/>
  <c r="J121" i="44"/>
  <c r="K121" i="44"/>
  <c r="L121" i="44"/>
  <c r="M121" i="44"/>
  <c r="N121" i="44"/>
  <c r="O121" i="44"/>
  <c r="P121" i="44"/>
  <c r="Q121" i="44"/>
  <c r="E121" i="44"/>
  <c r="J71" i="46" l="1"/>
  <c r="K71" i="46"/>
  <c r="L71" i="46"/>
  <c r="G71" i="46"/>
  <c r="Q128" i="44" l="1"/>
  <c r="P128" i="44"/>
  <c r="O128" i="44"/>
  <c r="N128" i="44"/>
  <c r="M128" i="44"/>
  <c r="L128" i="44"/>
  <c r="K128" i="44"/>
  <c r="J128" i="44"/>
  <c r="I128" i="44"/>
  <c r="H128" i="44"/>
  <c r="G128" i="44"/>
  <c r="F128" i="44"/>
  <c r="E128" i="44"/>
  <c r="G102" i="47" l="1"/>
  <c r="E102" i="47"/>
  <c r="R98" i="44" l="1"/>
  <c r="C9" i="47"/>
  <c r="B11" i="47" s="1"/>
  <c r="D135" i="44"/>
  <c r="D148" i="44"/>
  <c r="B23" i="47" l="1"/>
  <c r="B24" i="47"/>
  <c r="B25" i="47"/>
  <c r="B26" i="47"/>
  <c r="B27" i="47"/>
  <c r="B28" i="47"/>
  <c r="B29" i="47"/>
  <c r="B30" i="47"/>
  <c r="B31" i="47"/>
  <c r="B32" i="47"/>
  <c r="B33" i="47"/>
  <c r="B34" i="47"/>
  <c r="B35" i="47"/>
  <c r="B36" i="47"/>
  <c r="B37" i="47"/>
  <c r="B38" i="47"/>
  <c r="B39" i="47"/>
  <c r="B40" i="47"/>
  <c r="B41" i="47"/>
  <c r="B42" i="47"/>
  <c r="B43" i="47"/>
  <c r="B44" i="47"/>
  <c r="B45" i="47"/>
  <c r="B46" i="47"/>
  <c r="B47" i="47"/>
  <c r="B48" i="47"/>
  <c r="B49" i="47"/>
  <c r="B50" i="47"/>
  <c r="B51" i="47"/>
  <c r="B52" i="47"/>
  <c r="B53" i="47"/>
  <c r="B54" i="47"/>
  <c r="B55" i="47"/>
  <c r="B56" i="47"/>
  <c r="B57" i="47"/>
  <c r="B58" i="47"/>
  <c r="B59" i="47"/>
  <c r="B60" i="47"/>
  <c r="B61" i="47"/>
  <c r="B62" i="47"/>
  <c r="B63" i="47"/>
  <c r="B64" i="47"/>
  <c r="B65" i="47"/>
  <c r="B66" i="47"/>
  <c r="B67" i="47"/>
  <c r="B68" i="47"/>
  <c r="B69" i="47"/>
  <c r="B70" i="47"/>
  <c r="B71" i="47"/>
  <c r="B72" i="47"/>
  <c r="B73" i="47"/>
  <c r="B74" i="47"/>
  <c r="B75" i="47"/>
  <c r="B76" i="47"/>
  <c r="B77" i="47"/>
  <c r="B78" i="47"/>
  <c r="B79" i="47"/>
  <c r="B80" i="47"/>
  <c r="B81" i="47"/>
  <c r="B82" i="47"/>
  <c r="B83" i="47"/>
  <c r="B84" i="47"/>
  <c r="B85" i="47"/>
  <c r="B86" i="47"/>
  <c r="B87" i="47"/>
  <c r="B88" i="47"/>
  <c r="B89" i="47"/>
  <c r="B90" i="47"/>
  <c r="B91" i="47"/>
  <c r="B92" i="47"/>
  <c r="B93" i="47"/>
  <c r="B94" i="47"/>
  <c r="B95" i="47"/>
  <c r="B97" i="47"/>
  <c r="B98" i="47"/>
  <c r="B102" i="47" s="1"/>
  <c r="B22" i="47"/>
  <c r="F84" i="47"/>
  <c r="G84" i="47"/>
  <c r="H84" i="47"/>
  <c r="I84" i="47"/>
  <c r="J84" i="47"/>
  <c r="K84" i="47"/>
  <c r="L84" i="47"/>
  <c r="M84" i="47"/>
  <c r="N84" i="47"/>
  <c r="O84" i="47"/>
  <c r="P84" i="47"/>
  <c r="Q84" i="47"/>
  <c r="R84" i="47"/>
  <c r="F85" i="47"/>
  <c r="G85" i="47"/>
  <c r="H85" i="47"/>
  <c r="I85" i="47"/>
  <c r="J85" i="47"/>
  <c r="K85" i="47"/>
  <c r="L85" i="47"/>
  <c r="M85" i="47"/>
  <c r="N85" i="47"/>
  <c r="O85" i="47"/>
  <c r="P85" i="47"/>
  <c r="Q85" i="47"/>
  <c r="R85" i="47"/>
  <c r="F86" i="47"/>
  <c r="G86" i="47"/>
  <c r="H86" i="47"/>
  <c r="I86" i="47"/>
  <c r="J86" i="47"/>
  <c r="K86" i="47"/>
  <c r="L86" i="47"/>
  <c r="M86" i="47"/>
  <c r="N86" i="47"/>
  <c r="O86" i="47"/>
  <c r="P86" i="47"/>
  <c r="Q86" i="47"/>
  <c r="R86" i="47"/>
  <c r="F87" i="47"/>
  <c r="G87" i="47"/>
  <c r="H87" i="47"/>
  <c r="I87" i="47"/>
  <c r="J87" i="47"/>
  <c r="K87" i="47"/>
  <c r="L87" i="47"/>
  <c r="M87" i="47"/>
  <c r="N87" i="47"/>
  <c r="O87" i="47"/>
  <c r="P87" i="47"/>
  <c r="Q87" i="47"/>
  <c r="R87" i="47"/>
  <c r="F88" i="47"/>
  <c r="G88" i="47"/>
  <c r="H88" i="47"/>
  <c r="I88" i="47"/>
  <c r="J88" i="47"/>
  <c r="K88" i="47"/>
  <c r="L88" i="47"/>
  <c r="M88" i="47"/>
  <c r="N88" i="47"/>
  <c r="O88" i="47"/>
  <c r="P88" i="47"/>
  <c r="Q88" i="47"/>
  <c r="R88" i="47"/>
  <c r="F89" i="47"/>
  <c r="G89" i="47"/>
  <c r="H89" i="47"/>
  <c r="I89" i="47"/>
  <c r="J89" i="47"/>
  <c r="K89" i="47"/>
  <c r="L89" i="47"/>
  <c r="M89" i="47"/>
  <c r="N89" i="47"/>
  <c r="O89" i="47"/>
  <c r="P89" i="47"/>
  <c r="Q89" i="47"/>
  <c r="R89" i="47"/>
  <c r="F90" i="47"/>
  <c r="G90" i="47"/>
  <c r="H90" i="47"/>
  <c r="I90" i="47"/>
  <c r="J90" i="47"/>
  <c r="K90" i="47"/>
  <c r="L90" i="47"/>
  <c r="M90" i="47"/>
  <c r="N90" i="47"/>
  <c r="O90" i="47"/>
  <c r="P90" i="47"/>
  <c r="Q90" i="47"/>
  <c r="R90" i="47"/>
  <c r="F91" i="47"/>
  <c r="G91" i="47"/>
  <c r="H91" i="47"/>
  <c r="I91" i="47"/>
  <c r="J91" i="47"/>
  <c r="K91" i="47"/>
  <c r="L91" i="47"/>
  <c r="M91" i="47"/>
  <c r="N91" i="47"/>
  <c r="O91" i="47"/>
  <c r="P91" i="47"/>
  <c r="Q91" i="47"/>
  <c r="R91" i="47"/>
  <c r="F92" i="47"/>
  <c r="G92" i="47"/>
  <c r="H92" i="47"/>
  <c r="I92" i="47"/>
  <c r="J92" i="47"/>
  <c r="K92" i="47"/>
  <c r="L92" i="47"/>
  <c r="M92" i="47"/>
  <c r="N92" i="47"/>
  <c r="O92" i="47"/>
  <c r="P92" i="47"/>
  <c r="Q92" i="47"/>
  <c r="R92" i="47"/>
  <c r="F93" i="47"/>
  <c r="G93" i="47"/>
  <c r="H93" i="47"/>
  <c r="I93" i="47"/>
  <c r="J93" i="47"/>
  <c r="K93" i="47"/>
  <c r="L93" i="47"/>
  <c r="M93" i="47"/>
  <c r="N93" i="47"/>
  <c r="O93" i="47"/>
  <c r="P93" i="47"/>
  <c r="Q93" i="47"/>
  <c r="R93" i="47"/>
  <c r="F94" i="47"/>
  <c r="G94" i="47"/>
  <c r="H94" i="47"/>
  <c r="I94" i="47"/>
  <c r="J94" i="47"/>
  <c r="K94" i="47"/>
  <c r="L94" i="47"/>
  <c r="M94" i="47"/>
  <c r="N94" i="47"/>
  <c r="O94" i="47"/>
  <c r="P94" i="47"/>
  <c r="Q94" i="47"/>
  <c r="R94" i="47"/>
  <c r="F83" i="47"/>
  <c r="G83" i="47"/>
  <c r="H83" i="47"/>
  <c r="I83" i="47"/>
  <c r="J83" i="47"/>
  <c r="K83" i="47"/>
  <c r="L83" i="47"/>
  <c r="M83" i="47"/>
  <c r="N83" i="47"/>
  <c r="O83" i="47"/>
  <c r="P83" i="47"/>
  <c r="Q83" i="47"/>
  <c r="R83" i="47"/>
  <c r="F77" i="47"/>
  <c r="G77" i="47"/>
  <c r="H77" i="47"/>
  <c r="I77" i="47"/>
  <c r="J77" i="47"/>
  <c r="K77" i="47"/>
  <c r="L77" i="47"/>
  <c r="M77" i="47"/>
  <c r="N77" i="47"/>
  <c r="O77" i="47"/>
  <c r="P77" i="47"/>
  <c r="Q77" i="47"/>
  <c r="R77" i="47"/>
  <c r="F78" i="47"/>
  <c r="G78" i="47"/>
  <c r="H78" i="47"/>
  <c r="I78" i="47"/>
  <c r="J78" i="47"/>
  <c r="K78" i="47"/>
  <c r="L78" i="47"/>
  <c r="M78" i="47"/>
  <c r="N78" i="47"/>
  <c r="O78" i="47"/>
  <c r="P78" i="47"/>
  <c r="Q78" i="47"/>
  <c r="R78" i="47"/>
  <c r="F79" i="47"/>
  <c r="G79" i="47"/>
  <c r="H79" i="47"/>
  <c r="I79" i="47"/>
  <c r="J79" i="47"/>
  <c r="K79" i="47"/>
  <c r="L79" i="47"/>
  <c r="M79" i="47"/>
  <c r="N79" i="47"/>
  <c r="O79" i="47"/>
  <c r="P79" i="47"/>
  <c r="Q79" i="47"/>
  <c r="R79" i="47"/>
  <c r="F80" i="47"/>
  <c r="G80" i="47"/>
  <c r="H80" i="47"/>
  <c r="I80" i="47"/>
  <c r="J80" i="47"/>
  <c r="K80" i="47"/>
  <c r="L80" i="47"/>
  <c r="M80" i="47"/>
  <c r="N80" i="47"/>
  <c r="O80" i="47"/>
  <c r="P80" i="47"/>
  <c r="Q80" i="47"/>
  <c r="R80" i="47"/>
  <c r="F81" i="47"/>
  <c r="G81" i="47"/>
  <c r="H81" i="47"/>
  <c r="I81" i="47"/>
  <c r="J81" i="47"/>
  <c r="K81" i="47"/>
  <c r="L81" i="47"/>
  <c r="M81" i="47"/>
  <c r="N81" i="47"/>
  <c r="O81" i="47"/>
  <c r="P81" i="47"/>
  <c r="Q81" i="47"/>
  <c r="R81" i="47"/>
  <c r="F82" i="47"/>
  <c r="G82" i="47"/>
  <c r="H82" i="47"/>
  <c r="I82" i="47"/>
  <c r="J82" i="47"/>
  <c r="K82" i="47"/>
  <c r="L82" i="47"/>
  <c r="M82" i="47"/>
  <c r="N82" i="47"/>
  <c r="O82" i="47"/>
  <c r="P82" i="47"/>
  <c r="Q82" i="47"/>
  <c r="R82" i="47"/>
  <c r="F76" i="47"/>
  <c r="G76" i="47"/>
  <c r="H76" i="47"/>
  <c r="I76" i="47"/>
  <c r="J76" i="47"/>
  <c r="K76" i="47"/>
  <c r="L76" i="47"/>
  <c r="M76" i="47"/>
  <c r="N76" i="47"/>
  <c r="O76" i="47"/>
  <c r="P76" i="47"/>
  <c r="Q76" i="47"/>
  <c r="R76" i="47"/>
  <c r="F72" i="47"/>
  <c r="G72" i="47"/>
  <c r="H72" i="47"/>
  <c r="I72" i="47"/>
  <c r="J72" i="47"/>
  <c r="K72" i="47"/>
  <c r="L72" i="47"/>
  <c r="M72" i="47"/>
  <c r="N72" i="47"/>
  <c r="O72" i="47"/>
  <c r="P72" i="47"/>
  <c r="Q72" i="47"/>
  <c r="R72" i="47"/>
  <c r="F73" i="47"/>
  <c r="G73" i="47"/>
  <c r="H73" i="47"/>
  <c r="I73" i="47"/>
  <c r="J73" i="47"/>
  <c r="K73" i="47"/>
  <c r="L73" i="47"/>
  <c r="M73" i="47"/>
  <c r="N73" i="47"/>
  <c r="O73" i="47"/>
  <c r="P73" i="47"/>
  <c r="Q73" i="47"/>
  <c r="R73" i="47"/>
  <c r="F74" i="47"/>
  <c r="G74" i="47"/>
  <c r="H74" i="47"/>
  <c r="I74" i="47"/>
  <c r="J74" i="47"/>
  <c r="K74" i="47"/>
  <c r="L74" i="47"/>
  <c r="M74" i="47"/>
  <c r="N74" i="47"/>
  <c r="O74" i="47"/>
  <c r="P74" i="47"/>
  <c r="Q74" i="47"/>
  <c r="R74" i="47"/>
  <c r="F75" i="47"/>
  <c r="G75" i="47"/>
  <c r="H75" i="47"/>
  <c r="I75" i="47"/>
  <c r="J75" i="47"/>
  <c r="K75" i="47"/>
  <c r="L75" i="47"/>
  <c r="M75" i="47"/>
  <c r="N75" i="47"/>
  <c r="O75" i="47"/>
  <c r="P75" i="47"/>
  <c r="Q75" i="47"/>
  <c r="R75" i="47"/>
  <c r="F71" i="47"/>
  <c r="G71" i="47"/>
  <c r="H71" i="47"/>
  <c r="I71" i="47"/>
  <c r="J71" i="47"/>
  <c r="K71" i="47"/>
  <c r="L71" i="47"/>
  <c r="M71" i="47"/>
  <c r="N71" i="47"/>
  <c r="O71" i="47"/>
  <c r="P71" i="47"/>
  <c r="Q71" i="47"/>
  <c r="R71" i="47"/>
  <c r="F68" i="47"/>
  <c r="G68" i="47"/>
  <c r="H68" i="47"/>
  <c r="I68" i="47"/>
  <c r="J68" i="47"/>
  <c r="K68" i="47"/>
  <c r="L68" i="47"/>
  <c r="M68" i="47"/>
  <c r="N68" i="47"/>
  <c r="O68" i="47"/>
  <c r="P68" i="47"/>
  <c r="Q68" i="47"/>
  <c r="R68" i="47"/>
  <c r="F69" i="47"/>
  <c r="G69" i="47"/>
  <c r="H69" i="47"/>
  <c r="I69" i="47"/>
  <c r="J69" i="47"/>
  <c r="K69" i="47"/>
  <c r="L69" i="47"/>
  <c r="M69" i="47"/>
  <c r="N69" i="47"/>
  <c r="O69" i="47"/>
  <c r="P69" i="47"/>
  <c r="Q69" i="47"/>
  <c r="R69" i="47"/>
  <c r="F70" i="47"/>
  <c r="G70" i="47"/>
  <c r="H70" i="47"/>
  <c r="I70" i="47"/>
  <c r="J70" i="47"/>
  <c r="K70" i="47"/>
  <c r="L70" i="47"/>
  <c r="M70" i="47"/>
  <c r="N70" i="47"/>
  <c r="O70" i="47"/>
  <c r="P70" i="47"/>
  <c r="Q70" i="47"/>
  <c r="R70" i="47"/>
  <c r="F67" i="47"/>
  <c r="G67" i="47"/>
  <c r="H67" i="47"/>
  <c r="I67" i="47"/>
  <c r="J67" i="47"/>
  <c r="K67" i="47"/>
  <c r="L67" i="47"/>
  <c r="M67" i="47"/>
  <c r="N67" i="47"/>
  <c r="O67" i="47"/>
  <c r="P67" i="47"/>
  <c r="Q67" i="47"/>
  <c r="R67" i="47"/>
  <c r="F60" i="47"/>
  <c r="G60" i="47"/>
  <c r="H60" i="47"/>
  <c r="I60" i="47"/>
  <c r="J60" i="47"/>
  <c r="K60" i="47"/>
  <c r="L60" i="47"/>
  <c r="M60" i="47"/>
  <c r="N60" i="47"/>
  <c r="O60" i="47"/>
  <c r="P60" i="47"/>
  <c r="Q60" i="47"/>
  <c r="R60" i="47"/>
  <c r="F61" i="47"/>
  <c r="G61" i="47"/>
  <c r="H61" i="47"/>
  <c r="I61" i="47"/>
  <c r="J61" i="47"/>
  <c r="K61" i="47"/>
  <c r="L61" i="47"/>
  <c r="M61" i="47"/>
  <c r="N61" i="47"/>
  <c r="O61" i="47"/>
  <c r="P61" i="47"/>
  <c r="Q61" i="47"/>
  <c r="R61" i="47"/>
  <c r="F62" i="47"/>
  <c r="G62" i="47"/>
  <c r="H62" i="47"/>
  <c r="I62" i="47"/>
  <c r="J62" i="47"/>
  <c r="K62" i="47"/>
  <c r="L62" i="47"/>
  <c r="M62" i="47"/>
  <c r="N62" i="47"/>
  <c r="O62" i="47"/>
  <c r="P62" i="47"/>
  <c r="Q62" i="47"/>
  <c r="R62" i="47"/>
  <c r="F63" i="47"/>
  <c r="G63" i="47"/>
  <c r="H63" i="47"/>
  <c r="I63" i="47"/>
  <c r="J63" i="47"/>
  <c r="K63" i="47"/>
  <c r="L63" i="47"/>
  <c r="M63" i="47"/>
  <c r="N63" i="47"/>
  <c r="O63" i="47"/>
  <c r="P63" i="47"/>
  <c r="Q63" i="47"/>
  <c r="R63" i="47"/>
  <c r="F64" i="47"/>
  <c r="G64" i="47"/>
  <c r="H64" i="47"/>
  <c r="I64" i="47"/>
  <c r="J64" i="47"/>
  <c r="K64" i="47"/>
  <c r="L64" i="47"/>
  <c r="M64" i="47"/>
  <c r="N64" i="47"/>
  <c r="O64" i="47"/>
  <c r="P64" i="47"/>
  <c r="Q64" i="47"/>
  <c r="R64" i="47"/>
  <c r="F65" i="47"/>
  <c r="G65" i="47"/>
  <c r="H65" i="47"/>
  <c r="I65" i="47"/>
  <c r="J65" i="47"/>
  <c r="K65" i="47"/>
  <c r="L65" i="47"/>
  <c r="M65" i="47"/>
  <c r="N65" i="47"/>
  <c r="O65" i="47"/>
  <c r="P65" i="47"/>
  <c r="Q65" i="47"/>
  <c r="R65" i="47"/>
  <c r="F66" i="47"/>
  <c r="G66" i="47"/>
  <c r="H66" i="47"/>
  <c r="I66" i="47"/>
  <c r="J66" i="47"/>
  <c r="K66" i="47"/>
  <c r="L66" i="47"/>
  <c r="M66" i="47"/>
  <c r="N66" i="47"/>
  <c r="O66" i="47"/>
  <c r="P66" i="47"/>
  <c r="Q66" i="47"/>
  <c r="R66" i="47"/>
  <c r="F54" i="47"/>
  <c r="G54" i="47"/>
  <c r="H54" i="47"/>
  <c r="I54" i="47"/>
  <c r="J54" i="47"/>
  <c r="K54" i="47"/>
  <c r="L54" i="47"/>
  <c r="M54" i="47"/>
  <c r="N54" i="47"/>
  <c r="O54" i="47"/>
  <c r="P54" i="47"/>
  <c r="Q54" i="47"/>
  <c r="R54" i="47"/>
  <c r="F55" i="47"/>
  <c r="G55" i="47"/>
  <c r="H55" i="47"/>
  <c r="I55" i="47"/>
  <c r="J55" i="47"/>
  <c r="K55" i="47"/>
  <c r="L55" i="47"/>
  <c r="M55" i="47"/>
  <c r="N55" i="47"/>
  <c r="O55" i="47"/>
  <c r="P55" i="47"/>
  <c r="Q55" i="47"/>
  <c r="R55" i="47"/>
  <c r="F56" i="47"/>
  <c r="G56" i="47"/>
  <c r="H56" i="47"/>
  <c r="I56" i="47"/>
  <c r="J56" i="47"/>
  <c r="K56" i="47"/>
  <c r="L56" i="47"/>
  <c r="M56" i="47"/>
  <c r="N56" i="47"/>
  <c r="O56" i="47"/>
  <c r="P56" i="47"/>
  <c r="Q56" i="47"/>
  <c r="R56" i="47"/>
  <c r="F57" i="47"/>
  <c r="G57" i="47"/>
  <c r="H57" i="47"/>
  <c r="I57" i="47"/>
  <c r="J57" i="47"/>
  <c r="K57" i="47"/>
  <c r="L57" i="47"/>
  <c r="M57" i="47"/>
  <c r="N57" i="47"/>
  <c r="O57" i="47"/>
  <c r="P57" i="47"/>
  <c r="Q57" i="47"/>
  <c r="R57" i="47"/>
  <c r="F58" i="47"/>
  <c r="G58" i="47"/>
  <c r="H58" i="47"/>
  <c r="I58" i="47"/>
  <c r="J58" i="47"/>
  <c r="K58" i="47"/>
  <c r="L58" i="47"/>
  <c r="M58" i="47"/>
  <c r="N58" i="47"/>
  <c r="O58" i="47"/>
  <c r="P58" i="47"/>
  <c r="Q58" i="47"/>
  <c r="R58" i="47"/>
  <c r="F59" i="47"/>
  <c r="G59" i="47"/>
  <c r="H59" i="47"/>
  <c r="I59" i="47"/>
  <c r="J59" i="47"/>
  <c r="K59" i="47"/>
  <c r="L59" i="47"/>
  <c r="M59" i="47"/>
  <c r="N59" i="47"/>
  <c r="O59" i="47"/>
  <c r="P59" i="47"/>
  <c r="Q59" i="47"/>
  <c r="R59" i="47"/>
  <c r="F48" i="47"/>
  <c r="G48" i="47"/>
  <c r="H48" i="47"/>
  <c r="I48" i="47"/>
  <c r="J48" i="47"/>
  <c r="K48" i="47"/>
  <c r="L48" i="47"/>
  <c r="M48" i="47"/>
  <c r="N48" i="47"/>
  <c r="O48" i="47"/>
  <c r="P48" i="47"/>
  <c r="Q48" i="47"/>
  <c r="R48" i="47"/>
  <c r="F49" i="47"/>
  <c r="G49" i="47"/>
  <c r="H49" i="47"/>
  <c r="I49" i="47"/>
  <c r="J49" i="47"/>
  <c r="K49" i="47"/>
  <c r="L49" i="47"/>
  <c r="M49" i="47"/>
  <c r="N49" i="47"/>
  <c r="O49" i="47"/>
  <c r="P49" i="47"/>
  <c r="Q49" i="47"/>
  <c r="R49" i="47"/>
  <c r="F50" i="47"/>
  <c r="G50" i="47"/>
  <c r="H50" i="47"/>
  <c r="I50" i="47"/>
  <c r="J50" i="47"/>
  <c r="K50" i="47"/>
  <c r="L50" i="47"/>
  <c r="M50" i="47"/>
  <c r="N50" i="47"/>
  <c r="O50" i="47"/>
  <c r="P50" i="47"/>
  <c r="Q50" i="47"/>
  <c r="R50" i="47"/>
  <c r="F51" i="47"/>
  <c r="G51" i="47"/>
  <c r="H51" i="47"/>
  <c r="I51" i="47"/>
  <c r="J51" i="47"/>
  <c r="K51" i="47"/>
  <c r="L51" i="47"/>
  <c r="M51" i="47"/>
  <c r="N51" i="47"/>
  <c r="O51" i="47"/>
  <c r="P51" i="47"/>
  <c r="Q51" i="47"/>
  <c r="R51" i="47"/>
  <c r="F52" i="47"/>
  <c r="G52" i="47"/>
  <c r="H52" i="47"/>
  <c r="I52" i="47"/>
  <c r="J52" i="47"/>
  <c r="K52" i="47"/>
  <c r="L52" i="47"/>
  <c r="M52" i="47"/>
  <c r="N52" i="47"/>
  <c r="O52" i="47"/>
  <c r="P52" i="47"/>
  <c r="Q52" i="47"/>
  <c r="R52" i="47"/>
  <c r="F53" i="47"/>
  <c r="G53" i="47"/>
  <c r="H53" i="47"/>
  <c r="I53" i="47"/>
  <c r="J53" i="47"/>
  <c r="K53" i="47"/>
  <c r="L53" i="47"/>
  <c r="M53" i="47"/>
  <c r="N53" i="47"/>
  <c r="O53" i="47"/>
  <c r="P53" i="47"/>
  <c r="Q53" i="47"/>
  <c r="R53" i="47"/>
  <c r="F44" i="47"/>
  <c r="G44" i="47"/>
  <c r="H44" i="47"/>
  <c r="I44" i="47"/>
  <c r="J44" i="47"/>
  <c r="K44" i="47"/>
  <c r="L44" i="47"/>
  <c r="M44" i="47"/>
  <c r="N44" i="47"/>
  <c r="O44" i="47"/>
  <c r="P44" i="47"/>
  <c r="Q44" i="47"/>
  <c r="R44" i="47"/>
  <c r="F45" i="47"/>
  <c r="G45" i="47"/>
  <c r="H45" i="47"/>
  <c r="I45" i="47"/>
  <c r="J45" i="47"/>
  <c r="K45" i="47"/>
  <c r="L45" i="47"/>
  <c r="M45" i="47"/>
  <c r="N45" i="47"/>
  <c r="O45" i="47"/>
  <c r="P45" i="47"/>
  <c r="Q45" i="47"/>
  <c r="R45" i="47"/>
  <c r="F46" i="47"/>
  <c r="G46" i="47"/>
  <c r="H46" i="47"/>
  <c r="I46" i="47"/>
  <c r="J46" i="47"/>
  <c r="K46" i="47"/>
  <c r="L46" i="47"/>
  <c r="M46" i="47"/>
  <c r="N46" i="47"/>
  <c r="O46" i="47"/>
  <c r="P46" i="47"/>
  <c r="Q46" i="47"/>
  <c r="R46" i="47"/>
  <c r="F47" i="47"/>
  <c r="G47" i="47"/>
  <c r="H47" i="47"/>
  <c r="I47" i="47"/>
  <c r="J47" i="47"/>
  <c r="K47" i="47"/>
  <c r="L47" i="47"/>
  <c r="M47" i="47"/>
  <c r="N47" i="47"/>
  <c r="O47" i="47"/>
  <c r="P47" i="47"/>
  <c r="Q47" i="47"/>
  <c r="R47" i="47"/>
  <c r="F34" i="47"/>
  <c r="G34" i="47"/>
  <c r="H34" i="47"/>
  <c r="I34" i="47"/>
  <c r="J34" i="47"/>
  <c r="K34" i="47"/>
  <c r="L34" i="47"/>
  <c r="M34" i="47"/>
  <c r="N34" i="47"/>
  <c r="O34" i="47"/>
  <c r="P34" i="47"/>
  <c r="Q34" i="47"/>
  <c r="R34" i="47"/>
  <c r="F35" i="47"/>
  <c r="G35" i="47"/>
  <c r="H35" i="47"/>
  <c r="I35" i="47"/>
  <c r="J35" i="47"/>
  <c r="K35" i="47"/>
  <c r="L35" i="47"/>
  <c r="M35" i="47"/>
  <c r="N35" i="47"/>
  <c r="O35" i="47"/>
  <c r="P35" i="47"/>
  <c r="Q35" i="47"/>
  <c r="R35" i="47"/>
  <c r="F36" i="47"/>
  <c r="G36" i="47"/>
  <c r="H36" i="47"/>
  <c r="I36" i="47"/>
  <c r="J36" i="47"/>
  <c r="K36" i="47"/>
  <c r="L36" i="47"/>
  <c r="M36" i="47"/>
  <c r="N36" i="47"/>
  <c r="O36" i="47"/>
  <c r="P36" i="47"/>
  <c r="Q36" i="47"/>
  <c r="R36" i="47"/>
  <c r="F37" i="47"/>
  <c r="G37" i="47"/>
  <c r="H37" i="47"/>
  <c r="I37" i="47"/>
  <c r="J37" i="47"/>
  <c r="K37" i="47"/>
  <c r="L37" i="47"/>
  <c r="M37" i="47"/>
  <c r="N37" i="47"/>
  <c r="O37" i="47"/>
  <c r="P37" i="47"/>
  <c r="Q37" i="47"/>
  <c r="R37" i="47"/>
  <c r="F38" i="47"/>
  <c r="G38" i="47"/>
  <c r="H38" i="47"/>
  <c r="I38" i="47"/>
  <c r="J38" i="47"/>
  <c r="K38" i="47"/>
  <c r="L38" i="47"/>
  <c r="M38" i="47"/>
  <c r="N38" i="47"/>
  <c r="O38" i="47"/>
  <c r="P38" i="47"/>
  <c r="Q38" i="47"/>
  <c r="R38" i="47"/>
  <c r="F39" i="47"/>
  <c r="G39" i="47"/>
  <c r="H39" i="47"/>
  <c r="I39" i="47"/>
  <c r="J39" i="47"/>
  <c r="K39" i="47"/>
  <c r="L39" i="47"/>
  <c r="M39" i="47"/>
  <c r="N39" i="47"/>
  <c r="O39" i="47"/>
  <c r="P39" i="47"/>
  <c r="Q39" i="47"/>
  <c r="R39" i="47"/>
  <c r="F40" i="47"/>
  <c r="G40" i="47"/>
  <c r="H40" i="47"/>
  <c r="I40" i="47"/>
  <c r="J40" i="47"/>
  <c r="K40" i="47"/>
  <c r="L40" i="47"/>
  <c r="M40" i="47"/>
  <c r="N40" i="47"/>
  <c r="O40" i="47"/>
  <c r="P40" i="47"/>
  <c r="Q40" i="47"/>
  <c r="R40" i="47"/>
  <c r="F41" i="47"/>
  <c r="G41" i="47"/>
  <c r="H41" i="47"/>
  <c r="I41" i="47"/>
  <c r="J41" i="47"/>
  <c r="K41" i="47"/>
  <c r="L41" i="47"/>
  <c r="M41" i="47"/>
  <c r="N41" i="47"/>
  <c r="O41" i="47"/>
  <c r="P41" i="47"/>
  <c r="Q41" i="47"/>
  <c r="R41" i="47"/>
  <c r="F42" i="47"/>
  <c r="G42" i="47"/>
  <c r="H42" i="47"/>
  <c r="I42" i="47"/>
  <c r="J42" i="47"/>
  <c r="K42" i="47"/>
  <c r="L42" i="47"/>
  <c r="M42" i="47"/>
  <c r="N42" i="47"/>
  <c r="O42" i="47"/>
  <c r="P42" i="47"/>
  <c r="Q42" i="47"/>
  <c r="R42" i="47"/>
  <c r="F43" i="47"/>
  <c r="G43" i="47"/>
  <c r="H43" i="47"/>
  <c r="I43" i="47"/>
  <c r="J43" i="47"/>
  <c r="K43" i="47"/>
  <c r="L43" i="47"/>
  <c r="M43" i="47"/>
  <c r="N43" i="47"/>
  <c r="O43" i="47"/>
  <c r="P43" i="47"/>
  <c r="Q43" i="47"/>
  <c r="R43" i="47"/>
  <c r="F28" i="47"/>
  <c r="G28" i="47"/>
  <c r="H28" i="47"/>
  <c r="I28" i="47"/>
  <c r="J28" i="47"/>
  <c r="K28" i="47"/>
  <c r="L28" i="47"/>
  <c r="M28" i="47"/>
  <c r="N28" i="47"/>
  <c r="O28" i="47"/>
  <c r="P28" i="47"/>
  <c r="Q28" i="47"/>
  <c r="R28" i="47"/>
  <c r="F29" i="47"/>
  <c r="G29" i="47"/>
  <c r="H29" i="47"/>
  <c r="I29" i="47"/>
  <c r="J29" i="47"/>
  <c r="K29" i="47"/>
  <c r="L29" i="47"/>
  <c r="M29" i="47"/>
  <c r="N29" i="47"/>
  <c r="O29" i="47"/>
  <c r="P29" i="47"/>
  <c r="Q29" i="47"/>
  <c r="R29" i="47"/>
  <c r="F30" i="47"/>
  <c r="G30" i="47"/>
  <c r="H30" i="47"/>
  <c r="I30" i="47"/>
  <c r="J30" i="47"/>
  <c r="K30" i="47"/>
  <c r="L30" i="47"/>
  <c r="M30" i="47"/>
  <c r="N30" i="47"/>
  <c r="O30" i="47"/>
  <c r="P30" i="47"/>
  <c r="Q30" i="47"/>
  <c r="R30" i="47"/>
  <c r="F31" i="47"/>
  <c r="G31" i="47"/>
  <c r="H31" i="47"/>
  <c r="I31" i="47"/>
  <c r="J31" i="47"/>
  <c r="K31" i="47"/>
  <c r="L31" i="47"/>
  <c r="M31" i="47"/>
  <c r="N31" i="47"/>
  <c r="O31" i="47"/>
  <c r="P31" i="47"/>
  <c r="Q31" i="47"/>
  <c r="R31" i="47"/>
  <c r="F32" i="47"/>
  <c r="G32" i="47"/>
  <c r="H32" i="47"/>
  <c r="I32" i="47"/>
  <c r="J32" i="47"/>
  <c r="K32" i="47"/>
  <c r="L32" i="47"/>
  <c r="M32" i="47"/>
  <c r="N32" i="47"/>
  <c r="O32" i="47"/>
  <c r="P32" i="47"/>
  <c r="Q32" i="47"/>
  <c r="R32" i="47"/>
  <c r="F33" i="47"/>
  <c r="G33" i="47"/>
  <c r="H33" i="47"/>
  <c r="I33" i="47"/>
  <c r="J33" i="47"/>
  <c r="K33" i="47"/>
  <c r="L33" i="47"/>
  <c r="M33" i="47"/>
  <c r="N33" i="47"/>
  <c r="O33" i="47"/>
  <c r="P33" i="47"/>
  <c r="Q33" i="47"/>
  <c r="R33" i="47"/>
  <c r="F21" i="47"/>
  <c r="G21" i="47"/>
  <c r="H21" i="47"/>
  <c r="I21" i="47"/>
  <c r="J21" i="47"/>
  <c r="K21" i="47"/>
  <c r="L21" i="47"/>
  <c r="M21" i="47"/>
  <c r="N21" i="47"/>
  <c r="O21" i="47"/>
  <c r="P21" i="47"/>
  <c r="Q21" i="47"/>
  <c r="R21" i="47"/>
  <c r="F22" i="47"/>
  <c r="G22" i="47"/>
  <c r="H22" i="47"/>
  <c r="I22" i="47"/>
  <c r="J22" i="47"/>
  <c r="K22" i="47"/>
  <c r="L22" i="47"/>
  <c r="M22" i="47"/>
  <c r="N22" i="47"/>
  <c r="O22" i="47"/>
  <c r="P22" i="47"/>
  <c r="Q22" i="47"/>
  <c r="R22" i="47"/>
  <c r="F23" i="47"/>
  <c r="G23" i="47"/>
  <c r="H23" i="47"/>
  <c r="I23" i="47"/>
  <c r="J23" i="47"/>
  <c r="K23" i="47"/>
  <c r="L23" i="47"/>
  <c r="M23" i="47"/>
  <c r="N23" i="47"/>
  <c r="O23" i="47"/>
  <c r="P23" i="47"/>
  <c r="Q23" i="47"/>
  <c r="R23" i="47"/>
  <c r="F24" i="47"/>
  <c r="G24" i="47"/>
  <c r="H24" i="47"/>
  <c r="I24" i="47"/>
  <c r="J24" i="47"/>
  <c r="K24" i="47"/>
  <c r="L24" i="47"/>
  <c r="M24" i="47"/>
  <c r="N24" i="47"/>
  <c r="O24" i="47"/>
  <c r="P24" i="47"/>
  <c r="Q24" i="47"/>
  <c r="R24" i="47"/>
  <c r="F25" i="47"/>
  <c r="G25" i="47"/>
  <c r="H25" i="47"/>
  <c r="I25" i="47"/>
  <c r="J25" i="47"/>
  <c r="K25" i="47"/>
  <c r="L25" i="47"/>
  <c r="M25" i="47"/>
  <c r="N25" i="47"/>
  <c r="O25" i="47"/>
  <c r="P25" i="47"/>
  <c r="Q25" i="47"/>
  <c r="R25" i="47"/>
  <c r="F26" i="47"/>
  <c r="G26" i="47"/>
  <c r="H26" i="47"/>
  <c r="I26" i="47"/>
  <c r="J26" i="47"/>
  <c r="K26" i="47"/>
  <c r="L26" i="47"/>
  <c r="M26" i="47"/>
  <c r="N26" i="47"/>
  <c r="O26" i="47"/>
  <c r="P26" i="47"/>
  <c r="Q26" i="47"/>
  <c r="R26" i="47"/>
  <c r="F27" i="47"/>
  <c r="G27" i="47"/>
  <c r="H27" i="47"/>
  <c r="I27" i="47"/>
  <c r="J27" i="47"/>
  <c r="K27" i="47"/>
  <c r="L27" i="47"/>
  <c r="M27" i="47"/>
  <c r="N27" i="47"/>
  <c r="O27" i="47"/>
  <c r="P27" i="47"/>
  <c r="Q27" i="47"/>
  <c r="R27" i="47"/>
  <c r="B8" i="47"/>
  <c r="B9" i="47"/>
  <c r="B10" i="47" s="1"/>
  <c r="A21" i="47" l="1"/>
  <c r="A96" i="47" l="1"/>
  <c r="A99" i="47"/>
  <c r="A22" i="47"/>
  <c r="A23" i="47"/>
  <c r="A25" i="47"/>
  <c r="A27" i="47"/>
  <c r="A29" i="47"/>
  <c r="A31" i="47"/>
  <c r="A33" i="47"/>
  <c r="A35" i="47"/>
  <c r="A37" i="47"/>
  <c r="A39" i="47"/>
  <c r="A41" i="47"/>
  <c r="A43" i="47"/>
  <c r="A45" i="47"/>
  <c r="A47" i="47"/>
  <c r="A49" i="47"/>
  <c r="A51" i="47"/>
  <c r="A53" i="47"/>
  <c r="A55" i="47"/>
  <c r="A57" i="47"/>
  <c r="A59" i="47"/>
  <c r="A61" i="47"/>
  <c r="A63" i="47"/>
  <c r="A65" i="47"/>
  <c r="A67" i="47"/>
  <c r="A69" i="47"/>
  <c r="A71" i="47"/>
  <c r="A73" i="47"/>
  <c r="A75" i="47"/>
  <c r="A77" i="47"/>
  <c r="A79" i="47"/>
  <c r="A81" i="47"/>
  <c r="A83" i="47"/>
  <c r="A85" i="47"/>
  <c r="A87" i="47"/>
  <c r="A89" i="47"/>
  <c r="A91" i="47"/>
  <c r="A93" i="47"/>
  <c r="A95" i="47"/>
  <c r="A98" i="47"/>
  <c r="A102" i="47" s="1"/>
  <c r="A24" i="47"/>
  <c r="A26" i="47"/>
  <c r="A28" i="47"/>
  <c r="A30" i="47"/>
  <c r="A32" i="47"/>
  <c r="A34" i="47"/>
  <c r="A36" i="47"/>
  <c r="A38" i="47"/>
  <c r="A40" i="47"/>
  <c r="A42" i="47"/>
  <c r="A44" i="47"/>
  <c r="A46" i="47"/>
  <c r="A48" i="47"/>
  <c r="A50" i="47"/>
  <c r="A52" i="47"/>
  <c r="A54" i="47"/>
  <c r="A56" i="47"/>
  <c r="A58" i="47"/>
  <c r="A60" i="47"/>
  <c r="A62" i="47"/>
  <c r="A64" i="47"/>
  <c r="A66" i="47"/>
  <c r="A68" i="47"/>
  <c r="A70" i="47"/>
  <c r="A72" i="47"/>
  <c r="A74" i="47"/>
  <c r="A76" i="47"/>
  <c r="A78" i="47"/>
  <c r="A80" i="47"/>
  <c r="A82" i="47"/>
  <c r="A84" i="47"/>
  <c r="A86" i="47"/>
  <c r="A88" i="47"/>
  <c r="A90" i="47"/>
  <c r="A92" i="47"/>
  <c r="A94" i="47"/>
  <c r="A97" i="47"/>
  <c r="Q134" i="44" l="1"/>
  <c r="P134" i="44"/>
  <c r="O134" i="44"/>
  <c r="N134" i="44"/>
  <c r="M134" i="44"/>
  <c r="L134" i="44"/>
  <c r="K134" i="44"/>
  <c r="J134" i="44"/>
  <c r="I134" i="44"/>
  <c r="H134" i="44"/>
  <c r="G134" i="44"/>
  <c r="F134" i="44"/>
  <c r="E134" i="44"/>
  <c r="Q133" i="44"/>
  <c r="P133" i="44"/>
  <c r="O133" i="44"/>
  <c r="N133" i="44"/>
  <c r="M133" i="44"/>
  <c r="L133" i="44"/>
  <c r="K133" i="44"/>
  <c r="J133" i="44"/>
  <c r="I133" i="44"/>
  <c r="H133" i="44"/>
  <c r="G133" i="44"/>
  <c r="F133" i="44"/>
  <c r="E133" i="44"/>
  <c r="Q132" i="44"/>
  <c r="P132" i="44"/>
  <c r="O132" i="44"/>
  <c r="N132" i="44"/>
  <c r="M132" i="44"/>
  <c r="L132" i="44"/>
  <c r="K132" i="44"/>
  <c r="J132" i="44"/>
  <c r="I132" i="44"/>
  <c r="H132" i="44"/>
  <c r="G132" i="44"/>
  <c r="F132" i="44"/>
  <c r="E132" i="44"/>
  <c r="Q131" i="44"/>
  <c r="P131" i="44"/>
  <c r="O131" i="44"/>
  <c r="N131" i="44"/>
  <c r="M131" i="44"/>
  <c r="L131" i="44"/>
  <c r="K131" i="44"/>
  <c r="J131" i="44"/>
  <c r="I131" i="44"/>
  <c r="H131" i="44"/>
  <c r="G131" i="44"/>
  <c r="F131" i="44"/>
  <c r="E131" i="44"/>
  <c r="E21" i="44" l="1"/>
  <c r="F21" i="44"/>
  <c r="G21" i="44"/>
  <c r="H21" i="44"/>
  <c r="I21" i="44"/>
  <c r="J21" i="44"/>
  <c r="K21" i="44"/>
  <c r="L21" i="44"/>
  <c r="M21" i="44"/>
  <c r="N21" i="44"/>
  <c r="O21" i="44"/>
  <c r="P21" i="44"/>
  <c r="Q21" i="44"/>
  <c r="Q151" i="44"/>
  <c r="P151" i="44"/>
  <c r="O151" i="44"/>
  <c r="N151" i="44"/>
  <c r="M151" i="44"/>
  <c r="L151" i="44"/>
  <c r="K151" i="44"/>
  <c r="J151" i="44"/>
  <c r="I151" i="44"/>
  <c r="H151" i="44"/>
  <c r="G151" i="44"/>
  <c r="F151" i="44"/>
  <c r="Q130" i="44"/>
  <c r="P130" i="44"/>
  <c r="O130" i="44"/>
  <c r="N130" i="44"/>
  <c r="M130" i="44"/>
  <c r="L130" i="44"/>
  <c r="K130" i="44"/>
  <c r="J130" i="44"/>
  <c r="I130" i="44"/>
  <c r="H130" i="44"/>
  <c r="G130" i="44"/>
  <c r="F130" i="44"/>
  <c r="Q129" i="44"/>
  <c r="P129" i="44"/>
  <c r="O129" i="44"/>
  <c r="N129" i="44"/>
  <c r="M129" i="44"/>
  <c r="L129" i="44"/>
  <c r="K129" i="44"/>
  <c r="J129" i="44"/>
  <c r="I129" i="44"/>
  <c r="H129" i="44"/>
  <c r="G129" i="44"/>
  <c r="F129" i="44"/>
  <c r="Q127" i="44"/>
  <c r="P127" i="44"/>
  <c r="O127" i="44"/>
  <c r="N127" i="44"/>
  <c r="M127" i="44"/>
  <c r="L127" i="44"/>
  <c r="K127" i="44"/>
  <c r="J127" i="44"/>
  <c r="I127" i="44"/>
  <c r="H127" i="44"/>
  <c r="G127" i="44"/>
  <c r="F127" i="44"/>
  <c r="Q126" i="44"/>
  <c r="P126" i="44"/>
  <c r="O126" i="44"/>
  <c r="N126" i="44"/>
  <c r="M126" i="44"/>
  <c r="L126" i="44"/>
  <c r="K126" i="44"/>
  <c r="J126" i="44"/>
  <c r="I126" i="44"/>
  <c r="H126" i="44"/>
  <c r="G126" i="44"/>
  <c r="F126" i="44"/>
  <c r="Q125" i="44"/>
  <c r="P125" i="44"/>
  <c r="O125" i="44"/>
  <c r="N125" i="44"/>
  <c r="M125" i="44"/>
  <c r="L125" i="44"/>
  <c r="K125" i="44"/>
  <c r="J125" i="44"/>
  <c r="I125" i="44"/>
  <c r="H125" i="44"/>
  <c r="G125" i="44"/>
  <c r="F125" i="44"/>
  <c r="Q124" i="44"/>
  <c r="P124" i="44"/>
  <c r="O124" i="44"/>
  <c r="N124" i="44"/>
  <c r="M124" i="44"/>
  <c r="L124" i="44"/>
  <c r="K124" i="44"/>
  <c r="J124" i="44"/>
  <c r="I124" i="44"/>
  <c r="H124" i="44"/>
  <c r="G124" i="44"/>
  <c r="F124" i="44"/>
  <c r="Q123" i="44"/>
  <c r="P123" i="44"/>
  <c r="O123" i="44"/>
  <c r="N123" i="44"/>
  <c r="M123" i="44"/>
  <c r="L123" i="44"/>
  <c r="K123" i="44"/>
  <c r="J123" i="44"/>
  <c r="I123" i="44"/>
  <c r="H123" i="44"/>
  <c r="G123" i="44"/>
  <c r="F123" i="44"/>
  <c r="Q122" i="44"/>
  <c r="P122" i="44"/>
  <c r="O122" i="44"/>
  <c r="N122" i="44"/>
  <c r="M122" i="44"/>
  <c r="L122" i="44"/>
  <c r="K122" i="44"/>
  <c r="J122" i="44"/>
  <c r="I122" i="44"/>
  <c r="H122" i="44"/>
  <c r="G122" i="44"/>
  <c r="F122" i="44"/>
  <c r="E130" i="44"/>
  <c r="E129" i="44"/>
  <c r="E127" i="44"/>
  <c r="E126" i="44"/>
  <c r="E125" i="44"/>
  <c r="E123" i="44"/>
  <c r="E122" i="44"/>
  <c r="S108" i="44"/>
  <c r="R108" i="44"/>
  <c r="S98" i="44"/>
  <c r="S83" i="44"/>
  <c r="R83" i="44"/>
  <c r="S73" i="44"/>
  <c r="R73" i="44"/>
  <c r="Q119" i="44"/>
  <c r="P119" i="44"/>
  <c r="O119" i="44"/>
  <c r="N119" i="44"/>
  <c r="M119" i="44"/>
  <c r="L119" i="44"/>
  <c r="K119" i="44"/>
  <c r="J119" i="44"/>
  <c r="I119" i="44"/>
  <c r="H119" i="44"/>
  <c r="G119" i="44"/>
  <c r="F119" i="44"/>
  <c r="E119" i="44"/>
  <c r="Q104" i="44"/>
  <c r="P104" i="44"/>
  <c r="O104" i="44"/>
  <c r="N104" i="44"/>
  <c r="M104" i="44"/>
  <c r="L104" i="44"/>
  <c r="K104" i="44"/>
  <c r="J104" i="44"/>
  <c r="I104" i="44"/>
  <c r="H104" i="44"/>
  <c r="G104" i="44"/>
  <c r="F104" i="44"/>
  <c r="E104" i="44"/>
  <c r="Q94" i="44"/>
  <c r="P94" i="44"/>
  <c r="O94" i="44"/>
  <c r="N94" i="44"/>
  <c r="M94" i="44"/>
  <c r="L94" i="44"/>
  <c r="K94" i="44"/>
  <c r="J94" i="44"/>
  <c r="I94" i="44"/>
  <c r="H94" i="44"/>
  <c r="G94" i="44"/>
  <c r="F94" i="44"/>
  <c r="E94" i="44"/>
  <c r="Q79" i="44"/>
  <c r="P79" i="44"/>
  <c r="O79" i="44"/>
  <c r="N79" i="44"/>
  <c r="M79" i="44"/>
  <c r="L79" i="44"/>
  <c r="K79" i="44"/>
  <c r="J79" i="44"/>
  <c r="I79" i="44"/>
  <c r="H79" i="44"/>
  <c r="G79" i="44"/>
  <c r="E79" i="44"/>
  <c r="Q68" i="44"/>
  <c r="P68" i="44"/>
  <c r="O68" i="44"/>
  <c r="N68" i="44"/>
  <c r="M68" i="44"/>
  <c r="L68" i="44"/>
  <c r="K68" i="44"/>
  <c r="J68" i="44"/>
  <c r="I68" i="44"/>
  <c r="H68" i="44"/>
  <c r="G68" i="44"/>
  <c r="F68" i="44"/>
  <c r="E68" i="44"/>
  <c r="Q59" i="44"/>
  <c r="P59" i="44"/>
  <c r="O59" i="44"/>
  <c r="N59" i="44"/>
  <c r="M59" i="44"/>
  <c r="L59" i="44"/>
  <c r="K59" i="44"/>
  <c r="J59" i="44"/>
  <c r="I59" i="44"/>
  <c r="H59" i="44"/>
  <c r="G59" i="44"/>
  <c r="F59" i="44"/>
  <c r="E59" i="44"/>
  <c r="Q43" i="44"/>
  <c r="P43" i="44"/>
  <c r="O43" i="44"/>
  <c r="N43" i="44"/>
  <c r="M43" i="44"/>
  <c r="L43" i="44"/>
  <c r="K43" i="44"/>
  <c r="J43" i="44"/>
  <c r="I43" i="44"/>
  <c r="H43" i="44"/>
  <c r="G43" i="44"/>
  <c r="F43" i="44"/>
  <c r="E43" i="44"/>
  <c r="Q30" i="44"/>
  <c r="P30" i="44"/>
  <c r="O30" i="44"/>
  <c r="N30" i="44"/>
  <c r="M30" i="44"/>
  <c r="L30" i="44"/>
  <c r="K30" i="44"/>
  <c r="J30" i="44"/>
  <c r="I30" i="44"/>
  <c r="H30" i="44"/>
  <c r="G30" i="44"/>
  <c r="F30" i="44"/>
  <c r="E30" i="44"/>
  <c r="S34" i="44"/>
  <c r="R34" i="44"/>
  <c r="S15" i="44"/>
  <c r="R15" i="44"/>
  <c r="S25" i="44"/>
  <c r="R25" i="44"/>
  <c r="S151" i="44" l="1"/>
  <c r="H135" i="44"/>
  <c r="I149" i="44" s="1"/>
  <c r="J99" i="47" s="1"/>
  <c r="Q135" i="44"/>
  <c r="I135" i="44"/>
  <c r="J149" i="44" s="1"/>
  <c r="K99" i="47" s="1"/>
  <c r="J135" i="44"/>
  <c r="K149" i="44" s="1"/>
  <c r="L99" i="47" s="1"/>
  <c r="P135" i="44"/>
  <c r="Q149" i="44" s="1"/>
  <c r="L135" i="44"/>
  <c r="M149" i="44" s="1"/>
  <c r="N99" i="47" s="1"/>
  <c r="M135" i="44"/>
  <c r="N149" i="44" s="1"/>
  <c r="O99" i="47" s="1"/>
  <c r="F135" i="44"/>
  <c r="G149" i="44" s="1"/>
  <c r="N135" i="44"/>
  <c r="O149" i="44" s="1"/>
  <c r="R126" i="44"/>
  <c r="R128" i="44"/>
  <c r="R130" i="44"/>
  <c r="R132" i="44"/>
  <c r="R134" i="44"/>
  <c r="S122" i="44"/>
  <c r="S124" i="44"/>
  <c r="S126" i="44"/>
  <c r="S128" i="44"/>
  <c r="S130" i="44"/>
  <c r="S132" i="44"/>
  <c r="S134" i="44"/>
  <c r="G135" i="44"/>
  <c r="H149" i="44" s="1"/>
  <c r="I99" i="47" s="1"/>
  <c r="K135" i="44"/>
  <c r="L149" i="44" s="1"/>
  <c r="M99" i="47" s="1"/>
  <c r="O135" i="44"/>
  <c r="P149" i="44" s="1"/>
  <c r="S123" i="44"/>
  <c r="R123" i="44"/>
  <c r="S125" i="44"/>
  <c r="R125" i="44"/>
  <c r="S127" i="44"/>
  <c r="R127" i="44"/>
  <c r="S129" i="44"/>
  <c r="R129" i="44"/>
  <c r="S131" i="44"/>
  <c r="R131" i="44"/>
  <c r="S133" i="44"/>
  <c r="R133" i="44"/>
  <c r="R122" i="44"/>
  <c r="R92" i="44"/>
  <c r="S92" i="44"/>
  <c r="Q139" i="44" l="1"/>
  <c r="H99" i="47"/>
  <c r="R99" i="47"/>
  <c r="Q99" i="47"/>
  <c r="P99" i="47"/>
  <c r="O139" i="44"/>
  <c r="O154" i="44" s="1"/>
  <c r="H139" i="44"/>
  <c r="H146" i="44" s="1"/>
  <c r="N139" i="44"/>
  <c r="N154" i="44" s="1"/>
  <c r="K139" i="44"/>
  <c r="K154" i="44" s="1"/>
  <c r="F139" i="44"/>
  <c r="F146" i="44" s="1"/>
  <c r="G139" i="44"/>
  <c r="G154" i="44" s="1"/>
  <c r="M139" i="44"/>
  <c r="L139" i="44"/>
  <c r="L146" i="44" s="1"/>
  <c r="P139" i="44"/>
  <c r="P146" i="44" s="1"/>
  <c r="J139" i="44"/>
  <c r="J146" i="44" s="1"/>
  <c r="I139" i="44"/>
  <c r="Q146" i="44"/>
  <c r="S77" i="44"/>
  <c r="R77" i="44"/>
  <c r="J154" i="44" l="1"/>
  <c r="L154" i="44"/>
  <c r="Q154" i="44"/>
  <c r="F154" i="44"/>
  <c r="H154" i="44"/>
  <c r="I146" i="44"/>
  <c r="I154" i="44"/>
  <c r="P154" i="44"/>
  <c r="M146" i="44"/>
  <c r="M154" i="44"/>
  <c r="O146" i="44"/>
  <c r="G146" i="44"/>
  <c r="K146" i="44"/>
  <c r="N146" i="44"/>
  <c r="R102" i="44"/>
  <c r="R93" i="44"/>
  <c r="R67" i="44"/>
  <c r="R66" i="44"/>
  <c r="R58" i="44"/>
  <c r="R57" i="44"/>
  <c r="R40" i="44"/>
  <c r="R19" i="44"/>
  <c r="S33" i="44"/>
  <c r="S37" i="44"/>
  <c r="R33" i="44"/>
  <c r="R37" i="44"/>
  <c r="S67" i="44"/>
  <c r="S58" i="44"/>
  <c r="S102" i="44" l="1"/>
  <c r="S66" i="44"/>
  <c r="S118" i="44" l="1"/>
  <c r="R118" i="44"/>
  <c r="R117" i="44"/>
  <c r="R116" i="44"/>
  <c r="S41" i="44" l="1"/>
  <c r="R41" i="44"/>
  <c r="S93" i="44" l="1"/>
  <c r="S57" i="44"/>
  <c r="S40" i="44"/>
  <c r="S19" i="44"/>
  <c r="S117" i="44" l="1"/>
  <c r="S116" i="44"/>
  <c r="S103" i="44"/>
  <c r="R103" i="44"/>
  <c r="O86" i="44" l="1"/>
  <c r="P86" i="44"/>
  <c r="Q86" i="44"/>
  <c r="N86" i="44"/>
  <c r="R78" i="44" l="1"/>
  <c r="S78" i="44"/>
  <c r="S20" i="44"/>
  <c r="R20" i="44"/>
  <c r="R29" i="44"/>
  <c r="S29" i="44"/>
  <c r="S42" i="44"/>
  <c r="R42" i="44"/>
  <c r="E124" i="44" l="1"/>
  <c r="M86" i="44"/>
  <c r="L86" i="44"/>
  <c r="K86" i="44"/>
  <c r="J86" i="44"/>
  <c r="I86" i="44"/>
  <c r="Q50" i="44"/>
  <c r="P50" i="44"/>
  <c r="O50" i="44"/>
  <c r="N50" i="44"/>
  <c r="M50" i="44"/>
  <c r="L50" i="44"/>
  <c r="K50" i="44"/>
  <c r="J50" i="44"/>
  <c r="I50" i="44"/>
  <c r="E135" i="44" l="1"/>
  <c r="F149" i="44" s="1"/>
  <c r="R124" i="44"/>
  <c r="S76" i="44"/>
  <c r="S27" i="44"/>
  <c r="R28" i="44"/>
  <c r="S36" i="44"/>
  <c r="G50" i="44"/>
  <c r="S47" i="44"/>
  <c r="R48" i="44"/>
  <c r="R54" i="44"/>
  <c r="S65" i="44"/>
  <c r="H86" i="44"/>
  <c r="S85" i="44"/>
  <c r="S91" i="44"/>
  <c r="S100" i="44"/>
  <c r="S101" i="44"/>
  <c r="S110" i="44"/>
  <c r="R111" i="44"/>
  <c r="S114" i="44"/>
  <c r="R115" i="44"/>
  <c r="S28" i="44"/>
  <c r="S38" i="44"/>
  <c r="S48" i="44"/>
  <c r="S54" i="44"/>
  <c r="S62" i="44"/>
  <c r="E86" i="44"/>
  <c r="S111" i="44"/>
  <c r="S115" i="44"/>
  <c r="R24" i="44"/>
  <c r="H50" i="44"/>
  <c r="R49" i="44"/>
  <c r="R55" i="44"/>
  <c r="R63" i="44"/>
  <c r="R72" i="44"/>
  <c r="R74" i="44"/>
  <c r="R89" i="44"/>
  <c r="S16" i="44"/>
  <c r="R26" i="44"/>
  <c r="E50" i="44"/>
  <c r="S49" i="44"/>
  <c r="S55" i="44"/>
  <c r="R56" i="44"/>
  <c r="S63" i="44"/>
  <c r="R64" i="44"/>
  <c r="S74" i="44"/>
  <c r="R75" i="44"/>
  <c r="S82" i="44"/>
  <c r="R84" i="44"/>
  <c r="S89" i="44"/>
  <c r="R90" i="44"/>
  <c r="S97" i="44"/>
  <c r="R99" i="44"/>
  <c r="S112" i="44"/>
  <c r="R113" i="44"/>
  <c r="R138" i="44"/>
  <c r="S26" i="44"/>
  <c r="R27" i="44"/>
  <c r="S35" i="44"/>
  <c r="R36" i="44"/>
  <c r="F50" i="44"/>
  <c r="R47" i="44"/>
  <c r="S56" i="44"/>
  <c r="S64" i="44"/>
  <c r="R65" i="44"/>
  <c r="S75" i="44"/>
  <c r="R76" i="44"/>
  <c r="G86" i="44"/>
  <c r="S84" i="44"/>
  <c r="R85" i="44"/>
  <c r="S90" i="44"/>
  <c r="R91" i="44"/>
  <c r="S99" i="44"/>
  <c r="R100" i="44"/>
  <c r="R101" i="44"/>
  <c r="S109" i="44"/>
  <c r="R110" i="44"/>
  <c r="S113" i="44"/>
  <c r="R114" i="44"/>
  <c r="S138" i="44"/>
  <c r="S148" i="44"/>
  <c r="S18" i="44"/>
  <c r="S39" i="44"/>
  <c r="F86" i="44"/>
  <c r="S53" i="44"/>
  <c r="S17" i="44"/>
  <c r="S107" i="44"/>
  <c r="R109" i="44"/>
  <c r="S145" i="44"/>
  <c r="R14" i="44"/>
  <c r="R35" i="44"/>
  <c r="R17" i="44"/>
  <c r="R38" i="44"/>
  <c r="S72" i="44"/>
  <c r="R16" i="44"/>
  <c r="S46" i="44"/>
  <c r="S14" i="44"/>
  <c r="R18" i="44"/>
  <c r="S24" i="44"/>
  <c r="R39" i="44"/>
  <c r="R82" i="44"/>
  <c r="R97" i="44"/>
  <c r="R46" i="44"/>
  <c r="R53" i="44"/>
  <c r="R62" i="44"/>
  <c r="R107" i="44"/>
  <c r="R112" i="44"/>
  <c r="G99" i="47" l="1"/>
  <c r="E139" i="44"/>
  <c r="S21" i="44"/>
  <c r="R21" i="44"/>
  <c r="R104" i="44"/>
  <c r="S79" i="44"/>
  <c r="R43" i="44"/>
  <c r="R119" i="44"/>
  <c r="S59" i="44"/>
  <c r="S119" i="44"/>
  <c r="S104" i="44"/>
  <c r="R68" i="44"/>
  <c r="S43" i="44"/>
  <c r="R79" i="44"/>
  <c r="R59" i="44"/>
  <c r="S94" i="44"/>
  <c r="R30" i="44"/>
  <c r="S68" i="44"/>
  <c r="S30" i="44"/>
  <c r="R94" i="44"/>
  <c r="R50" i="44"/>
  <c r="S50" i="44"/>
  <c r="R86" i="44"/>
  <c r="S86" i="44"/>
  <c r="R135" i="44" l="1"/>
  <c r="S135" i="44"/>
  <c r="R139" i="44" l="1"/>
  <c r="R154" i="44" s="1"/>
  <c r="S146" i="44"/>
  <c r="S149" i="44"/>
  <c r="S139" i="44" l="1"/>
  <c r="S154" i="44" s="1"/>
</calcChain>
</file>

<file path=xl/sharedStrings.xml><?xml version="1.0" encoding="utf-8"?>
<sst xmlns="http://schemas.openxmlformats.org/spreadsheetml/2006/main" count="2001" uniqueCount="392">
  <si>
    <t>EXPENDITURES</t>
  </si>
  <si>
    <t>Court Costs</t>
  </si>
  <si>
    <t>Service Charges</t>
  </si>
  <si>
    <t>Cash</t>
  </si>
  <si>
    <t>Forfeitures (Estreatures)</t>
  </si>
  <si>
    <t>Accrual</t>
  </si>
  <si>
    <t>Interest Earned on Art. V Revenues</t>
  </si>
  <si>
    <t xml:space="preserve">County: </t>
  </si>
  <si>
    <t xml:space="preserve">Version #: </t>
  </si>
  <si>
    <t>June</t>
  </si>
  <si>
    <t>July</t>
  </si>
  <si>
    <t>Alachua</t>
  </si>
  <si>
    <t xml:space="preserve"> </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</si>
  <si>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</si>
  <si>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</si>
  <si>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</si>
  <si>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</si>
  <si>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</si>
  <si>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</si>
  <si>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</si>
  <si>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</si>
  <si>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</si>
  <si>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</si>
  <si>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</si>
  <si>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</si>
  <si>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</si>
  <si>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</si>
  <si>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</si>
  <si>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</si>
  <si>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</si>
  <si>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</si>
  <si>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</si>
  <si>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</si>
  <si>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</si>
  <si>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</si>
  <si>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</si>
  <si>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</si>
  <si>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</si>
  <si>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</si>
  <si>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</si>
  <si>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</si>
  <si>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</si>
  <si>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</si>
  <si>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</si>
  <si>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</si>
  <si>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</si>
  <si>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</si>
  <si>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</si>
  <si>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</si>
  <si>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</si>
  <si>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</si>
  <si>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</si>
  <si>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</si>
  <si>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</si>
  <si>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</si>
  <si>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</si>
  <si>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</si>
  <si>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</si>
  <si>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</si>
  <si>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</si>
  <si>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</si>
  <si>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</si>
  <si>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</si>
  <si>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</si>
  <si>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</si>
  <si>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</si>
  <si>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</si>
  <si>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</si>
  <si>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</si>
  <si>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</si>
  <si>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</si>
  <si>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</si>
  <si>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</si>
  <si>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</si>
  <si>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</si>
  <si>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</si>
  <si>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</si>
  <si>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</si>
  <si>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</si>
  <si>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</si>
  <si>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$80.00 Filing Fee per SB 1512</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</si>
  <si>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</si>
  <si>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</si>
  <si>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</si>
  <si>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</si>
  <si>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</si>
  <si>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</si>
  <si>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</si>
  <si>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</si>
  <si>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</si>
  <si>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</si>
  <si>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</si>
  <si>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</si>
  <si>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</si>
  <si>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</si>
  <si>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</si>
  <si>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</si>
  <si>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</si>
  <si>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</si>
  <si>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</si>
  <si>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</si>
  <si>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D.</t>
  </si>
  <si>
    <t>C.</t>
  </si>
  <si>
    <t>A9</t>
  </si>
  <si>
    <t>Other Local Court Revenues</t>
  </si>
  <si>
    <t>Reopen Fees</t>
  </si>
  <si>
    <t>A.</t>
  </si>
  <si>
    <t>TOTALS</t>
  </si>
  <si>
    <t xml:space="preserve">B. </t>
  </si>
  <si>
    <t>REVENUES</t>
  </si>
  <si>
    <t>A11</t>
  </si>
  <si>
    <t>A10</t>
  </si>
  <si>
    <t>Juvenile Delinquency (UAS Codes 348.610-348.640 / UAS Code 348.924 and UAS Code 351.600)</t>
  </si>
  <si>
    <t>Juvenile Dependency (UAS Codes 348.610-348.640 and UAS Code 351.600)</t>
  </si>
  <si>
    <t>Civil Traffic (UAS Codes 348.510-348.540 / UAS Codes 348.930-348.931 and UAS Code 351.500)</t>
  </si>
  <si>
    <t>Criminal Traffic (UAS Codes 348.510-348.540 / UAS Codes 348.930-348.931 and UAS Code 351.500)</t>
  </si>
  <si>
    <t>Probate (UAS Codes 348.710-348.740)</t>
  </si>
  <si>
    <t>Civil - County (UAS Codes 348.310-348.330 and UAS Code 351.300)</t>
  </si>
  <si>
    <t>Civil - Circuit (UAS Codes 348.410-348.430 / UAS Code 348.480 and UAS Code 351.400)</t>
  </si>
  <si>
    <t>Criminal - County (UAS Codes 348.110-348.140 and UAS Code 351.100)</t>
  </si>
  <si>
    <t xml:space="preserve">Criminal - Circuit (UAS Codes 348.210-348.240 and UAS Code 351.200) </t>
  </si>
  <si>
    <t>NET (Revenues - Expenditures)</t>
  </si>
  <si>
    <t>OrganizationID</t>
  </si>
  <si>
    <t>OrganizationTypeID</t>
  </si>
  <si>
    <t>OrgName1</t>
  </si>
  <si>
    <t>OrgName2</t>
  </si>
  <si>
    <t>OrgName3</t>
  </si>
  <si>
    <t>Miami-Dade</t>
  </si>
  <si>
    <t>St Johns</t>
  </si>
  <si>
    <t>Saint Johns</t>
  </si>
  <si>
    <t>St Lucie</t>
  </si>
  <si>
    <t>Saint Lucie</t>
  </si>
  <si>
    <t>Version Number</t>
  </si>
  <si>
    <t>Report Month</t>
  </si>
  <si>
    <r>
      <t>Fines</t>
    </r>
    <r>
      <rPr>
        <vertAlign val="superscript"/>
        <sz val="11"/>
        <rFont val="Franklin Gothic Book"/>
        <family val="2"/>
        <scheme val="minor"/>
      </rPr>
      <t>4</t>
    </r>
  </si>
  <si>
    <r>
      <t>Redirected 10% Fines</t>
    </r>
    <r>
      <rPr>
        <vertAlign val="superscript"/>
        <sz val="11"/>
        <rFont val="Franklin Gothic Book"/>
        <family val="2"/>
        <scheme val="minor"/>
      </rPr>
      <t>5</t>
    </r>
  </si>
  <si>
    <r>
      <t>Filing Fees</t>
    </r>
    <r>
      <rPr>
        <vertAlign val="superscript"/>
        <sz val="11"/>
        <rFont val="Franklin Gothic Book"/>
        <family val="2"/>
        <scheme val="minor"/>
      </rPr>
      <t>6</t>
    </r>
  </si>
  <si>
    <t>EC.18.1.0</t>
  </si>
  <si>
    <t>VerificationCode:</t>
  </si>
  <si>
    <t>ReportShortName:</t>
  </si>
  <si>
    <t>CountyName:</t>
  </si>
  <si>
    <t>SubmissionDate:</t>
  </si>
  <si>
    <t>SubmissionEmail:</t>
  </si>
  <si>
    <t>ReportMonth:</t>
  </si>
  <si>
    <t>SubmissionMonth:</t>
  </si>
  <si>
    <t>Filename:</t>
  </si>
  <si>
    <t>EC</t>
  </si>
  <si>
    <t>VersionNumber:</t>
  </si>
  <si>
    <t>FolderLocation:</t>
  </si>
  <si>
    <t>FiscalYearID</t>
  </si>
  <si>
    <t>RevExp</t>
  </si>
  <si>
    <t>RevExpType</t>
  </si>
  <si>
    <t>RevExpSubType</t>
  </si>
  <si>
    <t>Period1</t>
  </si>
  <si>
    <t>Period2</t>
  </si>
  <si>
    <t>Period3</t>
  </si>
  <si>
    <t>Period4</t>
  </si>
  <si>
    <t>Period5</t>
  </si>
  <si>
    <t>Period6</t>
  </si>
  <si>
    <t>Period7</t>
  </si>
  <si>
    <t>Period8</t>
  </si>
  <si>
    <t>Period9</t>
  </si>
  <si>
    <t>Period10</t>
  </si>
  <si>
    <t>Period11</t>
  </si>
  <si>
    <t>Period12</t>
  </si>
  <si>
    <t>Period13</t>
  </si>
  <si>
    <t>ReportID</t>
  </si>
  <si>
    <t>Revenues</t>
  </si>
  <si>
    <t>Circuit Criminal</t>
  </si>
  <si>
    <t>County Criminal</t>
  </si>
  <si>
    <t>Circuit Civil</t>
  </si>
  <si>
    <t>County Civil</t>
  </si>
  <si>
    <t>Probate</t>
  </si>
  <si>
    <t>Criminal Traffic</t>
  </si>
  <si>
    <t>Civil Traffic</t>
  </si>
  <si>
    <t>Juvenile Dependency</t>
  </si>
  <si>
    <t>Juvenile Delinquency</t>
  </si>
  <si>
    <t>Revenue from Funding Source</t>
  </si>
  <si>
    <t>Expenditures</t>
  </si>
  <si>
    <t>General Expenditures</t>
  </si>
  <si>
    <t>TFPayments</t>
  </si>
  <si>
    <t>Fines4</t>
  </si>
  <si>
    <t>Redirected 10% Fines5</t>
  </si>
  <si>
    <t>Filing Fees6</t>
  </si>
  <si>
    <t>SB 2506 - Appeals, 28.241(2)7</t>
  </si>
  <si>
    <t>SB 2506 - Adjudication Withheld, 775.083(1)(g)7</t>
  </si>
  <si>
    <t>SB 2506 - Counter Claims General, 28.241(1)(c)1.7</t>
  </si>
  <si>
    <t>SB 2506 - Counter Claims Foreclosure, 28.241(1)(c)2.7</t>
  </si>
  <si>
    <t>Payments FROM the Clerks' Trust Fund 9</t>
  </si>
  <si>
    <t>Court Related Expenditures 1, 10</t>
  </si>
  <si>
    <t>Payments TO the Clerks' Trust Fund 11</t>
  </si>
  <si>
    <t>PaymentFROMTrustFund</t>
  </si>
  <si>
    <t>PaymentTOTrustFund</t>
  </si>
  <si>
    <t>D136</t>
  </si>
  <si>
    <t>NumDataTables:</t>
  </si>
  <si>
    <t>DataTable</t>
  </si>
  <si>
    <t>StartCol</t>
  </si>
  <si>
    <t>EndCol</t>
  </si>
  <si>
    <t>StartRow</t>
  </si>
  <si>
    <t>EndRow</t>
  </si>
  <si>
    <t>D_A_RevenueExpenditure</t>
  </si>
  <si>
    <t>A</t>
  </si>
  <si>
    <t>T</t>
  </si>
  <si>
    <t>DataTableNum</t>
  </si>
  <si>
    <t>Estimated Revenues</t>
  </si>
  <si>
    <t>Accounting Method</t>
  </si>
  <si>
    <r>
      <t xml:space="preserve">Court Related Expenditures </t>
    </r>
    <r>
      <rPr>
        <vertAlign val="superscript"/>
        <sz val="11"/>
        <rFont val="Franklin Gothic Book"/>
        <family val="2"/>
        <scheme val="minor"/>
      </rPr>
      <t>1, 10</t>
    </r>
  </si>
  <si>
    <r>
      <t>Net (Tot. Rev. minus Court-related Exp)</t>
    </r>
    <r>
      <rPr>
        <sz val="9"/>
        <rFont val="Franklin Gothic Demi"/>
        <family val="2"/>
        <scheme val="major"/>
      </rPr>
      <t xml:space="preserve"> </t>
    </r>
    <r>
      <rPr>
        <b/>
        <sz val="11"/>
        <rFont val="Franklin Gothic Demi"/>
        <family val="2"/>
        <scheme val="major"/>
      </rPr>
      <t>=</t>
    </r>
  </si>
  <si>
    <r>
      <t>TOTAL EXPENDITURES MADE (C+D)</t>
    </r>
    <r>
      <rPr>
        <b/>
        <sz val="12"/>
        <rFont val="Franklin Gothic Demi"/>
        <family val="2"/>
        <scheme val="major"/>
      </rPr>
      <t xml:space="preserve"> = </t>
    </r>
  </si>
  <si>
    <r>
      <t xml:space="preserve">Estimated 1/12 Excess Revenues </t>
    </r>
    <r>
      <rPr>
        <vertAlign val="superscript"/>
        <sz val="11"/>
        <rFont val="Franklin Gothic Book"/>
        <family val="2"/>
        <scheme val="minor"/>
      </rPr>
      <t>12</t>
    </r>
  </si>
  <si>
    <r>
      <t>Payments</t>
    </r>
    <r>
      <rPr>
        <sz val="10.5"/>
        <rFont val="Franklin Gothic Demi"/>
        <family val="2"/>
        <scheme val="major"/>
      </rPr>
      <t xml:space="preserve"> TO</t>
    </r>
    <r>
      <rPr>
        <sz val="10.5"/>
        <rFont val="Franklin Gothic Book"/>
        <family val="2"/>
        <scheme val="minor"/>
      </rPr>
      <t xml:space="preserve"> the Clerks' Trust Fund </t>
    </r>
    <r>
      <rPr>
        <vertAlign val="superscript"/>
        <sz val="10.5"/>
        <rFont val="Franklin Gothic Book"/>
        <family val="2"/>
        <scheme val="minor"/>
      </rPr>
      <t>11</t>
    </r>
  </si>
  <si>
    <r>
      <t xml:space="preserve">Payments </t>
    </r>
    <r>
      <rPr>
        <sz val="10.5"/>
        <rFont val="Franklin Gothic Demi"/>
        <family val="2"/>
        <scheme val="major"/>
      </rPr>
      <t>FROM</t>
    </r>
    <r>
      <rPr>
        <sz val="10.5"/>
        <rFont val="Franklin Gothic Book"/>
        <family val="2"/>
        <scheme val="minor"/>
      </rPr>
      <t xml:space="preserve"> the Clerks' Trust Fund </t>
    </r>
    <r>
      <rPr>
        <vertAlign val="superscript"/>
        <sz val="10.5"/>
        <rFont val="Franklin Gothic Book"/>
        <family val="2"/>
        <scheme val="minor"/>
      </rPr>
      <t>9</t>
    </r>
  </si>
  <si>
    <t>D_A_ReportNotes</t>
  </si>
  <si>
    <t>G</t>
  </si>
  <si>
    <t>RptNotesType</t>
  </si>
  <si>
    <t>RptNotesSubType</t>
  </si>
  <si>
    <t>ReportNote</t>
  </si>
  <si>
    <t>CCOCStaffNotes</t>
  </si>
  <si>
    <t>ALL</t>
  </si>
  <si>
    <t/>
  </si>
  <si>
    <t xml:space="preserve">Month: </t>
  </si>
  <si>
    <t>Clerk of Court Monthly Expenditure and Collections Report</t>
  </si>
  <si>
    <t>County Fiscal Year 2019-2020</t>
  </si>
  <si>
    <t>DeSoto</t>
  </si>
  <si>
    <t>1920BudgetAuthority</t>
  </si>
  <si>
    <t>R:\!CFY1920\1920BudgetInfo\BudgetLetters\1920BudgetLetterData.xlsx</t>
  </si>
  <si>
    <t>R:\!CFY1920\1920BudgetInfo\Funded vs Depository\CFY1920 Funded Depository with Budget Adj FINAL 102819.xlsx</t>
  </si>
  <si>
    <t>Revenues Available For
Sep-19 to Aug-20</t>
  </si>
  <si>
    <t>Revenues Booked from
Oct-19 to Sep-20</t>
  </si>
  <si>
    <r>
      <t>Appeals, s. 28.241(2), F.S.</t>
    </r>
    <r>
      <rPr>
        <vertAlign val="superscript"/>
        <sz val="11"/>
        <rFont val="Franklin Gothic Book"/>
        <family val="2"/>
        <scheme val="minor"/>
      </rPr>
      <t>7</t>
    </r>
  </si>
  <si>
    <r>
      <t>Adjudication Withheld, s. 775.083(1)(g), F.S.</t>
    </r>
    <r>
      <rPr>
        <vertAlign val="superscript"/>
        <sz val="11"/>
        <rFont val="Franklin Gothic Book"/>
        <family val="2"/>
        <scheme val="minor"/>
      </rPr>
      <t>7</t>
    </r>
  </si>
  <si>
    <t>$80.00 Filing Fee, s. 28.241, F.S.</t>
  </si>
  <si>
    <r>
      <t>Counter Claims General, s. 28.241(1)(c)1, F.S.</t>
    </r>
    <r>
      <rPr>
        <vertAlign val="superscript"/>
        <sz val="11"/>
        <rFont val="Franklin Gothic Book"/>
        <family val="2"/>
        <scheme val="minor"/>
      </rPr>
      <t>7</t>
    </r>
  </si>
  <si>
    <r>
      <t>Counter Claims Foreclosure, s. 28.241(1)(c)2, F.S.</t>
    </r>
    <r>
      <rPr>
        <vertAlign val="superscript"/>
        <sz val="11"/>
        <rFont val="Franklin Gothic Book"/>
        <family val="2"/>
        <scheme val="minor"/>
      </rPr>
      <t>7</t>
    </r>
  </si>
  <si>
    <t>1/12th Budget Authority</t>
  </si>
  <si>
    <t>Revenues
Sep-19 to Aug-20</t>
  </si>
  <si>
    <t>Revenues
Oct-19 to Sep-20</t>
  </si>
  <si>
    <r>
      <t xml:space="preserve">Expenditures
</t>
    </r>
    <r>
      <rPr>
        <sz val="10"/>
        <rFont val="Franklin Gothic Demi"/>
        <family val="2"/>
        <scheme val="major"/>
      </rPr>
      <t>(Oct-19 to Sep-20)</t>
    </r>
  </si>
  <si>
    <t>1819BudgetAuthority</t>
  </si>
  <si>
    <t>NOTES</t>
  </si>
  <si>
    <t>2. Please indicate whether your accounting is on a cash or accrual basis (cell O4).</t>
  </si>
  <si>
    <t>3. Actual revenues and expenditures can be reported on a cash or accrual basis.</t>
  </si>
  <si>
    <t>4. These lines are not to include the 10% of court-related fines collected by the clerk that were previously held in the Clerk's Public Records Modernization Trust Fund that were redirected into the CCOC Fines and Forfeiture Trust Fund in Chapter 2017-126, Laws of Florida.</t>
  </si>
  <si>
    <t>5. These lines are to track the 10% of court-related fines collected by the clerk that were previously held in the Clerk's Public Records Modernization Trust Fund that were redirected into the CCOC Fines and Forfeiture Trust Fund in Chapter 2017-126, Laws of Florida. This is to facilitate the need for ongoing revenue projections.</t>
  </si>
  <si>
    <t>7. These lines should be used for fines and fees that were redirected per Chapter 2017-126, Laws of Florida. This is to facilitate the need for ongoing revenue projections.</t>
  </si>
  <si>
    <r>
      <t xml:space="preserve">11. The payment </t>
    </r>
    <r>
      <rPr>
        <b/>
        <sz val="11"/>
        <rFont val="Franklin Gothic Book"/>
        <family val="2"/>
        <scheme val="minor"/>
      </rPr>
      <t>TO</t>
    </r>
    <r>
      <rPr>
        <sz val="11"/>
        <rFont val="Franklin Gothic Book"/>
        <family val="2"/>
        <scheme val="minor"/>
      </rPr>
      <t xml:space="preserve"> the Clerks' Trust Fund represents the amount sent to the Clerks' Trust Fund each month per s. 28.37, F.S. and using the methodology that was reported in each county's Funded/Depository designation letter.</t>
    </r>
  </si>
  <si>
    <t xml:space="preserve">6. These sections are not to include the $80.00 collected on filing fees maintained by the Clerk in s. 28.241, F.S. </t>
  </si>
  <si>
    <t>8. The amount in cell D135 (pink cell) is from the revenue projections used in the Funded/Depository calculation process.</t>
  </si>
  <si>
    <t>CFY1819
Unspent Budgeted Funds $5,812,672</t>
  </si>
  <si>
    <t>CFY1819
Cumulative Excess $10,000,000</t>
  </si>
  <si>
    <t>D135</t>
  </si>
  <si>
    <t>D149</t>
  </si>
  <si>
    <t>TOTAL</t>
  </si>
  <si>
    <t>D138</t>
  </si>
  <si>
    <t>D148</t>
  </si>
  <si>
    <t>R:\!CFY1819\1819BudgetInfo\Funded Depository\CFY1819 Funded Depository Calculations Revised 10-24-19.xlsx</t>
  </si>
  <si>
    <t>12. The Estimated Excess Revenues collected for each of the months that equate to more than 1/12th of the Approved CCOC budget. Each month's 1/12th estimated excess will calculate the amount that the previous month's collections are greater than 1/12th of the Approved CCOC budget (not including juror funding). The 1/12th calculation from CFY 2018-19 is used for September 2019 Revenues.</t>
  </si>
  <si>
    <r>
      <t xml:space="preserve">Accounting Method </t>
    </r>
    <r>
      <rPr>
        <vertAlign val="superscript"/>
        <sz val="11"/>
        <rFont val="Franklin Gothic Demi"/>
        <family val="2"/>
        <scheme val="major"/>
      </rPr>
      <t>2</t>
    </r>
  </si>
  <si>
    <t>Criminal - Circuit SUBTOTAL</t>
  </si>
  <si>
    <t>Criminal - County SUBTOTAL</t>
  </si>
  <si>
    <t>Civil - Circuit SUBTOTAL</t>
  </si>
  <si>
    <t>Civil - County SUBTOTAL</t>
  </si>
  <si>
    <t>Probate SUBTOTAL</t>
  </si>
  <si>
    <t>Family SUBTOTAL</t>
  </si>
  <si>
    <t>Criminal Traffic SUBTOTAL</t>
  </si>
  <si>
    <t>Civil Traffic SUBTOTAL</t>
  </si>
  <si>
    <t>Juvenile Dependency SUBTOTAL</t>
  </si>
  <si>
    <t>Juvenile Delinquency SUBTOTAL</t>
  </si>
  <si>
    <t>Other Local Court Revenue SUBTOTAL</t>
  </si>
  <si>
    <t xml:space="preserve">TOTAL REVENUE  (A+B) = </t>
  </si>
  <si>
    <t xml:space="preserve">TOTAL REVENUE AVAILABLE8 (A) = </t>
  </si>
  <si>
    <r>
      <t xml:space="preserve">Certified Budgeted Expenditures </t>
    </r>
    <r>
      <rPr>
        <vertAlign val="superscript"/>
        <sz val="11"/>
        <rFont val="Franklin Gothic Demi"/>
        <family val="2"/>
        <scheme val="major"/>
      </rPr>
      <t>1</t>
    </r>
  </si>
  <si>
    <r>
      <t xml:space="preserve">Actual Expenditures Made </t>
    </r>
    <r>
      <rPr>
        <vertAlign val="superscript"/>
        <sz val="11"/>
        <color theme="0"/>
        <rFont val="Franklin Gothic Demi"/>
        <family val="2"/>
        <scheme val="major"/>
      </rPr>
      <t>3</t>
    </r>
  </si>
  <si>
    <r>
      <t>CFY 2018-19 Additional Revenues</t>
    </r>
    <r>
      <rPr>
        <vertAlign val="superscript"/>
        <sz val="10.5"/>
        <rFont val="Franklin Gothic Demi"/>
        <family val="2"/>
        <scheme val="major"/>
      </rPr>
      <t xml:space="preserve"> 13</t>
    </r>
    <r>
      <rPr>
        <sz val="10.5"/>
        <rFont val="Franklin Gothic Demi"/>
        <family val="2"/>
        <scheme val="major"/>
      </rPr>
      <t xml:space="preserve"> = </t>
    </r>
  </si>
  <si>
    <r>
      <t xml:space="preserve">Actual Revenues Received </t>
    </r>
    <r>
      <rPr>
        <vertAlign val="superscript"/>
        <sz val="11"/>
        <color theme="0"/>
        <rFont val="Franklin Gothic Demi"/>
        <family val="2"/>
        <scheme val="major"/>
      </rPr>
      <t>3</t>
    </r>
  </si>
  <si>
    <r>
      <t xml:space="preserve">CFY 2019-2020 CCOC Budget Authority </t>
    </r>
    <r>
      <rPr>
        <vertAlign val="superscript"/>
        <sz val="11"/>
        <rFont val="Franklin Gothic Demi"/>
        <family val="2"/>
        <scheme val="major"/>
      </rPr>
      <t>1</t>
    </r>
  </si>
  <si>
    <t xml:space="preserve">CFY 2018-19 Additional Revenues 13 = </t>
  </si>
  <si>
    <t>Estimated 1/12 Excess Revenues 12</t>
  </si>
  <si>
    <t>R:\!CFY1920\1920BudgetInfo\Funded vs Depository\CFY1920 Funded Depository - Revised for Reduction\CFY1920 Funded Depository Recalculation 070920.xlsx</t>
  </si>
  <si>
    <t>Calculated</t>
  </si>
  <si>
    <t>Criminal Circuit - Fines</t>
  </si>
  <si>
    <t>Criminal Circuit - Redirected 10% Fines</t>
  </si>
  <si>
    <t>Criminal Circuit - Filing Fees</t>
  </si>
  <si>
    <t>Criminal Circuit - Service Charges</t>
  </si>
  <si>
    <t>Criminal Circuit - Court Costs</t>
  </si>
  <si>
    <t>Criminal Circuit - SB 2506 Appeals</t>
  </si>
  <si>
    <t xml:space="preserve">Criminal Circuit - SB 2506 Adjudication Withheld </t>
  </si>
  <si>
    <t>Criminal County - Fines</t>
  </si>
  <si>
    <t>Criminal County - Redirected 10% Fines</t>
  </si>
  <si>
    <t>Criminal County - Filing Fees</t>
  </si>
  <si>
    <t>Criminal County - Service Charges</t>
  </si>
  <si>
    <t>Criminal County - Court Costs</t>
  </si>
  <si>
    <t>Criminal County - SB 2506 Adjudication Withheld</t>
  </si>
  <si>
    <t>Civil Circuit - Fines</t>
  </si>
  <si>
    <t>Civil Circuit - Redirected 10% Fines</t>
  </si>
  <si>
    <t>Civil Circuit - Filing Fees</t>
  </si>
  <si>
    <t>Civil Circuit - Service Charges</t>
  </si>
  <si>
    <t>Civil Circuit - Court Costs</t>
  </si>
  <si>
    <t>Civil Circuit $80.00 Filing fee per SB 1512</t>
  </si>
  <si>
    <t>Civil Circuit - Reopen Fees</t>
  </si>
  <si>
    <t>Civil Circuit - SB 2506 Appeals</t>
  </si>
  <si>
    <t>Civil Circuit - SB 2506 Counter Claims General</t>
  </si>
  <si>
    <t>Civil Circuit - SB 2506 Counter Claims Foreclosure</t>
  </si>
  <si>
    <t>Civil County - Filing Fees</t>
  </si>
  <si>
    <t>Civil County - Service Charges</t>
  </si>
  <si>
    <t>Civil County - $80.00 Filing fee per SB 1512</t>
  </si>
  <si>
    <t>Civil County - Reopen Fees</t>
  </si>
  <si>
    <t>Probate - Filing Fees</t>
  </si>
  <si>
    <t>Probate - Service Charges</t>
  </si>
  <si>
    <t>Probate - $80.00 Filing fee per SB 1512</t>
  </si>
  <si>
    <t>Probate - Reopen Fees</t>
  </si>
  <si>
    <t>Probate - SB 2506 Appeals</t>
  </si>
  <si>
    <t>Probate - SB 2506 Counter Claims General</t>
  </si>
  <si>
    <t>Family - Filing Fees</t>
  </si>
  <si>
    <t>Family - Service Charges</t>
  </si>
  <si>
    <t>Family - $80.00 Filing fee per SB 1512</t>
  </si>
  <si>
    <t>Family - Reopen Fees</t>
  </si>
  <si>
    <t>Family - SB 2506 Appeals</t>
  </si>
  <si>
    <t xml:space="preserve">Family - SB 2506 Counter Claims General </t>
  </si>
  <si>
    <t>Criminal Traffic - Fines</t>
  </si>
  <si>
    <t>Criminal Traffic - Redirected 10% Fines</t>
  </si>
  <si>
    <t>Criminal Traffic - Filing Fees</t>
  </si>
  <si>
    <t>Criminal Traffic - Service Charges</t>
  </si>
  <si>
    <t>Criminal Traffic - Court Costs</t>
  </si>
  <si>
    <t>Criminal Traffic - SB 2506 Appeals</t>
  </si>
  <si>
    <t>Criminal Traffic - SB 2506 Adjudication Withheld</t>
  </si>
  <si>
    <t>Civil Traffic - Fines</t>
  </si>
  <si>
    <t>Civil Traffic - Redirected 10% Fines</t>
  </si>
  <si>
    <t>Civil Traffic - Service Charges</t>
  </si>
  <si>
    <t>Civil Traffic - Court Costs</t>
  </si>
  <si>
    <t>Juvenile Dependency - Filing Fees</t>
  </si>
  <si>
    <t>Juvenile Dependency - Service Charges</t>
  </si>
  <si>
    <t>Juvenile Dependency - $80.00 Filing Fee per SB 1512</t>
  </si>
  <si>
    <t>Juvenile Dependency - SB 2506 Appeals</t>
  </si>
  <si>
    <t>Juvenile Dependency - SB 2506 Counter Claims: General</t>
  </si>
  <si>
    <t>Juvenile Delinquency - Fines</t>
  </si>
  <si>
    <t>Juvenile Delinquency - Redirected 10% Fines</t>
  </si>
  <si>
    <t>Juvenile Delinquency - Filing Fees</t>
  </si>
  <si>
    <t>Juvenile Delinquency - Service Charges</t>
  </si>
  <si>
    <t>Juvenile Delinquency - Court Costs</t>
  </si>
  <si>
    <t>Juvenile Delinquency - SB 2506 Appeals</t>
  </si>
  <si>
    <t>Juvenile Delinquency - SB 2506 Adjudication Withheld</t>
  </si>
  <si>
    <t>Other Local Court Revenues - Fines</t>
  </si>
  <si>
    <t>Other Local Court Revenues - Redirected 10% Fines</t>
  </si>
  <si>
    <t>Other Local Court Revenues - Forfeitures (Estreatures)</t>
  </si>
  <si>
    <t>Other Local Court Revenues - Filing Fees</t>
  </si>
  <si>
    <t>Other Local Court Revenues - Service Charges</t>
  </si>
  <si>
    <t>Other Local Court Revenues - Interest Earned on Art. V Revenues</t>
  </si>
  <si>
    <t>Other Local Court Revenues - Court Costs</t>
  </si>
  <si>
    <t>Other Local Court Revenues - $80.00 Filing Fee per SB 1512</t>
  </si>
  <si>
    <t>Other Local Court Revenues - Reopen Fees</t>
  </si>
  <si>
    <t xml:space="preserve">Other Local Court Revenues - SB 2506 Appeals </t>
  </si>
  <si>
    <t xml:space="preserve">Other Local Court Revenues - SB 2506 Adjudication Withheld </t>
  </si>
  <si>
    <t>Other Lcoal Court Revenues - SB 2506 Counter Claims General</t>
  </si>
  <si>
    <t>Payments FROM Clerks Trust Fund (Revenue)</t>
  </si>
  <si>
    <t>Court Related Expenditures</t>
  </si>
  <si>
    <t>Payments TO the Clerks' Trust Fund</t>
  </si>
  <si>
    <t>Sept</t>
  </si>
  <si>
    <t>Oct</t>
  </si>
  <si>
    <t>Nov</t>
  </si>
  <si>
    <t>Dec</t>
  </si>
  <si>
    <t>Jan</t>
  </si>
  <si>
    <t>Feb</t>
  </si>
  <si>
    <t>Mar</t>
  </si>
  <si>
    <t>Apr</t>
  </si>
  <si>
    <t>Jun</t>
  </si>
  <si>
    <t>Jul</t>
  </si>
  <si>
    <t>Aug</t>
  </si>
  <si>
    <t>Sep</t>
  </si>
  <si>
    <t>YTD Available</t>
  </si>
  <si>
    <t>YTD Collected</t>
  </si>
  <si>
    <t>Total DURING CFY</t>
  </si>
  <si>
    <t>Total</t>
  </si>
  <si>
    <t>CFY1819 Funds</t>
  </si>
  <si>
    <t>YTD
Available</t>
  </si>
  <si>
    <t>YTD
Collected</t>
  </si>
  <si>
    <t>Reduced 1/12th Budget Authority</t>
  </si>
  <si>
    <t>D8/D149</t>
  </si>
  <si>
    <t>E8/E149</t>
  </si>
  <si>
    <t>E147</t>
  </si>
  <si>
    <t>Jul - Aug</t>
  </si>
  <si>
    <t>F8</t>
  </si>
  <si>
    <t>1920Revsied BudgetAuthority
7/1/20</t>
  </si>
  <si>
    <t>1920Revised BudgetAuthority 9/1/20</t>
  </si>
  <si>
    <t>1/12th Budget Authority
Reduced
(Jul-Aug)</t>
  </si>
  <si>
    <t>1/12th Budget Authority
Reduced
(Sep)</t>
  </si>
  <si>
    <t>Oct - Jun</t>
  </si>
  <si>
    <t>13. Line 136 is for the pro rata share of CFY 2018-19 Unspent Budgeted Funds, which is estimated at $5,812,672 million in excess funds and the CFY 2018-19 Cumulative Excess which was $10,000,000. Funding is NOT included in your 1/12th calculation for the month in which the dollars were received.</t>
  </si>
  <si>
    <r>
      <t xml:space="preserve">9. The payment </t>
    </r>
    <r>
      <rPr>
        <b/>
        <sz val="11"/>
        <rFont val="Franklin Gothic Book"/>
        <family val="2"/>
        <scheme val="minor"/>
      </rPr>
      <t>FROM</t>
    </r>
    <r>
      <rPr>
        <sz val="11"/>
        <rFont val="Franklin Gothic Book"/>
        <family val="2"/>
        <scheme val="minor"/>
      </rPr>
      <t xml:space="preserve"> the Clerks' Trust Fund represents the amount the Clerk is estimated to receive from the Clerks' Trust Fund annually. The amount of dollars received from the Department of Revenue should be reported on this row by month. Due to severe revenue shortfalls in CFY 2019-20, the amount in cell D138 will NOT match the letter received regarding "Funded" status.</t>
    </r>
  </si>
  <si>
    <t>10. Court-related Expenditures are NOT to include Jury related expenditures that are tracked on the Jury Management Actual Expenditures Report; however, in the event jury management funds are insufficient, then unfunded expenditures would need to be included on this report for the county fiscal year.</t>
  </si>
  <si>
    <t>1. The current CCOC Budget Authority was approved by the Budget Committee on 9/26/19 and approved by the Executive Council on 9/30/2019. This authority does not include any funding related to Juror Management; however, in the event jury management funds are insufficient, then unfunded expenditures would need to be part of your CCOC Expenditure (Section C, Line 145). Amounts are calculated on the County Fiscal Year. The CCOC Spending Authority was reduced by the Executive Council on 6/26/20 with an effective date of July 1. The CCOC Spending Authority was increased from the original reduction by the Executive Council on 8/24/20 with an effective date of September 1.</t>
  </si>
  <si>
    <t>CCOC Form Version 4
Revised 10/01/20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</si>
</sst>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409]* #,##0_);_([$$-409]* \(#,##0\);_([$$-409]* &quot;-&quot;??_);_(@_)"/>
  </numFmts>
  <fonts count="59"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color theme="1"/>
      <name val="Franklin Gothic Book"/>
      <family val="2"/>
      <scheme val="minor"/>
    </font>
    <font>
      <sz val="10"/>
      <name val="Franklin Gothic Book"/>
      <family val="2"/>
      <scheme val="minor"/>
    </font>
    <font>
      <sz val="10"/>
      <color theme="0"/>
      <name val="Franklin Gothic Book"/>
      <family val="2"/>
      <scheme val="minor"/>
    </font>
    <font>
      <vertAlign val="superscript"/>
      <sz val="11"/>
      <name val="Franklin Gothic Book"/>
      <family val="2"/>
      <scheme val="minor"/>
    </font>
    <font>
      <b/>
      <sz val="12"/>
      <name val="Franklin Gothic Book"/>
      <family val="2"/>
      <scheme val="minor"/>
    </font>
    <font>
      <sz val="12"/>
      <name val="Franklin Gothic Book"/>
      <family val="2"/>
      <scheme val="minor"/>
    </font>
    <font>
      <i/>
      <sz val="11"/>
      <name val="Franklin Gothic Book"/>
      <family val="2"/>
      <scheme val="minor"/>
    </font>
    <font>
      <b/>
      <i/>
      <sz val="11"/>
      <name val="Franklin Gothic Book"/>
      <family val="2"/>
      <scheme val="minor"/>
    </font>
    <font>
      <b/>
      <sz val="11"/>
      <name val="Franklin Gothic Demi"/>
      <family val="2"/>
      <scheme val="major"/>
    </font>
    <font>
      <b/>
      <sz val="12"/>
      <name val="Franklin Gothic Demi"/>
      <family val="2"/>
      <scheme val="major"/>
    </font>
    <font>
      <sz val="11"/>
      <name val="Franklin Gothic Demi"/>
      <family val="2"/>
      <scheme val="major"/>
    </font>
    <font>
      <sz val="10"/>
      <color theme="0"/>
      <name val="Franklin Gothic Demi"/>
      <family val="2"/>
      <scheme val="major"/>
    </font>
    <font>
      <sz val="12"/>
      <name val="Franklin Gothic Demi"/>
      <family val="2"/>
      <scheme val="major"/>
    </font>
    <font>
      <sz val="10"/>
      <name val="Franklin Gothic Demi"/>
      <family val="2"/>
      <scheme val="major"/>
    </font>
    <font>
      <sz val="9"/>
      <name val="Franklin Gothic Demi"/>
      <family val="2"/>
      <scheme val="major"/>
    </font>
    <font>
      <vertAlign val="superscript"/>
      <sz val="11"/>
      <name val="Franklin Gothic Demi"/>
      <family val="2"/>
      <scheme val="major"/>
    </font>
    <font>
      <sz val="11"/>
      <color theme="1"/>
      <name val="Franklin Gothic Demi"/>
      <family val="2"/>
      <scheme val="major"/>
    </font>
    <font>
      <sz val="11"/>
      <color theme="0"/>
      <name val="Franklin Gothic Demi"/>
      <family val="2"/>
      <scheme val="major"/>
    </font>
    <font>
      <vertAlign val="superscript"/>
      <sz val="11"/>
      <color theme="0"/>
      <name val="Franklin Gothic Demi"/>
      <family val="2"/>
      <scheme val="major"/>
    </font>
    <font>
      <sz val="10.5"/>
      <name val="Franklin Gothic Book"/>
      <family val="2"/>
      <scheme val="minor"/>
    </font>
    <font>
      <sz val="10.5"/>
      <name val="Franklin Gothic Demi"/>
      <family val="2"/>
      <scheme val="major"/>
    </font>
    <font>
      <vertAlign val="superscript"/>
      <sz val="10.5"/>
      <name val="Franklin Gothic Book"/>
      <family val="2"/>
      <scheme val="minor"/>
    </font>
    <font>
      <sz val="14"/>
      <color theme="3"/>
      <name val="Franklin Gothic Demi"/>
      <family val="2"/>
      <scheme val="major"/>
    </font>
    <font>
      <u/>
      <sz val="10"/>
      <color theme="10"/>
      <name val="Arial"/>
      <family val="2"/>
    </font>
    <font>
      <sz val="14"/>
      <name val="Franklin Gothic Book"/>
      <family val="2"/>
      <scheme val="minor"/>
    </font>
    <font>
      <sz val="8"/>
      <name val="Arial"/>
      <family val="2"/>
    </font>
    <font>
      <vertAlign val="superscript"/>
      <sz val="10.5"/>
      <name val="Franklin Gothic Demi"/>
      <family val="2"/>
      <scheme val="major"/>
    </font>
    <font>
      <b/>
      <sz val="10"/>
      <color theme="1"/>
      <name val="Franklin Gothic Book"/>
      <family val="2"/>
      <scheme val="minor"/>
    </font>
    <font>
      <b/>
      <sz val="10"/>
      <color rgb="FF9C6500"/>
      <name val="Franklin Gothic Book"/>
      <family val="2"/>
      <scheme val="minor"/>
    </font>
    <font>
      <b/>
      <sz val="10"/>
      <color rgb="FF006100"/>
      <name val="Franklin Gothic Book"/>
      <family val="2"/>
      <scheme val="minor"/>
    </font>
    <font>
      <b/>
      <sz val="10"/>
      <color rgb="FF3F3F76"/>
      <name val="Franklin Gothic Book"/>
      <family val="2"/>
      <scheme val="minor"/>
    </font>
    <font>
      <b/>
      <sz val="10"/>
      <color theme="0"/>
      <name val="Franklin Gothic Book"/>
      <family val="2"/>
      <scheme val="minor"/>
    </font>
    <font>
      <sz val="12"/>
      <color theme="0"/>
      <name val="Franklin Gothic Book"/>
      <family val="2"/>
      <scheme val="minor"/>
    </font>
    <font>
      <b/>
      <sz val="10"/>
      <name val="Franklin Gothic Book"/>
      <family val="2"/>
      <scheme val="minor"/>
    </font>
    <font>
      <u/>
      <sz val="10"/>
      <color theme="10"/>
      <name val="Franklin Gothic Book"/>
      <family val="2"/>
      <scheme val="minor"/>
    </font>
    <font>
      <sz val="11"/>
      <color theme="0"/>
      <name val="Franklin Gothic Book"/>
      <family val="2"/>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tint="-0.249977111117893"/>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C0C0C0"/>
        <bgColor indexed="64"/>
      </patternFill>
    </fill>
    <fill>
      <patternFill patternType="solid">
        <fgColor theme="0" tint="-0.14996795556505021"/>
        <bgColor indexed="64"/>
      </patternFill>
    </fill>
    <fill>
      <patternFill patternType="solid">
        <fgColor rgb="FFFFEB9C"/>
      </patternFill>
    </fill>
    <fill>
      <patternFill patternType="solid">
        <fgColor rgb="FFFFCC99"/>
      </patternFill>
    </fill>
    <fill>
      <patternFill patternType="solid">
        <fgColor rgb="FFFFFFCC"/>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rgb="FFFFFF00"/>
        <bgColor indexed="64"/>
      </patternFill>
    </fill>
    <fill>
      <patternFill patternType="solid">
        <fgColor theme="5" tint="0.59996337778862885"/>
        <bgColor indexed="64"/>
      </patternFill>
    </fill>
    <fill>
      <patternFill patternType="solid">
        <fgColor theme="6" tint="0.39994506668294322"/>
        <bgColor indexed="64"/>
      </patternFill>
    </fill>
    <fill>
      <patternFill patternType="solid">
        <fgColor rgb="FFD02626"/>
        <bgColor indexed="64"/>
      </patternFill>
    </fill>
    <fill>
      <patternFill patternType="solid">
        <fgColor rgb="FFA80008"/>
        <bgColor indexed="64"/>
      </patternFill>
    </fill>
    <fill>
      <patternFill patternType="solid">
        <fgColor theme="0" tint="-0.249977111117893"/>
        <bgColor indexed="64"/>
      </patternFill>
    </fill>
  </fills>
  <borders count="14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double">
        <color rgb="FF969696"/>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style="thin">
        <color rgb="FF969696"/>
      </left>
      <right style="thin">
        <color rgb="FF969696"/>
      </right>
      <top style="thin">
        <color rgb="FF969696"/>
      </top>
      <bottom/>
      <diagonal/>
    </border>
    <border>
      <left/>
      <right style="medium">
        <color rgb="FF969696"/>
      </right>
      <top style="medium">
        <color rgb="FF969696"/>
      </top>
      <bottom/>
      <diagonal/>
    </border>
    <border>
      <left/>
      <right style="medium">
        <color rgb="FF969696"/>
      </right>
      <top/>
      <bottom style="medium">
        <color rgb="FF969696"/>
      </bottom>
      <diagonal/>
    </border>
    <border>
      <left style="thin">
        <color rgb="FF969696"/>
      </left>
      <right/>
      <top style="thin">
        <color rgb="FF969696"/>
      </top>
      <bottom/>
      <diagonal/>
    </border>
    <border>
      <left style="thin">
        <color rgb="FF969696"/>
      </left>
      <right style="thin">
        <color rgb="FF969696"/>
      </right>
      <top/>
      <bottom style="thin">
        <color rgb="FF969696"/>
      </bottom>
      <diagonal/>
    </border>
    <border>
      <left style="thin">
        <color rgb="FF969696"/>
      </left>
      <right style="thin">
        <color rgb="FF969696"/>
      </right>
      <top style="thin">
        <color indexed="55"/>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style="thin">
        <color rgb="FF969696"/>
      </bottom>
      <diagonal/>
    </border>
    <border>
      <left/>
      <right style="thin">
        <color rgb="FF969696"/>
      </right>
      <top style="thin">
        <color rgb="FF969696"/>
      </top>
      <bottom/>
      <diagonal/>
    </border>
    <border>
      <left/>
      <right style="thin">
        <color rgb="FF969696"/>
      </right>
      <top style="thin">
        <color indexed="55"/>
      </top>
      <bottom style="thin">
        <color rgb="FF969696"/>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thin">
        <color rgb="FF969696"/>
      </left>
      <right style="thin">
        <color rgb="FF969696"/>
      </right>
      <top style="medium">
        <color theme="1" tint="0.499984740745262"/>
      </top>
      <bottom style="thin">
        <color rgb="FF969696"/>
      </bottom>
      <diagonal/>
    </border>
    <border>
      <left style="thin">
        <color theme="0" tint="-0.34998626667073579"/>
      </left>
      <right style="thin">
        <color theme="0" tint="-0.34998626667073579"/>
      </right>
      <top/>
      <bottom style="medium">
        <color theme="1" tint="0.499984740745262"/>
      </bottom>
      <diagonal/>
    </border>
    <border>
      <left/>
      <right style="thin">
        <color rgb="FF969696"/>
      </right>
      <top style="medium">
        <color theme="1" tint="0.499984740745262"/>
      </top>
      <bottom style="thin">
        <color rgb="FF969696"/>
      </bottom>
      <diagonal/>
    </border>
    <border>
      <left style="thin">
        <color rgb="FF969696"/>
      </left>
      <right/>
      <top style="medium">
        <color theme="1" tint="0.499984740745262"/>
      </top>
      <bottom style="thin">
        <color rgb="FF969696"/>
      </bottom>
      <diagonal/>
    </border>
    <border>
      <left style="thin">
        <color rgb="FF969696"/>
      </left>
      <right/>
      <top style="thin">
        <color rgb="FF969696"/>
      </top>
      <bottom style="double">
        <color rgb="FF969696"/>
      </bottom>
      <diagonal/>
    </border>
    <border>
      <left style="thin">
        <color theme="0" tint="-0.34998626667073579"/>
      </left>
      <right/>
      <top/>
      <bottom style="medium">
        <color theme="1" tint="0.499984740745262"/>
      </bottom>
      <diagonal/>
    </border>
    <border>
      <left style="medium">
        <color theme="1" tint="0.499984740745262"/>
      </left>
      <right style="medium">
        <color theme="1" tint="0.499984740745262"/>
      </right>
      <top style="medium">
        <color theme="1" tint="0.499984740745262"/>
      </top>
      <bottom style="thin">
        <color rgb="FF969696"/>
      </bottom>
      <diagonal/>
    </border>
    <border>
      <left style="medium">
        <color theme="1" tint="0.499984740745262"/>
      </left>
      <right style="medium">
        <color theme="1" tint="0.499984740745262"/>
      </right>
      <top/>
      <bottom style="thin">
        <color rgb="FF969696"/>
      </bottom>
      <diagonal/>
    </border>
    <border>
      <left style="medium">
        <color theme="1" tint="0.499984740745262"/>
      </left>
      <right style="medium">
        <color theme="1" tint="0.499984740745262"/>
      </right>
      <top style="thin">
        <color rgb="FF969696"/>
      </top>
      <bottom style="thin">
        <color rgb="FF969696"/>
      </bottom>
      <diagonal/>
    </border>
    <border>
      <left style="medium">
        <color theme="1" tint="0.499984740745262"/>
      </left>
      <right style="medium">
        <color theme="1" tint="0.499984740745262"/>
      </right>
      <top style="thin">
        <color rgb="FF969696"/>
      </top>
      <bottom/>
      <diagonal/>
    </border>
    <border>
      <left style="medium">
        <color theme="1" tint="0.499984740745262"/>
      </left>
      <right style="medium">
        <color theme="1" tint="0.499984740745262"/>
      </right>
      <top style="double">
        <color rgb="FF969696"/>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style="medium">
        <color theme="1" tint="0.499984740745262"/>
      </bottom>
      <diagonal/>
    </border>
    <border>
      <left style="thin">
        <color rgb="FF969696"/>
      </left>
      <right style="medium">
        <color theme="1" tint="0.499984740745262"/>
      </right>
      <top style="medium">
        <color theme="1" tint="0.499984740745262"/>
      </top>
      <bottom style="thin">
        <color rgb="FF969696"/>
      </bottom>
      <diagonal/>
    </border>
    <border>
      <left style="medium">
        <color theme="1" tint="0.499984740745262"/>
      </left>
      <right style="medium">
        <color theme="1" tint="0.499984740745262"/>
      </right>
      <top style="thin">
        <color rgb="FF969696"/>
      </top>
      <bottom style="thin">
        <color indexed="55"/>
      </bottom>
      <diagonal/>
    </border>
    <border>
      <left style="thin">
        <color rgb="FF969696"/>
      </left>
      <right style="thin">
        <color rgb="FF969696"/>
      </right>
      <top style="double">
        <color rgb="FF969696"/>
      </top>
      <bottom style="medium">
        <color theme="1" tint="0.499984740745262"/>
      </bottom>
      <diagonal/>
    </border>
    <border>
      <left style="thin">
        <color rgb="FF969696"/>
      </left>
      <right style="medium">
        <color theme="1" tint="0.499984740745262"/>
      </right>
      <top style="double">
        <color rgb="FF969696"/>
      </top>
      <bottom style="medium">
        <color theme="1" tint="0.499984740745262"/>
      </bottom>
      <diagonal/>
    </border>
    <border>
      <left style="thin">
        <color rgb="FF969696"/>
      </left>
      <right style="thin">
        <color rgb="FF969696"/>
      </right>
      <top style="medium">
        <color theme="1" tint="0.499984740745262"/>
      </top>
      <bottom/>
      <diagonal/>
    </border>
    <border>
      <left style="thin">
        <color rgb="FF969696"/>
      </left>
      <right style="medium">
        <color theme="1" tint="0.499984740745262"/>
      </right>
      <top style="medium">
        <color theme="1" tint="0.499984740745262"/>
      </top>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rgb="FF969696"/>
      </right>
      <top style="medium">
        <color theme="1" tint="0.499984740745262"/>
      </top>
      <bottom style="medium">
        <color theme="1" tint="0.499984740745262"/>
      </bottom>
      <diagonal/>
    </border>
    <border>
      <left style="thin">
        <color rgb="FF969696"/>
      </left>
      <right style="thin">
        <color rgb="FF969696"/>
      </right>
      <top style="medium">
        <color theme="1" tint="0.499984740745262"/>
      </top>
      <bottom style="medium">
        <color theme="1" tint="0.499984740745262"/>
      </bottom>
      <diagonal/>
    </border>
    <border>
      <left style="thin">
        <color rgb="FF969696"/>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style="medium">
        <color theme="1" tint="0.499984740745262"/>
      </left>
      <right/>
      <top style="medium">
        <color theme="1" tint="0.499984740745262"/>
      </top>
      <bottom style="double">
        <color theme="1" tint="0.499984740745262"/>
      </bottom>
      <diagonal/>
    </border>
    <border>
      <left/>
      <right/>
      <top style="medium">
        <color theme="1" tint="0.499984740745262"/>
      </top>
      <bottom style="double">
        <color theme="1" tint="0.499984740745262"/>
      </bottom>
      <diagonal/>
    </border>
    <border>
      <left/>
      <right style="medium">
        <color theme="1" tint="0.499984740745262"/>
      </right>
      <top style="medium">
        <color theme="1" tint="0.499984740745262"/>
      </top>
      <bottom style="double">
        <color theme="1" tint="0.499984740745262"/>
      </bottom>
      <diagonal/>
    </border>
    <border>
      <left style="double">
        <color rgb="FF3F3F3F"/>
      </left>
      <right style="double">
        <color rgb="FF3F3F3F"/>
      </right>
      <top style="double">
        <color rgb="FF3F3F3F"/>
      </top>
      <bottom style="double">
        <color rgb="FF3F3F3F"/>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style="medium">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rgb="FF969696"/>
      </left>
      <right style="medium">
        <color theme="0" tint="-0.499984740745262"/>
      </right>
      <top style="thin">
        <color rgb="FF969696"/>
      </top>
      <bottom style="double">
        <color rgb="FF969696"/>
      </bottom>
      <diagonal/>
    </border>
    <border>
      <left style="medium">
        <color theme="0" tint="-0.499984740745262"/>
      </left>
      <right style="thin">
        <color theme="0" tint="-0.34998626667073579"/>
      </right>
      <top style="double">
        <color theme="0" tint="-0.34998626667073579"/>
      </top>
      <bottom style="medium">
        <color theme="0" tint="-0.499984740745262"/>
      </bottom>
      <diagonal/>
    </border>
    <border>
      <left style="thin">
        <color theme="0" tint="-0.34998626667073579"/>
      </left>
      <right style="thin">
        <color theme="0" tint="-0.34998626667073579"/>
      </right>
      <top/>
      <bottom style="medium">
        <color theme="0" tint="-0.499984740745262"/>
      </bottom>
      <diagonal/>
    </border>
    <border>
      <left style="thin">
        <color theme="0" tint="-0.34998626667073579"/>
      </left>
      <right style="medium">
        <color theme="0" tint="-0.499984740745262"/>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style="medium">
        <color theme="1" tint="0.499984740745262"/>
      </left>
      <right/>
      <top style="double">
        <color theme="1" tint="0.499984740745262"/>
      </top>
      <bottom style="medium">
        <color theme="1" tint="0.499984740745262"/>
      </bottom>
      <diagonal/>
    </border>
    <border>
      <left/>
      <right style="medium">
        <color theme="1" tint="0.499984740745262"/>
      </right>
      <top style="double">
        <color theme="1" tint="0.499984740745262"/>
      </top>
      <bottom style="medium">
        <color theme="1" tint="0.499984740745262"/>
      </bottom>
      <diagonal/>
    </border>
    <border>
      <left/>
      <right style="thin">
        <color theme="0" tint="-0.34998626667073579"/>
      </right>
      <top/>
      <bottom style="medium">
        <color theme="1" tint="0.499984740745262"/>
      </bottom>
      <diagonal/>
    </border>
    <border>
      <left style="thin">
        <color rgb="FF969696"/>
      </left>
      <right style="thin">
        <color rgb="FF969696"/>
      </right>
      <top style="medium">
        <color theme="0" tint="-0.499984740745262"/>
      </top>
      <bottom style="double">
        <color theme="0" tint="-0.499984740745262"/>
      </bottom>
      <diagonal/>
    </border>
    <border>
      <left style="thin">
        <color rgb="FF969696"/>
      </left>
      <right style="medium">
        <color theme="0" tint="-0.499984740745262"/>
      </right>
      <top style="medium">
        <color theme="0" tint="-0.499984740745262"/>
      </top>
      <bottom style="double">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thin">
        <color rgb="FF969696"/>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top style="medium">
        <color theme="1" tint="0.499984740745262"/>
      </top>
      <bottom style="double">
        <color theme="0" tint="-0.499984740745262"/>
      </bottom>
      <diagonal/>
    </border>
    <border>
      <left style="thin">
        <color rgb="FF969696"/>
      </left>
      <right style="thin">
        <color rgb="FF969696"/>
      </right>
      <top/>
      <bottom style="medium">
        <color theme="0" tint="-0.499984740745262"/>
      </bottom>
      <diagonal/>
    </border>
    <border>
      <left style="thin">
        <color rgb="FF969696"/>
      </left>
      <right style="medium">
        <color rgb="FF969696"/>
      </right>
      <top/>
      <bottom style="medium">
        <color theme="0" tint="-0.499984740745262"/>
      </bottom>
      <diagonal/>
    </border>
    <border>
      <left style="medium">
        <color rgb="FF969696"/>
      </left>
      <right style="medium">
        <color rgb="FF969696"/>
      </right>
      <top/>
      <bottom style="medium">
        <color theme="0" tint="-0.499984740745262"/>
      </bottom>
      <diagonal/>
    </border>
    <border>
      <left style="medium">
        <color rgb="FF969696"/>
      </left>
      <right style="medium">
        <color theme="0" tint="-0.499984740745262"/>
      </right>
      <top/>
      <bottom style="medium">
        <color theme="0" tint="-0.499984740745262"/>
      </bottom>
      <diagonal/>
    </border>
    <border>
      <left/>
      <right style="thin">
        <color rgb="FF969696"/>
      </right>
      <top style="medium">
        <color theme="0" tint="-0.499984740745262"/>
      </top>
      <bottom style="double">
        <color theme="0" tint="-0.499984740745262"/>
      </bottom>
      <diagonal/>
    </border>
    <border>
      <left style="double">
        <color theme="1" tint="0.24994659260841701"/>
      </left>
      <right style="double">
        <color theme="1" tint="0.24994659260841701"/>
      </right>
      <top style="double">
        <color theme="1" tint="0.24994659260841701"/>
      </top>
      <bottom style="double">
        <color theme="1" tint="0.2499465926084170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theme="0" tint="-0.499984740745262"/>
      </left>
      <right/>
      <top style="medium">
        <color theme="0" tint="-0.499984740745262"/>
      </top>
      <bottom/>
      <diagonal/>
    </border>
    <border>
      <left/>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style="medium">
        <color theme="0" tint="-0.499984740745262"/>
      </right>
      <top style="medium">
        <color theme="0" tint="-0.499984740745262"/>
      </top>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double">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rgb="FF969696"/>
      </left>
      <right style="thin">
        <color rgb="FF969696"/>
      </right>
      <top style="double">
        <color rgb="FF969696"/>
      </top>
      <bottom style="medium">
        <color rgb="FF969696"/>
      </bottom>
      <diagonal/>
    </border>
    <border>
      <left style="thin">
        <color rgb="FF969696"/>
      </left>
      <right style="medium">
        <color theme="0" tint="-0.499984740745262"/>
      </right>
      <top style="double">
        <color rgb="FF969696"/>
      </top>
      <bottom style="medium">
        <color rgb="FF969696"/>
      </bottom>
      <diagonal/>
    </border>
    <border>
      <left/>
      <right style="thin">
        <color rgb="FF969696"/>
      </right>
      <top style="double">
        <color rgb="FF969696"/>
      </top>
      <bottom style="medium">
        <color rgb="FF969696"/>
      </bottom>
      <diagonal/>
    </border>
    <border>
      <left style="double">
        <color rgb="FF3F3F3F"/>
      </left>
      <right style="double">
        <color rgb="FF3F3F3F"/>
      </right>
      <top style="double">
        <color rgb="FF3F3F3F"/>
      </top>
      <bottom/>
      <diagonal/>
    </border>
    <border>
      <left/>
      <right style="double">
        <color rgb="FF3F3F3F"/>
      </right>
      <top style="double">
        <color theme="1" tint="0.499984740745262"/>
      </top>
      <bottom style="medium">
        <color theme="1" tint="0.499984740745262"/>
      </bottom>
      <diagonal/>
    </border>
    <border>
      <left style="double">
        <color rgb="FF3F3F3F"/>
      </left>
      <right style="double">
        <color rgb="FF3F3F3F"/>
      </right>
      <top style="double">
        <color theme="1" tint="0.499984740745262"/>
      </top>
      <bottom style="double">
        <color rgb="FF3F3F3F"/>
      </bottom>
      <diagonal/>
    </border>
    <border>
      <left style="medium">
        <color theme="1" tint="0.499984740745262"/>
      </left>
      <right style="medium">
        <color theme="1" tint="0.499984740745262"/>
      </right>
      <top style="double">
        <color theme="1" tint="0.499984740745262"/>
      </top>
      <bottom style="medium">
        <color theme="1" tint="0.499984740745262"/>
      </bottom>
      <diagonal/>
    </border>
    <border>
      <left style="medium">
        <color rgb="FF969696"/>
      </left>
      <right style="thin">
        <color rgb="FF969696"/>
      </right>
      <top style="double">
        <color rgb="FF969696"/>
      </top>
      <bottom style="medium">
        <color theme="1" tint="0.499984740745262"/>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medium">
        <color indexed="64"/>
      </top>
      <bottom style="medium">
        <color indexed="64"/>
      </bottom>
      <diagonal/>
    </border>
  </borders>
  <cellStyleXfs count="52">
    <xf numFmtId="0" fontId="0" fillId="0" borderId="0"/>
    <xf numFmtId="0" fontId="18" fillId="0" borderId="0"/>
    <xf numFmtId="0" fontId="17" fillId="0" borderId="0"/>
    <xf numFmtId="0" fontId="16" fillId="0" borderId="0"/>
    <xf numFmtId="0" fontId="15" fillId="0" borderId="0"/>
    <xf numFmtId="0" fontId="14" fillId="0" borderId="0"/>
    <xf numFmtId="0" fontId="17" fillId="0" borderId="0"/>
    <xf numFmtId="44" fontId="14" fillId="0" borderId="0" applyFont="0" applyFill="0" applyBorder="0" applyAlignment="0" applyProtection="0"/>
    <xf numFmtId="0" fontId="13" fillId="0" borderId="0"/>
    <xf numFmtId="43" fontId="13"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3" fillId="0" borderId="0"/>
    <xf numFmtId="9" fontId="17" fillId="0" borderId="0" applyFont="0" applyFill="0" applyBorder="0" applyAlignment="0" applyProtection="0"/>
    <xf numFmtId="9" fontId="17" fillId="0" borderId="0" applyFont="0" applyFill="0" applyBorder="0" applyAlignment="0" applyProtection="0"/>
    <xf numFmtId="9" fontId="13" fillId="0" borderId="0" applyFont="0" applyFill="0" applyBorder="0" applyAlignment="0" applyProtection="0"/>
    <xf numFmtId="0" fontId="12" fillId="0" borderId="0"/>
    <xf numFmtId="44" fontId="12" fillId="0" borderId="0" applyFont="0" applyFill="0" applyBorder="0" applyAlignment="0" applyProtection="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0" fontId="7" fillId="0" borderId="0"/>
    <xf numFmtId="44" fontId="7" fillId="0" borderId="0" applyFont="0" applyFill="0" applyBorder="0" applyAlignment="0" applyProtection="0"/>
    <xf numFmtId="44" fontId="19" fillId="0" borderId="0" applyFont="0" applyFill="0" applyBorder="0" applyAlignment="0" applyProtection="0"/>
    <xf numFmtId="0" fontId="6" fillId="0" borderId="0"/>
    <xf numFmtId="0" fontId="5" fillId="0" borderId="0"/>
    <xf numFmtId="44" fontId="5"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3"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0" fontId="1" fillId="0" borderId="0"/>
    <xf numFmtId="44" fontId="1" fillId="0" borderId="0" applyFont="0" applyFill="0" applyBorder="0" applyAlignment="0" applyProtection="0"/>
    <xf numFmtId="165" fontId="39" fillId="10" borderId="57">
      <alignment vertical="center"/>
    </xf>
    <xf numFmtId="0" fontId="20" fillId="11" borderId="59">
      <alignment horizontal="center" vertical="center"/>
      <protection locked="0"/>
    </xf>
    <xf numFmtId="0" fontId="20" fillId="12" borderId="59">
      <alignment horizontal="center" vertical="center"/>
      <protection locked="0"/>
    </xf>
    <xf numFmtId="44" fontId="28" fillId="13" borderId="63">
      <alignment vertical="center"/>
      <protection locked="0"/>
    </xf>
    <xf numFmtId="44" fontId="20" fillId="13" borderId="69" applyBorder="0">
      <alignment vertical="center"/>
      <protection locked="0"/>
    </xf>
    <xf numFmtId="44" fontId="20" fillId="12" borderId="72" applyBorder="0">
      <alignment vertical="center"/>
      <protection locked="0"/>
    </xf>
    <xf numFmtId="44" fontId="20" fillId="11" borderId="74" applyBorder="0">
      <alignment vertical="center"/>
      <protection locked="0"/>
    </xf>
    <xf numFmtId="44" fontId="20" fillId="11" borderId="76" applyBorder="0">
      <alignment vertical="center"/>
      <protection locked="0"/>
    </xf>
    <xf numFmtId="44" fontId="28" fillId="12" borderId="19" applyBorder="0">
      <alignment vertical="top"/>
      <protection locked="0"/>
    </xf>
    <xf numFmtId="0" fontId="46" fillId="0" borderId="0" applyNumberFormat="0" applyFill="0" applyBorder="0" applyAlignment="0" applyProtection="0"/>
  </cellStyleXfs>
  <cellXfs count="391">
    <xf numFmtId="0" fontId="0" fillId="0" borderId="0" xfId="0"/>
    <xf numFmtId="0" fontId="0" fillId="0" borderId="0" xfId="0" applyProtection="1"/>
    <xf numFmtId="0" fontId="24" fillId="0" borderId="0" xfId="0" applyFont="1"/>
    <xf numFmtId="0" fontId="25" fillId="5" borderId="0" xfId="0" applyFont="1" applyFill="1"/>
    <xf numFmtId="0" fontId="25" fillId="5" borderId="0" xfId="0" applyFont="1" applyFill="1" applyAlignment="1">
      <alignment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1" fillId="0" borderId="0" xfId="0" applyFont="1" applyFill="1" applyBorder="1" applyAlignment="1" applyProtection="1">
      <alignment vertical="top"/>
    </xf>
    <xf numFmtId="0" fontId="20" fillId="0" borderId="0" xfId="0" applyFont="1" applyAlignment="1" applyProtection="1">
      <alignment horizontal="center" vertical="top"/>
    </xf>
    <xf numFmtId="0" fontId="20" fillId="0" borderId="0" xfId="0" applyFont="1" applyAlignment="1" applyProtection="1">
      <alignment horizontal="left"/>
    </xf>
    <xf numFmtId="0" fontId="22" fillId="0" borderId="0" xfId="0" applyFont="1" applyBorder="1" applyAlignment="1" applyProtection="1">
      <alignment vertical="top"/>
    </xf>
    <xf numFmtId="0" fontId="20" fillId="0" borderId="0" xfId="0" applyFont="1" applyBorder="1" applyAlignment="1" applyProtection="1">
      <alignment vertical="top"/>
    </xf>
    <xf numFmtId="0" fontId="20" fillId="0" borderId="0" xfId="0" applyFont="1" applyBorder="1" applyAlignment="1" applyProtection="1">
      <alignment vertical="center"/>
    </xf>
    <xf numFmtId="0" fontId="24" fillId="0" borderId="0" xfId="0" applyFont="1" applyBorder="1" applyAlignment="1" applyProtection="1">
      <alignment vertical="top"/>
    </xf>
    <xf numFmtId="17" fontId="21" fillId="0" borderId="0" xfId="0" applyNumberFormat="1" applyFont="1" applyFill="1" applyBorder="1" applyAlignment="1" applyProtection="1">
      <alignment horizontal="center" vertical="top"/>
    </xf>
    <xf numFmtId="0" fontId="21" fillId="0" borderId="0" xfId="0" applyFont="1" applyFill="1" applyBorder="1" applyAlignment="1" applyProtection="1">
      <alignment horizontal="center" vertical="top"/>
    </xf>
    <xf numFmtId="0" fontId="21" fillId="0" borderId="0" xfId="0" applyFont="1" applyAlignment="1" applyProtection="1">
      <alignment vertical="center"/>
    </xf>
    <xf numFmtId="42" fontId="20" fillId="0" borderId="0" xfId="0" applyNumberFormat="1" applyFont="1" applyFill="1" applyBorder="1" applyAlignment="1" applyProtection="1">
      <alignment vertical="top"/>
    </xf>
    <xf numFmtId="0" fontId="29" fillId="0" borderId="0" xfId="0" applyFont="1" applyAlignment="1" applyProtection="1">
      <alignment vertical="top"/>
    </xf>
    <xf numFmtId="0" fontId="30" fillId="0" borderId="0" xfId="0" applyFont="1" applyAlignment="1" applyProtection="1">
      <alignment horizontal="center" vertical="center"/>
    </xf>
    <xf numFmtId="0" fontId="30" fillId="0" borderId="0" xfId="0" applyFont="1" applyAlignment="1" applyProtection="1">
      <alignment horizontal="right" vertical="center" wrapText="1"/>
    </xf>
    <xf numFmtId="0" fontId="30" fillId="0" borderId="0" xfId="0" applyFont="1" applyAlignment="1" applyProtection="1">
      <alignment horizontal="right" vertical="top" wrapText="1"/>
    </xf>
    <xf numFmtId="0" fontId="27" fillId="0" borderId="0" xfId="0" applyFont="1" applyAlignment="1" applyProtection="1">
      <alignment vertical="top"/>
    </xf>
    <xf numFmtId="0" fontId="29" fillId="0" borderId="0" xfId="0" applyFont="1" applyBorder="1" applyAlignment="1" applyProtection="1">
      <alignment vertical="top"/>
    </xf>
    <xf numFmtId="0" fontId="24" fillId="0" borderId="0" xfId="0" applyFont="1" applyProtection="1"/>
    <xf numFmtId="0" fontId="20" fillId="0" borderId="0" xfId="0" applyFont="1" applyAlignment="1" applyProtection="1">
      <alignment vertical="top" wrapText="1"/>
    </xf>
    <xf numFmtId="0" fontId="29" fillId="0" borderId="0" xfId="0" applyFont="1" applyBorder="1" applyAlignment="1" applyProtection="1">
      <alignment vertical="center"/>
    </xf>
    <xf numFmtId="0" fontId="22" fillId="0" borderId="0" xfId="0" applyFont="1" applyFill="1" applyBorder="1" applyAlignment="1" applyProtection="1">
      <alignment vertical="top"/>
    </xf>
    <xf numFmtId="0" fontId="20" fillId="0" borderId="0" xfId="0" applyFont="1" applyFill="1" applyBorder="1" applyAlignment="1" applyProtection="1">
      <alignment horizontal="right" vertical="top"/>
    </xf>
    <xf numFmtId="0" fontId="20" fillId="0" borderId="0" xfId="0" applyFont="1" applyFill="1" applyBorder="1" applyAlignment="1" applyProtection="1">
      <alignment vertical="top"/>
    </xf>
    <xf numFmtId="0" fontId="20" fillId="0" borderId="0" xfId="0" applyFont="1" applyFill="1" applyAlignment="1" applyProtection="1">
      <alignment vertical="top"/>
    </xf>
    <xf numFmtId="44" fontId="28" fillId="0" borderId="0" xfId="0" applyNumberFormat="1" applyFont="1" applyFill="1" applyBorder="1" applyAlignment="1" applyProtection="1">
      <alignment vertical="top"/>
    </xf>
    <xf numFmtId="42" fontId="28" fillId="0" borderId="0" xfId="0" applyNumberFormat="1" applyFont="1" applyFill="1" applyBorder="1" applyAlignment="1" applyProtection="1">
      <alignment vertical="top"/>
    </xf>
    <xf numFmtId="44" fontId="28" fillId="0" borderId="0" xfId="0" applyNumberFormat="1" applyFont="1" applyBorder="1" applyAlignment="1" applyProtection="1">
      <alignment vertical="top"/>
    </xf>
    <xf numFmtId="42" fontId="28" fillId="0" borderId="0" xfId="0" applyNumberFormat="1" applyFont="1" applyBorder="1" applyAlignment="1" applyProtection="1">
      <alignment vertical="top"/>
    </xf>
    <xf numFmtId="14" fontId="24" fillId="0" borderId="0" xfId="0" applyNumberFormat="1" applyFont="1"/>
    <xf numFmtId="44" fontId="24" fillId="0" borderId="0" xfId="0" applyNumberFormat="1" applyFont="1"/>
    <xf numFmtId="44" fontId="24" fillId="0" borderId="0" xfId="29" applyFont="1"/>
    <xf numFmtId="0" fontId="24" fillId="0" borderId="3" xfId="0" applyFont="1" applyBorder="1"/>
    <xf numFmtId="0" fontId="24" fillId="0" borderId="0" xfId="0" applyFont="1" applyBorder="1"/>
    <xf numFmtId="0" fontId="24" fillId="0" borderId="4" xfId="0" applyFont="1" applyBorder="1"/>
    <xf numFmtId="0" fontId="24" fillId="0" borderId="5" xfId="0" applyFont="1" applyBorder="1"/>
    <xf numFmtId="0" fontId="24" fillId="0" borderId="6" xfId="0" applyFont="1" applyBorder="1"/>
    <xf numFmtId="0" fontId="24" fillId="0" borderId="17" xfId="0" applyFont="1" applyBorder="1"/>
    <xf numFmtId="0" fontId="25" fillId="5" borderId="1" xfId="0" applyFont="1" applyFill="1" applyBorder="1"/>
    <xf numFmtId="0" fontId="25" fillId="5" borderId="2" xfId="0" applyFont="1" applyFill="1" applyBorder="1"/>
    <xf numFmtId="0" fontId="25" fillId="5" borderId="16" xfId="0" applyFont="1" applyFill="1" applyBorder="1"/>
    <xf numFmtId="0" fontId="27" fillId="0" borderId="0" xfId="0" applyFont="1" applyBorder="1" applyAlignment="1" applyProtection="1">
      <alignment vertical="top"/>
    </xf>
    <xf numFmtId="164" fontId="24" fillId="0" borderId="0" xfId="29" applyNumberFormat="1" applyFont="1" applyBorder="1"/>
    <xf numFmtId="164" fontId="24" fillId="0" borderId="6" xfId="29" applyNumberFormat="1" applyFont="1" applyBorder="1"/>
    <xf numFmtId="164" fontId="24" fillId="0" borderId="4" xfId="29" applyNumberFormat="1" applyFont="1" applyBorder="1"/>
    <xf numFmtId="164" fontId="24" fillId="0" borderId="17" xfId="29" applyNumberFormat="1" applyFont="1" applyBorder="1"/>
    <xf numFmtId="0" fontId="24" fillId="0" borderId="0" xfId="0" quotePrefix="1" applyFont="1"/>
    <xf numFmtId="14" fontId="24" fillId="6" borderId="0" xfId="0" applyNumberFormat="1" applyFont="1" applyFill="1" applyProtection="1">
      <protection locked="0"/>
    </xf>
    <xf numFmtId="0" fontId="24" fillId="6" borderId="0" xfId="0" applyFont="1" applyFill="1" applyProtection="1">
      <protection locked="0"/>
    </xf>
    <xf numFmtId="0" fontId="20" fillId="0" borderId="0" xfId="0" applyFont="1" applyFill="1" applyBorder="1" applyAlignment="1" applyProtection="1">
      <alignment horizontal="right" vertical="center"/>
    </xf>
    <xf numFmtId="0" fontId="20" fillId="11" borderId="59" xfId="0" applyFont="1" applyFill="1" applyBorder="1" applyAlignment="1" applyProtection="1">
      <alignment horizontal="center" vertical="center"/>
      <protection locked="0"/>
    </xf>
    <xf numFmtId="0" fontId="24" fillId="0" borderId="0" xfId="0" applyFont="1" applyFill="1" applyBorder="1" applyAlignment="1" applyProtection="1">
      <alignment vertical="top"/>
    </xf>
    <xf numFmtId="0" fontId="33" fillId="0" borderId="0" xfId="0" applyFont="1" applyAlignment="1" applyProtection="1">
      <alignment horizontal="right" vertical="center"/>
    </xf>
    <xf numFmtId="0" fontId="33" fillId="0" borderId="0" xfId="0" applyFont="1" applyAlignment="1" applyProtection="1">
      <alignment vertical="center"/>
    </xf>
    <xf numFmtId="17" fontId="40" fillId="14" borderId="26" xfId="0" applyNumberFormat="1" applyFont="1" applyFill="1" applyBorder="1" applyAlignment="1" applyProtection="1">
      <alignment horizontal="center" vertical="center"/>
    </xf>
    <xf numFmtId="17" fontId="40" fillId="14" borderId="27" xfId="0" applyNumberFormat="1" applyFont="1" applyFill="1" applyBorder="1" applyAlignment="1" applyProtection="1">
      <alignment horizontal="center" vertical="center"/>
    </xf>
    <xf numFmtId="0" fontId="35" fillId="0" borderId="0" xfId="0" applyFont="1" applyAlignment="1" applyProtection="1">
      <alignment horizontal="right" vertical="center"/>
    </xf>
    <xf numFmtId="0" fontId="35" fillId="0" borderId="0" xfId="0" applyFont="1" applyAlignment="1" applyProtection="1">
      <alignment vertical="center"/>
    </xf>
    <xf numFmtId="0" fontId="33" fillId="0" borderId="0" xfId="0" applyFont="1" applyFill="1" applyBorder="1" applyAlignment="1" applyProtection="1">
      <alignment horizontal="center" vertical="center"/>
    </xf>
    <xf numFmtId="42" fontId="33" fillId="0" borderId="0" xfId="0" applyNumberFormat="1" applyFont="1" applyFill="1" applyBorder="1" applyAlignment="1" applyProtection="1">
      <alignment vertical="center"/>
    </xf>
    <xf numFmtId="0" fontId="33" fillId="0" borderId="0" xfId="0" applyFont="1" applyBorder="1" applyAlignment="1" applyProtection="1">
      <alignment vertical="center"/>
    </xf>
    <xf numFmtId="0" fontId="33" fillId="0" borderId="0" xfId="0" applyFont="1" applyAlignment="1" applyProtection="1">
      <alignment horizontal="right" vertical="center" wrapText="1"/>
    </xf>
    <xf numFmtId="0" fontId="35" fillId="0" borderId="0" xfId="0" applyFont="1" applyAlignment="1" applyProtection="1">
      <alignment horizontal="right" vertical="center" wrapText="1"/>
    </xf>
    <xf numFmtId="44" fontId="27" fillId="16" borderId="50" xfId="0" applyNumberFormat="1" applyFont="1" applyFill="1" applyBorder="1" applyAlignment="1" applyProtection="1">
      <alignment vertical="center"/>
    </xf>
    <xf numFmtId="44" fontId="27" fillId="16" borderId="95" xfId="0" applyNumberFormat="1" applyFont="1" applyFill="1" applyBorder="1" applyAlignment="1" applyProtection="1">
      <alignment horizontal="center" vertical="top"/>
    </xf>
    <xf numFmtId="44" fontId="28" fillId="0" borderId="97" xfId="0" applyNumberFormat="1" applyFont="1" applyFill="1" applyBorder="1" applyAlignment="1" applyProtection="1">
      <alignment vertical="top"/>
    </xf>
    <xf numFmtId="42" fontId="28" fillId="0" borderId="97" xfId="0" applyNumberFormat="1" applyFont="1" applyFill="1" applyBorder="1" applyAlignment="1" applyProtection="1">
      <alignment vertical="top"/>
    </xf>
    <xf numFmtId="44" fontId="20" fillId="11" borderId="46" xfId="0" applyNumberFormat="1" applyFont="1" applyFill="1" applyBorder="1" applyAlignment="1" applyProtection="1">
      <alignment vertical="center"/>
      <protection locked="0"/>
    </xf>
    <xf numFmtId="0" fontId="33" fillId="0" borderId="0" xfId="0" applyFont="1" applyBorder="1" applyAlignment="1" applyProtection="1">
      <alignment horizontal="right" vertical="center"/>
    </xf>
    <xf numFmtId="0" fontId="35" fillId="0" borderId="0" xfId="0" applyFont="1" applyBorder="1" applyAlignment="1" applyProtection="1">
      <alignment horizontal="right" vertical="center"/>
    </xf>
    <xf numFmtId="44" fontId="35" fillId="0" borderId="0" xfId="0" applyNumberFormat="1" applyFont="1" applyFill="1" applyBorder="1" applyAlignment="1" applyProtection="1">
      <alignment vertical="center"/>
    </xf>
    <xf numFmtId="0" fontId="36" fillId="0" borderId="60" xfId="0" applyFont="1" applyBorder="1" applyAlignment="1" applyProtection="1">
      <alignment horizontal="center" vertical="center" wrapText="1"/>
    </xf>
    <xf numFmtId="165" fontId="39" fillId="15" borderId="57" xfId="42" applyFill="1" applyProtection="1">
      <alignment vertical="center"/>
    </xf>
    <xf numFmtId="165" fontId="39" fillId="15" borderId="103" xfId="42" applyFill="1" applyBorder="1" applyProtection="1">
      <alignment vertical="center"/>
    </xf>
    <xf numFmtId="165" fontId="39" fillId="15" borderId="57" xfId="42" applyFill="1" applyBorder="1" applyProtection="1">
      <alignment vertical="center"/>
    </xf>
    <xf numFmtId="0" fontId="20" fillId="11" borderId="59" xfId="43" applyProtection="1">
      <alignment horizontal="center" vertical="center"/>
      <protection locked="0"/>
    </xf>
    <xf numFmtId="0" fontId="24" fillId="0" borderId="0" xfId="26" applyFont="1" applyBorder="1" applyProtection="1"/>
    <xf numFmtId="0" fontId="25" fillId="5" borderId="0" xfId="26" applyFont="1" applyFill="1" applyAlignment="1" applyProtection="1">
      <alignment wrapText="1"/>
    </xf>
    <xf numFmtId="17" fontId="40" fillId="14" borderId="28" xfId="0" applyNumberFormat="1" applyFont="1" applyFill="1" applyBorder="1" applyAlignment="1" applyProtection="1">
      <alignment horizontal="center" vertical="center"/>
    </xf>
    <xf numFmtId="44" fontId="35" fillId="0" borderId="51" xfId="0" applyNumberFormat="1" applyFont="1" applyFill="1" applyBorder="1" applyAlignment="1" applyProtection="1">
      <alignment horizontal="right" vertical="center"/>
    </xf>
    <xf numFmtId="44" fontId="35" fillId="0" borderId="52" xfId="0" applyNumberFormat="1" applyFont="1" applyFill="1" applyBorder="1" applyAlignment="1" applyProtection="1">
      <alignment horizontal="right" vertical="center"/>
    </xf>
    <xf numFmtId="44" fontId="35" fillId="0" borderId="21" xfId="0" applyNumberFormat="1" applyFont="1" applyFill="1" applyBorder="1" applyAlignment="1" applyProtection="1">
      <alignment horizontal="right" vertical="center"/>
    </xf>
    <xf numFmtId="44" fontId="35" fillId="0" borderId="98" xfId="0" applyNumberFormat="1" applyFont="1" applyBorder="1" applyAlignment="1" applyProtection="1">
      <alignment horizontal="right" vertical="center"/>
    </xf>
    <xf numFmtId="44" fontId="35" fillId="0" borderId="99" xfId="0" applyNumberFormat="1" applyFont="1" applyBorder="1" applyAlignment="1" applyProtection="1">
      <alignment horizontal="right" vertical="center"/>
    </xf>
    <xf numFmtId="44" fontId="35" fillId="16" borderId="100" xfId="0" applyNumberFormat="1" applyFont="1" applyFill="1" applyBorder="1" applyAlignment="1" applyProtection="1">
      <alignment horizontal="right" vertical="center"/>
    </xf>
    <xf numFmtId="44" fontId="35" fillId="0" borderId="101" xfId="0" applyNumberFormat="1" applyFont="1" applyBorder="1" applyAlignment="1" applyProtection="1">
      <alignment horizontal="right" vertical="center"/>
    </xf>
    <xf numFmtId="44" fontId="20" fillId="11" borderId="46" xfId="0" applyNumberFormat="1" applyFont="1" applyFill="1" applyBorder="1" applyAlignment="1" applyProtection="1">
      <alignment horizontal="right" vertical="center"/>
      <protection locked="0"/>
    </xf>
    <xf numFmtId="44" fontId="20" fillId="11" borderId="47" xfId="0" applyNumberFormat="1" applyFont="1" applyFill="1" applyBorder="1" applyAlignment="1" applyProtection="1">
      <alignment horizontal="right" vertical="center"/>
      <protection locked="0"/>
    </xf>
    <xf numFmtId="44" fontId="33" fillId="0" borderId="40" xfId="0" applyNumberFormat="1" applyFont="1" applyBorder="1" applyAlignment="1" applyProtection="1">
      <alignment horizontal="right" vertical="center"/>
    </xf>
    <xf numFmtId="44" fontId="33" fillId="0" borderId="44" xfId="0" applyNumberFormat="1" applyFont="1" applyFill="1" applyBorder="1" applyAlignment="1" applyProtection="1">
      <alignment horizontal="right" vertical="center"/>
    </xf>
    <xf numFmtId="44" fontId="33" fillId="0" borderId="45" xfId="0" applyNumberFormat="1" applyFont="1" applyFill="1" applyBorder="1" applyAlignment="1" applyProtection="1">
      <alignment horizontal="right" vertical="center"/>
    </xf>
    <xf numFmtId="44" fontId="33" fillId="0" borderId="39" xfId="0" applyNumberFormat="1" applyFont="1" applyBorder="1" applyAlignment="1" applyProtection="1">
      <alignment horizontal="right" vertical="center"/>
    </xf>
    <xf numFmtId="44" fontId="20" fillId="11" borderId="29" xfId="2" applyNumberFormat="1" applyFont="1" applyFill="1" applyBorder="1" applyAlignment="1" applyProtection="1">
      <alignment horizontal="right" vertical="center" wrapText="1"/>
      <protection locked="0"/>
    </xf>
    <xf numFmtId="44" fontId="20" fillId="11" borderId="42" xfId="2" applyNumberFormat="1" applyFont="1" applyFill="1" applyBorder="1" applyAlignment="1" applyProtection="1">
      <alignment horizontal="right" vertical="center" wrapText="1"/>
      <protection locked="0"/>
    </xf>
    <xf numFmtId="44" fontId="33" fillId="3" borderId="35" xfId="2" applyNumberFormat="1" applyFont="1" applyFill="1" applyBorder="1" applyAlignment="1" applyProtection="1">
      <alignment horizontal="right" vertical="center" wrapText="1"/>
    </xf>
    <xf numFmtId="44" fontId="35" fillId="0" borderId="39" xfId="0" applyNumberFormat="1" applyFont="1" applyFill="1" applyBorder="1" applyAlignment="1" applyProtection="1">
      <alignment horizontal="right" vertical="center"/>
    </xf>
    <xf numFmtId="44" fontId="20" fillId="11" borderId="102" xfId="2" applyNumberFormat="1" applyFont="1" applyFill="1" applyBorder="1" applyAlignment="1" applyProtection="1">
      <alignment horizontal="right" vertical="center" wrapText="1"/>
      <protection locked="0"/>
    </xf>
    <xf numFmtId="44" fontId="20" fillId="11" borderId="92" xfId="2" applyNumberFormat="1" applyFont="1" applyFill="1" applyBorder="1" applyAlignment="1" applyProtection="1">
      <alignment horizontal="right" vertical="center" wrapText="1"/>
      <protection locked="0"/>
    </xf>
    <xf numFmtId="44" fontId="20" fillId="11" borderId="93" xfId="2" applyNumberFormat="1" applyFont="1" applyFill="1" applyBorder="1" applyAlignment="1" applyProtection="1">
      <alignment horizontal="right" vertical="center" wrapText="1"/>
      <protection locked="0"/>
    </xf>
    <xf numFmtId="44" fontId="35" fillId="0" borderId="91" xfId="0" applyNumberFormat="1" applyFont="1" applyFill="1" applyBorder="1" applyAlignment="1" applyProtection="1">
      <alignment horizontal="right" vertical="center"/>
    </xf>
    <xf numFmtId="44" fontId="35" fillId="0" borderId="30" xfId="0" applyNumberFormat="1" applyFont="1" applyFill="1" applyBorder="1" applyAlignment="1" applyProtection="1">
      <alignment horizontal="right" vertical="center"/>
    </xf>
    <xf numFmtId="44" fontId="35" fillId="0" borderId="34" xfId="0" applyNumberFormat="1" applyFont="1" applyFill="1" applyBorder="1" applyAlignment="1" applyProtection="1">
      <alignment horizontal="right" vertical="center"/>
    </xf>
    <xf numFmtId="44" fontId="20" fillId="3" borderId="31" xfId="0" applyNumberFormat="1" applyFont="1" applyFill="1" applyBorder="1" applyAlignment="1" applyProtection="1">
      <alignment horizontal="right" vertical="center"/>
    </xf>
    <xf numFmtId="44" fontId="20" fillId="3" borderId="29" xfId="0" applyNumberFormat="1" applyFont="1" applyFill="1" applyBorder="1" applyAlignment="1" applyProtection="1">
      <alignment horizontal="right" vertical="center"/>
    </xf>
    <xf numFmtId="44" fontId="20" fillId="3" borderId="32" xfId="0" applyNumberFormat="1" applyFont="1" applyFill="1" applyBorder="1" applyAlignment="1" applyProtection="1">
      <alignment horizontal="right" vertical="center"/>
    </xf>
    <xf numFmtId="44" fontId="33" fillId="0" borderId="36" xfId="0" applyNumberFormat="1" applyFont="1" applyBorder="1" applyAlignment="1" applyProtection="1">
      <alignment horizontal="right" vertical="center"/>
    </xf>
    <xf numFmtId="44" fontId="20" fillId="3" borderId="18" xfId="0" applyNumberFormat="1" applyFont="1" applyFill="1" applyBorder="1" applyAlignment="1" applyProtection="1">
      <alignment horizontal="right" vertical="center"/>
    </xf>
    <xf numFmtId="44" fontId="20" fillId="3" borderId="8" xfId="0" applyNumberFormat="1" applyFont="1" applyFill="1" applyBorder="1" applyAlignment="1" applyProtection="1">
      <alignment horizontal="right" vertical="center"/>
    </xf>
    <xf numFmtId="44" fontId="20" fillId="3" borderId="9" xfId="0" applyNumberFormat="1" applyFont="1" applyFill="1" applyBorder="1" applyAlignment="1" applyProtection="1">
      <alignment horizontal="right" vertical="center"/>
    </xf>
    <xf numFmtId="44" fontId="33" fillId="0" borderId="37" xfId="0" applyNumberFormat="1" applyFont="1" applyBorder="1" applyAlignment="1" applyProtection="1">
      <alignment horizontal="right" vertical="center"/>
    </xf>
    <xf numFmtId="44" fontId="20" fillId="0" borderId="18" xfId="0" applyNumberFormat="1" applyFont="1" applyFill="1" applyBorder="1" applyAlignment="1" applyProtection="1">
      <alignment horizontal="right" vertical="center"/>
    </xf>
    <xf numFmtId="44" fontId="20" fillId="0" borderId="8" xfId="0" applyNumberFormat="1" applyFont="1" applyFill="1" applyBorder="1" applyAlignment="1" applyProtection="1">
      <alignment horizontal="right" vertical="center"/>
    </xf>
    <xf numFmtId="44" fontId="20" fillId="0" borderId="9" xfId="0" applyNumberFormat="1" applyFont="1" applyFill="1" applyBorder="1" applyAlignment="1" applyProtection="1">
      <alignment horizontal="right" vertical="center"/>
    </xf>
    <xf numFmtId="44" fontId="20" fillId="0" borderId="20" xfId="0" applyNumberFormat="1" applyFont="1" applyFill="1" applyBorder="1" applyAlignment="1" applyProtection="1">
      <alignment horizontal="right" vertical="center"/>
    </xf>
    <xf numFmtId="44" fontId="20" fillId="0" borderId="15" xfId="0" applyNumberFormat="1" applyFont="1" applyFill="1" applyBorder="1" applyAlignment="1" applyProtection="1">
      <alignment horizontal="right" vertical="center"/>
    </xf>
    <xf numFmtId="44" fontId="20" fillId="0" borderId="10" xfId="0" applyNumberFormat="1" applyFont="1" applyFill="1" applyBorder="1" applyAlignment="1" applyProtection="1">
      <alignment horizontal="right" vertical="center"/>
    </xf>
    <xf numFmtId="44" fontId="20" fillId="0" borderId="13" xfId="0" applyNumberFormat="1" applyFont="1" applyFill="1" applyBorder="1" applyAlignment="1" applyProtection="1">
      <alignment horizontal="right" vertical="center"/>
    </xf>
    <xf numFmtId="44" fontId="33" fillId="0" borderId="38" xfId="0" applyNumberFormat="1" applyFont="1" applyFill="1" applyBorder="1" applyAlignment="1" applyProtection="1">
      <alignment horizontal="right" vertical="center"/>
    </xf>
    <xf numFmtId="44" fontId="20" fillId="0" borderId="19" xfId="0" applyNumberFormat="1" applyFont="1" applyFill="1" applyBorder="1" applyAlignment="1" applyProtection="1">
      <alignment horizontal="right" vertical="center"/>
    </xf>
    <xf numFmtId="44" fontId="20" fillId="0" borderId="7" xfId="0" applyNumberFormat="1" applyFont="1" applyFill="1" applyBorder="1" applyAlignment="1" applyProtection="1">
      <alignment horizontal="right" vertical="center"/>
    </xf>
    <xf numFmtId="44" fontId="20" fillId="0" borderId="33" xfId="0" applyNumberFormat="1" applyFont="1" applyFill="1" applyBorder="1" applyAlignment="1" applyProtection="1">
      <alignment horizontal="right" vertical="center"/>
    </xf>
    <xf numFmtId="44" fontId="20" fillId="13" borderId="69" xfId="45" applyFont="1" applyBorder="1" applyAlignment="1" applyProtection="1">
      <alignment horizontal="right" vertical="center"/>
      <protection locked="0"/>
    </xf>
    <xf numFmtId="44" fontId="20" fillId="13" borderId="70" xfId="45" applyFont="1" applyBorder="1" applyAlignment="1" applyProtection="1">
      <alignment horizontal="right" vertical="center"/>
      <protection locked="0"/>
    </xf>
    <xf numFmtId="44" fontId="20" fillId="13" borderId="71" xfId="45" applyFont="1" applyBorder="1" applyAlignment="1" applyProtection="1">
      <alignment horizontal="right" vertical="center"/>
      <protection locked="0"/>
    </xf>
    <xf numFmtId="44" fontId="33" fillId="0" borderId="64" xfId="0" applyNumberFormat="1" applyFont="1" applyBorder="1" applyAlignment="1" applyProtection="1">
      <alignment horizontal="right" vertical="center"/>
    </xf>
    <xf numFmtId="44" fontId="33" fillId="0" borderId="35" xfId="0" applyNumberFormat="1" applyFont="1" applyBorder="1" applyAlignment="1" applyProtection="1">
      <alignment horizontal="right" vertical="center"/>
    </xf>
    <xf numFmtId="44" fontId="20" fillId="12" borderId="72" xfId="47" applyBorder="1" applyAlignment="1" applyProtection="1">
      <alignment horizontal="right" vertical="center"/>
      <protection locked="0"/>
    </xf>
    <xf numFmtId="44" fontId="20" fillId="12" borderId="14" xfId="47" applyBorder="1" applyAlignment="1" applyProtection="1">
      <alignment horizontal="right" vertical="center"/>
      <protection locked="0"/>
    </xf>
    <xf numFmtId="44" fontId="20" fillId="12" borderId="73" xfId="47" applyBorder="1" applyAlignment="1" applyProtection="1">
      <alignment horizontal="right" vertical="center"/>
      <protection locked="0"/>
    </xf>
    <xf numFmtId="44" fontId="33" fillId="0" borderId="65" xfId="0" applyNumberFormat="1" applyFont="1" applyBorder="1" applyAlignment="1" applyProtection="1">
      <alignment horizontal="right" vertical="center"/>
    </xf>
    <xf numFmtId="44" fontId="20" fillId="11" borderId="74" xfId="48" applyBorder="1" applyAlignment="1" applyProtection="1">
      <alignment horizontal="right" vertical="center"/>
      <protection locked="0"/>
    </xf>
    <xf numFmtId="44" fontId="20" fillId="11" borderId="8" xfId="48" applyBorder="1" applyAlignment="1" applyProtection="1">
      <alignment horizontal="right" vertical="center"/>
      <protection locked="0"/>
    </xf>
    <xf numFmtId="44" fontId="20" fillId="11" borderId="75" xfId="48" applyBorder="1" applyAlignment="1" applyProtection="1">
      <alignment horizontal="right" vertical="center"/>
      <protection locked="0"/>
    </xf>
    <xf numFmtId="44" fontId="33" fillId="0" borderId="38" xfId="0" applyNumberFormat="1" applyFont="1" applyBorder="1" applyAlignment="1" applyProtection="1">
      <alignment horizontal="right" vertical="center"/>
    </xf>
    <xf numFmtId="44" fontId="20" fillId="12" borderId="19" xfId="0" applyNumberFormat="1" applyFont="1" applyFill="1" applyBorder="1" applyAlignment="1" applyProtection="1">
      <alignment horizontal="right" vertical="top"/>
      <protection locked="0"/>
    </xf>
    <xf numFmtId="44" fontId="20" fillId="12" borderId="7" xfId="0" applyNumberFormat="1" applyFont="1" applyFill="1" applyBorder="1" applyAlignment="1" applyProtection="1">
      <alignment horizontal="right" vertical="top"/>
      <protection locked="0"/>
    </xf>
    <xf numFmtId="44" fontId="20" fillId="12" borderId="33" xfId="0" applyNumberFormat="1" applyFont="1" applyFill="1" applyBorder="1" applyAlignment="1" applyProtection="1">
      <alignment horizontal="right" vertical="top"/>
      <protection locked="0"/>
    </xf>
    <xf numFmtId="44" fontId="33" fillId="0" borderId="78" xfId="0" applyNumberFormat="1" applyFont="1" applyFill="1" applyBorder="1" applyAlignment="1" applyProtection="1">
      <alignment horizontal="right" vertical="center"/>
    </xf>
    <xf numFmtId="44" fontId="33" fillId="0" borderId="79" xfId="0" applyNumberFormat="1" applyFont="1" applyFill="1" applyBorder="1" applyAlignment="1" applyProtection="1">
      <alignment horizontal="right" vertical="center"/>
    </xf>
    <xf numFmtId="44" fontId="33" fillId="0" borderId="80" xfId="0" applyNumberFormat="1" applyFont="1" applyFill="1" applyBorder="1" applyAlignment="1" applyProtection="1">
      <alignment horizontal="right" vertical="center"/>
    </xf>
    <xf numFmtId="44" fontId="33" fillId="0" borderId="39" xfId="0" applyNumberFormat="1" applyFont="1" applyFill="1" applyBorder="1" applyAlignment="1" applyProtection="1">
      <alignment horizontal="right" vertical="center"/>
    </xf>
    <xf numFmtId="44" fontId="20" fillId="11" borderId="76" xfId="49" applyBorder="1" applyAlignment="1" applyProtection="1">
      <alignment horizontal="right" vertical="center"/>
      <protection locked="0"/>
    </xf>
    <xf numFmtId="44" fontId="20" fillId="11" borderId="7" xfId="49" applyBorder="1" applyAlignment="1" applyProtection="1">
      <alignment horizontal="right" vertical="center"/>
      <protection locked="0"/>
    </xf>
    <xf numFmtId="44" fontId="20" fillId="11" borderId="77" xfId="49" applyBorder="1" applyAlignment="1" applyProtection="1">
      <alignment horizontal="right" vertical="center"/>
      <protection locked="0"/>
    </xf>
    <xf numFmtId="44" fontId="33" fillId="2" borderId="39" xfId="0" applyNumberFormat="1" applyFont="1" applyFill="1" applyBorder="1" applyAlignment="1" applyProtection="1">
      <alignment horizontal="right" vertical="center"/>
    </xf>
    <xf numFmtId="44" fontId="20" fillId="11" borderId="74" xfId="0" applyNumberFormat="1" applyFont="1" applyFill="1" applyBorder="1" applyAlignment="1" applyProtection="1">
      <alignment horizontal="right" vertical="center"/>
      <protection locked="0"/>
    </xf>
    <xf numFmtId="44" fontId="20" fillId="11" borderId="8" xfId="0" applyNumberFormat="1" applyFont="1" applyFill="1" applyBorder="1" applyAlignment="1" applyProtection="1">
      <alignment horizontal="right" vertical="center"/>
      <protection locked="0"/>
    </xf>
    <xf numFmtId="44" fontId="20" fillId="11" borderId="75" xfId="0" applyNumberFormat="1" applyFont="1" applyFill="1" applyBorder="1" applyAlignment="1" applyProtection="1">
      <alignment horizontal="right" vertical="center"/>
      <protection locked="0"/>
    </xf>
    <xf numFmtId="44" fontId="33" fillId="0" borderId="66" xfId="0" applyNumberFormat="1" applyFont="1" applyBorder="1" applyAlignment="1" applyProtection="1">
      <alignment horizontal="right" vertical="center"/>
    </xf>
    <xf numFmtId="44" fontId="33" fillId="0" borderId="66" xfId="0" applyNumberFormat="1" applyFont="1" applyFill="1" applyBorder="1" applyAlignment="1" applyProtection="1">
      <alignment horizontal="right" vertical="center"/>
    </xf>
    <xf numFmtId="44" fontId="33" fillId="0" borderId="37" xfId="0" applyNumberFormat="1" applyFont="1" applyFill="1" applyBorder="1" applyAlignment="1" applyProtection="1">
      <alignment horizontal="right" vertical="center"/>
    </xf>
    <xf numFmtId="44" fontId="33" fillId="0" borderId="67" xfId="0" applyNumberFormat="1" applyFont="1" applyFill="1" applyBorder="1" applyAlignment="1" applyProtection="1">
      <alignment horizontal="right" vertical="center"/>
    </xf>
    <xf numFmtId="44" fontId="33" fillId="0" borderId="68" xfId="0" applyNumberFormat="1" applyFont="1" applyFill="1" applyBorder="1" applyAlignment="1" applyProtection="1">
      <alignment horizontal="right" vertical="center"/>
    </xf>
    <xf numFmtId="17" fontId="21" fillId="0" borderId="0" xfId="0" applyNumberFormat="1" applyFont="1" applyFill="1" applyBorder="1" applyAlignment="1" applyProtection="1">
      <alignment horizontal="right" vertical="top"/>
    </xf>
    <xf numFmtId="0" fontId="33" fillId="0" borderId="0" xfId="0" applyFont="1" applyFill="1" applyBorder="1" applyAlignment="1" applyProtection="1">
      <alignment horizontal="right" vertical="center"/>
    </xf>
    <xf numFmtId="42" fontId="20" fillId="0" borderId="0" xfId="0" applyNumberFormat="1" applyFont="1" applyFill="1" applyBorder="1" applyAlignment="1" applyProtection="1">
      <alignment horizontal="right" vertical="top"/>
    </xf>
    <xf numFmtId="42" fontId="33" fillId="0" borderId="0" xfId="0" applyNumberFormat="1" applyFont="1" applyFill="1" applyBorder="1" applyAlignment="1" applyProtection="1">
      <alignment horizontal="right" vertical="center"/>
    </xf>
    <xf numFmtId="44" fontId="20" fillId="13" borderId="69" xfId="46" applyFont="1" applyBorder="1" applyAlignment="1" applyProtection="1">
      <alignment horizontal="right" vertical="center"/>
      <protection locked="0"/>
    </xf>
    <xf numFmtId="44" fontId="20" fillId="13" borderId="70" xfId="46" applyFont="1" applyBorder="1" applyAlignment="1" applyProtection="1">
      <alignment horizontal="right" vertical="center"/>
      <protection locked="0"/>
    </xf>
    <xf numFmtId="44" fontId="20" fillId="13" borderId="71" xfId="46" applyFont="1" applyBorder="1" applyAlignment="1" applyProtection="1">
      <alignment horizontal="right" vertical="center"/>
      <protection locked="0"/>
    </xf>
    <xf numFmtId="44" fontId="20" fillId="12" borderId="72" xfId="47" applyFont="1" applyBorder="1" applyAlignment="1" applyProtection="1">
      <alignment horizontal="right" vertical="center"/>
      <protection locked="0"/>
    </xf>
    <xf numFmtId="44" fontId="20" fillId="12" borderId="14" xfId="47" applyFont="1" applyBorder="1" applyAlignment="1" applyProtection="1">
      <alignment horizontal="right" vertical="center"/>
      <protection locked="0"/>
    </xf>
    <xf numFmtId="44" fontId="20" fillId="12" borderId="73" xfId="47" applyFont="1" applyBorder="1" applyAlignment="1" applyProtection="1">
      <alignment horizontal="right" vertical="center"/>
      <protection locked="0"/>
    </xf>
    <xf numFmtId="44" fontId="20" fillId="11" borderId="74" xfId="48" applyFont="1" applyBorder="1" applyAlignment="1" applyProtection="1">
      <alignment horizontal="right" vertical="center"/>
      <protection locked="0"/>
    </xf>
    <xf numFmtId="44" fontId="20" fillId="11" borderId="8" xfId="48" applyFont="1" applyBorder="1" applyAlignment="1" applyProtection="1">
      <alignment horizontal="right" vertical="center"/>
      <protection locked="0"/>
    </xf>
    <xf numFmtId="44" fontId="20" fillId="11" borderId="75" xfId="48" applyFont="1" applyBorder="1" applyAlignment="1" applyProtection="1">
      <alignment horizontal="right" vertical="center"/>
      <protection locked="0"/>
    </xf>
    <xf numFmtId="44" fontId="20" fillId="12" borderId="72" xfId="0" applyNumberFormat="1" applyFont="1" applyFill="1" applyBorder="1" applyAlignment="1" applyProtection="1">
      <alignment horizontal="right" vertical="center"/>
      <protection locked="0"/>
    </xf>
    <xf numFmtId="44" fontId="20" fillId="12" borderId="14" xfId="0" applyNumberFormat="1" applyFont="1" applyFill="1" applyBorder="1" applyAlignment="1" applyProtection="1">
      <alignment horizontal="right" vertical="center"/>
      <protection locked="0"/>
    </xf>
    <xf numFmtId="44" fontId="20" fillId="12" borderId="73" xfId="0" applyNumberFormat="1" applyFont="1" applyFill="1" applyBorder="1" applyAlignment="1" applyProtection="1">
      <alignment horizontal="right" vertical="center"/>
      <protection locked="0"/>
    </xf>
    <xf numFmtId="44" fontId="33" fillId="0" borderId="0" xfId="0" applyNumberFormat="1" applyFont="1" applyFill="1" applyBorder="1" applyAlignment="1" applyProtection="1">
      <alignment horizontal="right" vertical="center"/>
    </xf>
    <xf numFmtId="44" fontId="33" fillId="0" borderId="43" xfId="0" applyNumberFormat="1" applyFont="1" applyBorder="1" applyAlignment="1" applyProtection="1">
      <alignment horizontal="right" vertical="center"/>
    </xf>
    <xf numFmtId="44" fontId="33" fillId="0" borderId="43" xfId="0" applyNumberFormat="1" applyFont="1" applyFill="1" applyBorder="1" applyAlignment="1" applyProtection="1">
      <alignment horizontal="right" vertical="center"/>
    </xf>
    <xf numFmtId="0" fontId="25" fillId="4" borderId="3" xfId="0" applyFont="1" applyFill="1" applyBorder="1" applyAlignment="1">
      <alignment horizontal="center" vertical="top" wrapText="1"/>
    </xf>
    <xf numFmtId="0" fontId="25" fillId="9" borderId="4" xfId="0" applyFont="1" applyFill="1" applyBorder="1" applyAlignment="1">
      <alignment horizontal="center" vertical="top" wrapText="1"/>
    </xf>
    <xf numFmtId="17" fontId="40" fillId="14" borderId="109" xfId="0" applyNumberFormat="1" applyFont="1" applyFill="1" applyBorder="1" applyAlignment="1" applyProtection="1">
      <alignment horizontal="center" vertical="center"/>
    </xf>
    <xf numFmtId="17" fontId="40" fillId="14" borderId="110" xfId="0" applyNumberFormat="1" applyFont="1" applyFill="1" applyBorder="1" applyAlignment="1" applyProtection="1">
      <alignment horizontal="center" vertical="center"/>
    </xf>
    <xf numFmtId="17" fontId="40" fillId="14" borderId="111" xfId="0" applyNumberFormat="1" applyFont="1" applyFill="1" applyBorder="1" applyAlignment="1" applyProtection="1">
      <alignment horizontal="center" vertical="center"/>
    </xf>
    <xf numFmtId="0" fontId="21" fillId="14" borderId="112" xfId="0" applyFont="1" applyFill="1" applyBorder="1" applyAlignment="1" applyProtection="1">
      <alignment vertical="top"/>
    </xf>
    <xf numFmtId="0" fontId="47" fillId="0" borderId="0" xfId="0" applyFont="1" applyAlignment="1" applyProtection="1">
      <alignment vertical="top"/>
    </xf>
    <xf numFmtId="0" fontId="47" fillId="0" borderId="0" xfId="0" applyFont="1" applyAlignment="1" applyProtection="1">
      <alignment vertical="center"/>
    </xf>
    <xf numFmtId="164" fontId="24" fillId="0" borderId="3" xfId="10" applyNumberFormat="1" applyFont="1" applyBorder="1"/>
    <xf numFmtId="164" fontId="24" fillId="0" borderId="5" xfId="10" applyNumberFormat="1" applyFont="1" applyBorder="1"/>
    <xf numFmtId="0" fontId="26" fillId="0" borderId="0" xfId="0" applyFont="1" applyAlignment="1" applyProtection="1">
      <alignment vertical="top"/>
    </xf>
    <xf numFmtId="0" fontId="25" fillId="4" borderId="4" xfId="0" applyFont="1" applyFill="1" applyBorder="1" applyAlignment="1">
      <alignment horizontal="center" vertical="top" wrapText="1"/>
    </xf>
    <xf numFmtId="0" fontId="23" fillId="8" borderId="3" xfId="0" applyFont="1" applyFill="1" applyBorder="1" applyAlignment="1">
      <alignment horizontal="center" vertical="top" wrapText="1"/>
    </xf>
    <xf numFmtId="44" fontId="35" fillId="0" borderId="114" xfId="0" applyNumberFormat="1" applyFont="1" applyFill="1" applyBorder="1" applyAlignment="1" applyProtection="1">
      <alignment horizontal="right" vertical="center"/>
    </xf>
    <xf numFmtId="44" fontId="35" fillId="0" borderId="115" xfId="0" applyNumberFormat="1" applyFont="1" applyFill="1" applyBorder="1" applyAlignment="1" applyProtection="1">
      <alignment horizontal="right" vertical="center"/>
    </xf>
    <xf numFmtId="44" fontId="35" fillId="0" borderId="116" xfId="0" applyNumberFormat="1" applyFont="1" applyFill="1" applyBorder="1" applyAlignment="1" applyProtection="1">
      <alignment horizontal="right" vertical="center"/>
    </xf>
    <xf numFmtId="44" fontId="20" fillId="11" borderId="117" xfId="2" applyNumberFormat="1" applyFont="1" applyFill="1" applyBorder="1" applyAlignment="1" applyProtection="1">
      <alignment horizontal="right" vertical="center" wrapText="1"/>
      <protection locked="0"/>
    </xf>
    <xf numFmtId="44" fontId="20" fillId="11" borderId="118" xfId="2" applyNumberFormat="1" applyFont="1" applyFill="1" applyBorder="1" applyAlignment="1" applyProtection="1">
      <alignment horizontal="right" vertical="center" wrapText="1"/>
      <protection locked="0"/>
    </xf>
    <xf numFmtId="44" fontId="20" fillId="18" borderId="119" xfId="2" applyNumberFormat="1" applyFont="1" applyFill="1" applyBorder="1" applyAlignment="1" applyProtection="1">
      <alignment horizontal="right" vertical="center" wrapText="1"/>
    </xf>
    <xf numFmtId="44" fontId="20" fillId="18" borderId="117" xfId="2" applyNumberFormat="1" applyFont="1" applyFill="1" applyBorder="1" applyAlignment="1" applyProtection="1">
      <alignment horizontal="right" vertical="center" wrapText="1"/>
    </xf>
    <xf numFmtId="165" fontId="39" fillId="15" borderId="120" xfId="42" applyFill="1" applyBorder="1" applyProtection="1">
      <alignment vertical="center"/>
    </xf>
    <xf numFmtId="165" fontId="39" fillId="15" borderId="122" xfId="42" applyFill="1" applyBorder="1" applyProtection="1">
      <alignment vertical="center"/>
    </xf>
    <xf numFmtId="44" fontId="28" fillId="16" borderId="40" xfId="0" applyNumberFormat="1" applyFont="1" applyFill="1" applyBorder="1" applyAlignment="1" applyProtection="1">
      <alignment vertical="top"/>
    </xf>
    <xf numFmtId="44" fontId="33" fillId="0" borderId="123" xfId="0" applyNumberFormat="1" applyFont="1" applyFill="1" applyBorder="1" applyAlignment="1" applyProtection="1">
      <alignment horizontal="right" vertical="center"/>
    </xf>
    <xf numFmtId="44" fontId="33" fillId="0" borderId="124" xfId="0" applyNumberFormat="1" applyFont="1" applyFill="1" applyBorder="1" applyAlignment="1" applyProtection="1">
      <alignment horizontal="right" vertical="center"/>
    </xf>
    <xf numFmtId="0" fontId="24" fillId="29" borderId="0" xfId="0" applyFont="1" applyFill="1"/>
    <xf numFmtId="44" fontId="24" fillId="29" borderId="0" xfId="29" applyFont="1" applyFill="1"/>
    <xf numFmtId="0" fontId="25" fillId="4" borderId="0" xfId="0" applyFont="1" applyFill="1" applyBorder="1" applyAlignment="1">
      <alignment horizontal="center" vertical="top" wrapText="1"/>
    </xf>
    <xf numFmtId="0" fontId="23" fillId="8" borderId="0" xfId="0" applyFont="1" applyFill="1" applyBorder="1" applyAlignment="1">
      <alignment horizontal="center" vertical="top" wrapText="1"/>
    </xf>
    <xf numFmtId="0" fontId="23" fillId="7" borderId="0" xfId="0" applyFont="1" applyFill="1" applyBorder="1" applyAlignment="1">
      <alignment horizontal="center" vertical="top" wrapText="1"/>
    </xf>
    <xf numFmtId="0" fontId="20" fillId="0" borderId="0" xfId="0" applyFont="1" applyAlignment="1" applyProtection="1">
      <alignment horizontal="center"/>
    </xf>
    <xf numFmtId="44" fontId="50" fillId="28" borderId="127" xfId="41" applyFont="1" applyFill="1" applyBorder="1" applyAlignment="1">
      <alignment horizontal="left" vertical="center"/>
    </xf>
    <xf numFmtId="44" fontId="50" fillId="31" borderId="127" xfId="41" applyFont="1" applyFill="1" applyBorder="1" applyAlignment="1">
      <alignment horizontal="left" vertical="center"/>
    </xf>
    <xf numFmtId="44" fontId="52" fillId="31" borderId="127" xfId="41" applyFont="1" applyFill="1" applyBorder="1" applyAlignment="1">
      <alignment horizontal="left" vertical="center"/>
    </xf>
    <xf numFmtId="44" fontId="50" fillId="24" borderId="127" xfId="41" applyFont="1" applyFill="1" applyBorder="1" applyAlignment="1">
      <alignment horizontal="left" vertical="center"/>
    </xf>
    <xf numFmtId="44" fontId="50" fillId="23" borderId="127" xfId="41" applyFont="1" applyFill="1" applyBorder="1" applyAlignment="1">
      <alignment horizontal="left" vertical="center"/>
    </xf>
    <xf numFmtId="44" fontId="53" fillId="21" borderId="127" xfId="41" applyFont="1" applyFill="1" applyBorder="1" applyAlignment="1">
      <alignment horizontal="left" vertical="center"/>
    </xf>
    <xf numFmtId="44" fontId="50" fillId="26" borderId="127" xfId="41" applyFont="1" applyFill="1" applyBorder="1" applyAlignment="1">
      <alignment horizontal="left" vertical="center"/>
    </xf>
    <xf numFmtId="44" fontId="50" fillId="22" borderId="127" xfId="41" applyFont="1" applyFill="1" applyBorder="1" applyAlignment="1">
      <alignment horizontal="left" vertical="center"/>
    </xf>
    <xf numFmtId="44" fontId="50" fillId="25" borderId="127" xfId="41" applyFont="1" applyFill="1" applyBorder="1" applyAlignment="1">
      <alignment horizontal="left" vertical="center"/>
    </xf>
    <xf numFmtId="44" fontId="50" fillId="27" borderId="127" xfId="41" applyFont="1" applyFill="1" applyBorder="1" applyAlignment="1">
      <alignment horizontal="left" vertical="center"/>
    </xf>
    <xf numFmtId="44" fontId="50" fillId="32" borderId="127" xfId="41" applyFont="1" applyFill="1" applyBorder="1" applyAlignment="1">
      <alignment horizontal="left" vertical="center"/>
    </xf>
    <xf numFmtId="44" fontId="54" fillId="33" borderId="127" xfId="41" applyFont="1" applyFill="1" applyBorder="1" applyAlignment="1">
      <alignment horizontal="left" vertical="center"/>
    </xf>
    <xf numFmtId="44" fontId="51" fillId="20" borderId="127" xfId="41" applyFont="1" applyFill="1" applyBorder="1" applyAlignment="1">
      <alignment horizontal="left" vertical="center"/>
    </xf>
    <xf numFmtId="0" fontId="24" fillId="0" borderId="0" xfId="0" applyFont="1" applyAlignment="1">
      <alignment horizontal="left" vertical="top"/>
    </xf>
    <xf numFmtId="44" fontId="24" fillId="34" borderId="129" xfId="41" applyFont="1" applyFill="1" applyBorder="1" applyAlignment="1">
      <alignment horizontal="center" vertical="top" wrapText="1"/>
    </xf>
    <xf numFmtId="44" fontId="24" fillId="34" borderId="133" xfId="41" applyFont="1" applyFill="1" applyBorder="1" applyAlignment="1">
      <alignment horizontal="center" vertical="top" wrapText="1"/>
    </xf>
    <xf numFmtId="0" fontId="25" fillId="5" borderId="3" xfId="0" applyFont="1" applyFill="1" applyBorder="1" applyAlignment="1">
      <alignment horizontal="center" vertical="top" wrapText="1"/>
    </xf>
    <xf numFmtId="0" fontId="25" fillId="5" borderId="0" xfId="0" applyFont="1" applyFill="1" applyBorder="1" applyAlignment="1">
      <alignment horizontal="center" vertical="top" wrapText="1"/>
    </xf>
    <xf numFmtId="0" fontId="25" fillId="5" borderId="4" xfId="0" applyFont="1" applyFill="1" applyBorder="1" applyAlignment="1">
      <alignment horizontal="center" vertical="top" wrapText="1"/>
    </xf>
    <xf numFmtId="44" fontId="50" fillId="26" borderId="106" xfId="41" applyFont="1" applyFill="1" applyBorder="1" applyAlignment="1">
      <alignment vertical="center"/>
    </xf>
    <xf numFmtId="44" fontId="50" fillId="26" borderId="127" xfId="41" applyFont="1" applyFill="1" applyBorder="1" applyAlignment="1">
      <alignment vertical="center"/>
    </xf>
    <xf numFmtId="44" fontId="55" fillId="0" borderId="0" xfId="0" applyNumberFormat="1" applyFont="1" applyFill="1" applyBorder="1" applyAlignment="1" applyProtection="1">
      <alignment vertical="top"/>
    </xf>
    <xf numFmtId="44" fontId="50" fillId="26" borderId="106" xfId="41" applyFont="1" applyFill="1" applyBorder="1" applyAlignment="1">
      <alignment horizontal="left" vertical="center"/>
    </xf>
    <xf numFmtId="44" fontId="54" fillId="33" borderId="106" xfId="41" applyFont="1" applyFill="1" applyBorder="1" applyAlignment="1">
      <alignment horizontal="left" vertical="center"/>
    </xf>
    <xf numFmtId="44" fontId="50" fillId="32" borderId="106" xfId="41" applyFont="1" applyFill="1" applyBorder="1" applyAlignment="1">
      <alignment horizontal="left" vertical="center"/>
    </xf>
    <xf numFmtId="44" fontId="51" fillId="20" borderId="106" xfId="41" applyFont="1" applyFill="1" applyBorder="1" applyAlignment="1">
      <alignment horizontal="left" vertical="center"/>
    </xf>
    <xf numFmtId="44" fontId="50" fillId="27" borderId="106" xfId="41" applyFont="1" applyFill="1" applyBorder="1" applyAlignment="1">
      <alignment horizontal="left" vertical="center"/>
    </xf>
    <xf numFmtId="44" fontId="50" fillId="25" borderId="106" xfId="41" applyFont="1" applyFill="1" applyBorder="1" applyAlignment="1">
      <alignment horizontal="left" vertical="center"/>
    </xf>
    <xf numFmtId="44" fontId="50" fillId="22" borderId="106" xfId="41" applyFont="1" applyFill="1" applyBorder="1" applyAlignment="1">
      <alignment horizontal="left" vertical="center"/>
    </xf>
    <xf numFmtId="44" fontId="53" fillId="21" borderId="106" xfId="41" applyFont="1" applyFill="1" applyBorder="1" applyAlignment="1">
      <alignment horizontal="left" vertical="center"/>
    </xf>
    <xf numFmtId="44" fontId="50" fillId="23" borderId="106" xfId="41" applyFont="1" applyFill="1" applyBorder="1" applyAlignment="1">
      <alignment horizontal="left" vertical="center"/>
    </xf>
    <xf numFmtId="44" fontId="50" fillId="24" borderId="106" xfId="41" applyFont="1" applyFill="1" applyBorder="1" applyAlignment="1">
      <alignment horizontal="left" vertical="center"/>
    </xf>
    <xf numFmtId="44" fontId="52" fillId="31" borderId="106" xfId="41" applyFont="1" applyFill="1" applyBorder="1" applyAlignment="1">
      <alignment horizontal="left" vertical="center"/>
    </xf>
    <xf numFmtId="44" fontId="50" fillId="28" borderId="106" xfId="41" applyFont="1" applyFill="1" applyBorder="1" applyAlignment="1">
      <alignment horizontal="left" vertical="center"/>
    </xf>
    <xf numFmtId="44" fontId="50" fillId="31" borderId="106" xfId="41" applyFont="1" applyFill="1" applyBorder="1" applyAlignment="1">
      <alignment horizontal="left" vertical="center"/>
    </xf>
    <xf numFmtId="0" fontId="56" fillId="0" borderId="0" xfId="0" applyFont="1" applyBorder="1"/>
    <xf numFmtId="44" fontId="51" fillId="30" borderId="126" xfId="41" applyFont="1" applyFill="1" applyBorder="1" applyAlignment="1">
      <alignment horizontal="left" vertical="center"/>
    </xf>
    <xf numFmtId="44" fontId="51" fillId="30" borderId="127" xfId="41" applyFont="1" applyFill="1" applyBorder="1" applyAlignment="1">
      <alignment horizontal="left" vertical="center"/>
    </xf>
    <xf numFmtId="0" fontId="50" fillId="0" borderId="0" xfId="0" applyFont="1" applyBorder="1"/>
    <xf numFmtId="164" fontId="50" fillId="17" borderId="3" xfId="41" applyNumberFormat="1" applyFont="1" applyFill="1" applyBorder="1" applyAlignment="1">
      <alignment horizontal="center" vertical="top" wrapText="1"/>
    </xf>
    <xf numFmtId="164" fontId="50" fillId="17" borderId="0" xfId="41" applyNumberFormat="1" applyFont="1" applyFill="1" applyBorder="1" applyAlignment="1">
      <alignment horizontal="center" vertical="top" wrapText="1"/>
    </xf>
    <xf numFmtId="164" fontId="50" fillId="17" borderId="4" xfId="41" applyNumberFormat="1" applyFont="1" applyFill="1" applyBorder="1" applyAlignment="1">
      <alignment horizontal="center" vertical="top" wrapText="1"/>
    </xf>
    <xf numFmtId="44" fontId="24" fillId="34" borderId="130" xfId="41" applyFont="1" applyFill="1" applyBorder="1" applyAlignment="1">
      <alignment horizontal="center" vertical="top" wrapText="1"/>
    </xf>
    <xf numFmtId="44" fontId="24" fillId="34" borderId="131" xfId="41" applyFont="1" applyFill="1" applyBorder="1" applyAlignment="1">
      <alignment horizontal="center" vertical="top" wrapText="1"/>
    </xf>
    <xf numFmtId="44" fontId="24" fillId="34" borderId="132" xfId="41" applyFont="1" applyFill="1" applyBorder="1" applyAlignment="1">
      <alignment horizontal="center" vertical="top" wrapText="1"/>
    </xf>
    <xf numFmtId="44" fontId="24" fillId="34" borderId="1" xfId="41" applyFont="1" applyFill="1" applyBorder="1" applyAlignment="1">
      <alignment horizontal="center" vertical="top" wrapText="1"/>
    </xf>
    <xf numFmtId="44" fontId="24" fillId="34" borderId="134" xfId="41" applyFont="1" applyFill="1" applyBorder="1" applyAlignment="1">
      <alignment horizontal="center" vertical="top" wrapText="1"/>
    </xf>
    <xf numFmtId="0" fontId="24" fillId="0" borderId="0" xfId="0" applyFont="1" applyBorder="1" applyAlignment="1">
      <alignment horizontal="center" vertical="top" wrapText="1"/>
    </xf>
    <xf numFmtId="6" fontId="23" fillId="0" borderId="3" xfId="0" applyNumberFormat="1" applyFont="1" applyBorder="1" applyAlignment="1">
      <alignment vertical="top"/>
    </xf>
    <xf numFmtId="6" fontId="23" fillId="0" borderId="0" xfId="0" applyNumberFormat="1" applyFont="1" applyFill="1" applyBorder="1" applyAlignment="1">
      <alignment vertical="top"/>
    </xf>
    <xf numFmtId="6" fontId="23" fillId="0" borderId="4" xfId="0" applyNumberFormat="1" applyFont="1" applyFill="1" applyBorder="1" applyAlignment="1">
      <alignment vertical="top"/>
    </xf>
    <xf numFmtId="7" fontId="24" fillId="0" borderId="135" xfId="41" applyNumberFormat="1" applyFont="1" applyBorder="1"/>
    <xf numFmtId="7" fontId="24" fillId="0" borderId="136" xfId="41" applyNumberFormat="1" applyFont="1" applyBorder="1"/>
    <xf numFmtId="7" fontId="24" fillId="0" borderId="137" xfId="41" applyNumberFormat="1" applyFont="1" applyBorder="1"/>
    <xf numFmtId="7" fontId="24" fillId="0" borderId="138" xfId="41" applyNumberFormat="1" applyFont="1" applyBorder="1"/>
    <xf numFmtId="7" fontId="24" fillId="0" borderId="139" xfId="41" applyNumberFormat="1" applyFont="1" applyBorder="1"/>
    <xf numFmtId="7" fontId="24" fillId="0" borderId="140" xfId="41" applyNumberFormat="1" applyFont="1" applyBorder="1"/>
    <xf numFmtId="7" fontId="24" fillId="0" borderId="141" xfId="41" applyNumberFormat="1" applyFont="1" applyBorder="1"/>
    <xf numFmtId="7" fontId="24" fillId="19" borderId="135" xfId="41" applyNumberFormat="1" applyFont="1" applyFill="1" applyBorder="1"/>
    <xf numFmtId="7" fontId="24" fillId="19" borderId="136" xfId="41" applyNumberFormat="1" applyFont="1" applyFill="1" applyBorder="1"/>
    <xf numFmtId="7" fontId="24" fillId="19" borderId="137" xfId="41" applyNumberFormat="1" applyFont="1" applyFill="1" applyBorder="1"/>
    <xf numFmtId="7" fontId="24" fillId="19" borderId="138" xfId="41" applyNumberFormat="1" applyFont="1" applyFill="1" applyBorder="1"/>
    <xf numFmtId="7" fontId="24" fillId="19" borderId="139" xfId="41" applyNumberFormat="1" applyFont="1" applyFill="1" applyBorder="1"/>
    <xf numFmtId="7" fontId="24" fillId="19" borderId="140" xfId="41" applyNumberFormat="1" applyFont="1" applyFill="1" applyBorder="1"/>
    <xf numFmtId="7" fontId="24" fillId="19" borderId="141" xfId="41" applyNumberFormat="1" applyFont="1" applyFill="1" applyBorder="1"/>
    <xf numFmtId="6" fontId="23" fillId="0" borderId="3" xfId="0" applyNumberFormat="1" applyFont="1" applyFill="1" applyBorder="1" applyAlignment="1">
      <alignment vertical="top"/>
    </xf>
    <xf numFmtId="6" fontId="23" fillId="0" borderId="5" xfId="0" applyNumberFormat="1" applyFont="1" applyBorder="1" applyAlignment="1">
      <alignment vertical="top"/>
    </xf>
    <xf numFmtId="6" fontId="23" fillId="0" borderId="6" xfId="0" applyNumberFormat="1" applyFont="1" applyFill="1" applyBorder="1" applyAlignment="1">
      <alignment vertical="top"/>
    </xf>
    <xf numFmtId="6" fontId="23" fillId="0" borderId="17" xfId="0" applyNumberFormat="1" applyFont="1" applyFill="1" applyBorder="1" applyAlignment="1">
      <alignment vertical="top"/>
    </xf>
    <xf numFmtId="0" fontId="57" fillId="0" borderId="2" xfId="51" applyFont="1" applyBorder="1" applyAlignment="1">
      <alignment horizontal="left" vertical="top" wrapText="1"/>
    </xf>
    <xf numFmtId="0" fontId="57" fillId="0" borderId="106" xfId="51" applyFont="1" applyBorder="1" applyAlignment="1">
      <alignment horizontal="left" vertical="top" wrapText="1"/>
    </xf>
    <xf numFmtId="0" fontId="57" fillId="0" borderId="106" xfId="51" applyFont="1" applyBorder="1" applyAlignment="1">
      <alignment vertical="top" wrapText="1"/>
    </xf>
    <xf numFmtId="164" fontId="24" fillId="0" borderId="104" xfId="0" applyNumberFormat="1" applyFont="1" applyBorder="1" applyAlignment="1">
      <alignment horizontal="right" vertical="center"/>
    </xf>
    <xf numFmtId="164" fontId="24" fillId="0" borderId="125" xfId="0" applyNumberFormat="1" applyFont="1" applyBorder="1" applyAlignment="1">
      <alignment horizontal="right" vertical="center"/>
    </xf>
    <xf numFmtId="164" fontId="24" fillId="0" borderId="105" xfId="0" applyNumberFormat="1" applyFont="1" applyBorder="1" applyAlignment="1">
      <alignment horizontal="right" vertical="center"/>
    </xf>
    <xf numFmtId="164" fontId="24" fillId="0" borderId="106" xfId="0" applyNumberFormat="1" applyFont="1" applyBorder="1" applyAlignment="1">
      <alignment horizontal="right" vertical="center"/>
    </xf>
    <xf numFmtId="6" fontId="23" fillId="0" borderId="113" xfId="0" applyNumberFormat="1" applyFont="1" applyBorder="1" applyAlignment="1">
      <alignment horizontal="right" vertical="center"/>
    </xf>
    <xf numFmtId="0" fontId="23" fillId="0" borderId="0" xfId="0" applyFont="1"/>
    <xf numFmtId="6" fontId="23" fillId="0" borderId="0" xfId="0" applyNumberFormat="1" applyFont="1"/>
    <xf numFmtId="0" fontId="24" fillId="0" borderId="0" xfId="0" applyFont="1" applyAlignment="1">
      <alignment vertical="center"/>
    </xf>
    <xf numFmtId="44" fontId="24" fillId="17" borderId="105" xfId="41" applyFont="1" applyFill="1" applyBorder="1" applyAlignment="1">
      <alignment vertical="center"/>
    </xf>
    <xf numFmtId="44" fontId="24" fillId="17" borderId="126" xfId="41" applyFont="1" applyFill="1" applyBorder="1" applyAlignment="1">
      <alignment vertical="center"/>
    </xf>
    <xf numFmtId="44" fontId="24" fillId="17" borderId="104" xfId="41" applyFont="1" applyFill="1" applyBorder="1" applyAlignment="1">
      <alignment vertical="center"/>
    </xf>
    <xf numFmtId="44" fontId="24" fillId="17" borderId="142" xfId="41" applyFont="1" applyFill="1" applyBorder="1" applyAlignment="1">
      <alignment vertical="center"/>
    </xf>
    <xf numFmtId="44" fontId="24" fillId="17" borderId="128" xfId="41" applyFont="1" applyFill="1" applyBorder="1" applyAlignment="1">
      <alignment vertical="center"/>
    </xf>
    <xf numFmtId="44" fontId="24" fillId="17" borderId="113" xfId="41" applyFont="1" applyFill="1" applyBorder="1" applyAlignment="1">
      <alignment vertical="center"/>
    </xf>
    <xf numFmtId="0" fontId="25" fillId="5" borderId="0" xfId="0" applyFont="1" applyFill="1" applyAlignment="1">
      <alignment horizontal="center" vertical="top" wrapText="1"/>
    </xf>
    <xf numFmtId="7" fontId="24" fillId="29" borderId="135" xfId="41" applyNumberFormat="1" applyFont="1" applyFill="1" applyBorder="1"/>
    <xf numFmtId="17" fontId="58" fillId="16" borderId="95" xfId="0" applyNumberFormat="1" applyFont="1" applyFill="1" applyBorder="1" applyAlignment="1" applyProtection="1">
      <alignment horizontal="center" vertical="top"/>
    </xf>
    <xf numFmtId="0" fontId="20" fillId="0" borderId="0" xfId="0" applyFont="1" applyAlignment="1" applyProtection="1">
      <alignment horizontal="left" vertical="top" wrapText="1"/>
    </xf>
    <xf numFmtId="0" fontId="20" fillId="0" borderId="89" xfId="0" applyFont="1" applyBorder="1" applyAlignment="1" applyProtection="1">
      <alignment horizontal="right" vertical="center"/>
    </xf>
    <xf numFmtId="0" fontId="20" fillId="0" borderId="121" xfId="0" applyFont="1" applyBorder="1" applyAlignment="1" applyProtection="1">
      <alignment horizontal="right" vertical="center"/>
    </xf>
    <xf numFmtId="0" fontId="20" fillId="11" borderId="59" xfId="43" applyProtection="1">
      <alignment horizontal="center" vertical="center"/>
      <protection locked="0"/>
    </xf>
    <xf numFmtId="0" fontId="20" fillId="12" borderId="59" xfId="44" applyProtection="1">
      <alignment horizontal="center" vertical="center"/>
      <protection locked="0"/>
    </xf>
    <xf numFmtId="0" fontId="20" fillId="0" borderId="0" xfId="0" applyFont="1" applyAlignment="1" applyProtection="1">
      <alignment horizontal="left" vertical="top"/>
    </xf>
    <xf numFmtId="0" fontId="33" fillId="0" borderId="0" xfId="0" applyFont="1" applyAlignment="1" applyProtection="1">
      <alignment horizontal="right" vertical="center"/>
    </xf>
    <xf numFmtId="0" fontId="33" fillId="0" borderId="0" xfId="0" applyFont="1" applyBorder="1" applyAlignment="1" applyProtection="1">
      <alignment horizontal="right" vertical="center"/>
    </xf>
    <xf numFmtId="0" fontId="20" fillId="0" borderId="25" xfId="0" applyFont="1" applyBorder="1" applyAlignment="1" applyProtection="1">
      <alignment horizontal="right" vertical="center"/>
    </xf>
    <xf numFmtId="0" fontId="20" fillId="0" borderId="0" xfId="0" applyFont="1" applyBorder="1" applyAlignment="1" applyProtection="1">
      <alignment horizontal="right" vertical="center"/>
    </xf>
    <xf numFmtId="0" fontId="20" fillId="0" borderId="85" xfId="0" applyFont="1" applyBorder="1" applyAlignment="1" applyProtection="1">
      <alignment horizontal="right" vertical="center"/>
    </xf>
    <xf numFmtId="0" fontId="20" fillId="0" borderId="25" xfId="0" applyFont="1" applyFill="1" applyBorder="1" applyAlignment="1" applyProtection="1">
      <alignment horizontal="right" vertical="center"/>
    </xf>
    <xf numFmtId="0" fontId="20" fillId="0" borderId="0" xfId="0" applyFont="1" applyFill="1" applyBorder="1" applyAlignment="1" applyProtection="1">
      <alignment horizontal="right" vertical="center"/>
    </xf>
    <xf numFmtId="0" fontId="20" fillId="0" borderId="85" xfId="0" applyFont="1" applyFill="1" applyBorder="1" applyAlignment="1" applyProtection="1">
      <alignment horizontal="right" vertical="center"/>
    </xf>
    <xf numFmtId="0" fontId="20" fillId="0" borderId="83" xfId="0" applyFont="1" applyFill="1" applyBorder="1" applyAlignment="1" applyProtection="1">
      <alignment horizontal="right" vertical="center"/>
    </xf>
    <xf numFmtId="0" fontId="20" fillId="0" borderId="82" xfId="0" applyFont="1" applyFill="1" applyBorder="1" applyAlignment="1" applyProtection="1">
      <alignment horizontal="right" vertical="center"/>
    </xf>
    <xf numFmtId="0" fontId="20" fillId="0" borderId="81" xfId="0" applyFont="1" applyFill="1" applyBorder="1" applyAlignment="1" applyProtection="1">
      <alignment horizontal="right" vertical="center"/>
    </xf>
    <xf numFmtId="0" fontId="33" fillId="0" borderId="86" xfId="0" applyFont="1" applyBorder="1" applyAlignment="1" applyProtection="1">
      <alignment horizontal="right" vertical="center"/>
    </xf>
    <xf numFmtId="0" fontId="33" fillId="0" borderId="87" xfId="0" applyFont="1" applyBorder="1" applyAlignment="1" applyProtection="1">
      <alignment horizontal="right" vertical="center"/>
    </xf>
    <xf numFmtId="0" fontId="33" fillId="0" borderId="88" xfId="0" applyFont="1" applyBorder="1" applyAlignment="1" applyProtection="1">
      <alignment horizontal="right" vertical="center"/>
    </xf>
    <xf numFmtId="0" fontId="36" fillId="0" borderId="40" xfId="0" applyFont="1" applyBorder="1" applyAlignment="1" applyProtection="1">
      <alignment horizontal="center" vertical="center" wrapText="1"/>
    </xf>
    <xf numFmtId="0" fontId="33" fillId="0" borderId="41" xfId="0" applyFont="1" applyBorder="1" applyAlignment="1" applyProtection="1">
      <alignment horizontal="center" vertical="center" wrapText="1"/>
    </xf>
    <xf numFmtId="0" fontId="35" fillId="0" borderId="0" xfId="0" applyFont="1" applyAlignment="1" applyProtection="1">
      <alignment horizontal="left" vertical="center"/>
    </xf>
    <xf numFmtId="0" fontId="35" fillId="0" borderId="0" xfId="0" applyFont="1" applyBorder="1" applyAlignment="1" applyProtection="1">
      <alignment horizontal="left" vertical="center"/>
    </xf>
    <xf numFmtId="0" fontId="33" fillId="0" borderId="61" xfId="0" applyFont="1" applyBorder="1" applyAlignment="1" applyProtection="1">
      <alignment horizontal="center" vertical="center" wrapText="1"/>
    </xf>
    <xf numFmtId="0" fontId="33" fillId="0" borderId="62" xfId="0" applyFont="1" applyBorder="1" applyAlignment="1" applyProtection="1">
      <alignment vertical="center" wrapText="1"/>
    </xf>
    <xf numFmtId="0" fontId="33" fillId="0" borderId="11" xfId="0" applyFont="1" applyBorder="1" applyAlignment="1" applyProtection="1">
      <alignment horizontal="center" vertical="center" wrapText="1"/>
    </xf>
    <xf numFmtId="0" fontId="33" fillId="0" borderId="12" xfId="0" applyFont="1" applyBorder="1" applyAlignment="1" applyProtection="1">
      <alignment horizontal="center" vertical="center" wrapText="1"/>
    </xf>
    <xf numFmtId="0" fontId="20" fillId="0" borderId="22" xfId="0" applyFont="1" applyBorder="1" applyAlignment="1" applyProtection="1">
      <alignment horizontal="right" vertical="center"/>
    </xf>
    <xf numFmtId="0" fontId="20" fillId="0" borderId="23" xfId="0" applyFont="1" applyBorder="1" applyAlignment="1" applyProtection="1">
      <alignment horizontal="right" vertical="center"/>
    </xf>
    <xf numFmtId="0" fontId="20" fillId="0" borderId="84" xfId="0" applyFont="1" applyBorder="1" applyAlignment="1" applyProtection="1">
      <alignment horizontal="right" vertical="center"/>
    </xf>
    <xf numFmtId="44" fontId="28" fillId="16" borderId="40" xfId="2" applyNumberFormat="1" applyFont="1" applyFill="1" applyBorder="1" applyAlignment="1" applyProtection="1">
      <alignment horizontal="center" vertical="top" wrapText="1"/>
    </xf>
    <xf numFmtId="44" fontId="28" fillId="16" borderId="41" xfId="2" applyNumberFormat="1" applyFont="1" applyFill="1" applyBorder="1" applyAlignment="1" applyProtection="1">
      <alignment horizontal="center" vertical="top" wrapText="1"/>
    </xf>
    <xf numFmtId="0" fontId="42" fillId="0" borderId="22" xfId="0" applyFont="1" applyBorder="1" applyAlignment="1" applyProtection="1">
      <alignment horizontal="right" vertical="center"/>
    </xf>
    <xf numFmtId="0" fontId="42" fillId="0" borderId="23" xfId="0" applyFont="1" applyBorder="1" applyAlignment="1" applyProtection="1">
      <alignment horizontal="right" vertical="center"/>
    </xf>
    <xf numFmtId="0" fontId="42" fillId="0" borderId="54" xfId="0" applyFont="1" applyBorder="1" applyAlignment="1" applyProtection="1">
      <alignment horizontal="center" vertical="center"/>
    </xf>
    <xf numFmtId="0" fontId="42" fillId="0" borderId="55" xfId="0" applyFont="1" applyBorder="1" applyAlignment="1" applyProtection="1">
      <alignment horizontal="center" vertical="center"/>
    </xf>
    <xf numFmtId="0" fontId="35" fillId="0" borderId="94" xfId="0" applyFont="1" applyBorder="1" applyAlignment="1" applyProtection="1">
      <alignment horizontal="right" vertical="center"/>
    </xf>
    <xf numFmtId="0" fontId="35" fillId="0" borderId="58" xfId="0" applyFont="1" applyBorder="1" applyAlignment="1" applyProtection="1">
      <alignment horizontal="right" vertical="center"/>
    </xf>
    <xf numFmtId="0" fontId="35" fillId="0" borderId="96" xfId="0" applyFont="1" applyBorder="1" applyAlignment="1" applyProtection="1">
      <alignment horizontal="right" vertical="center"/>
    </xf>
    <xf numFmtId="0" fontId="35" fillId="0" borderId="48" xfId="0" applyFont="1" applyBorder="1" applyAlignment="1" applyProtection="1">
      <alignment horizontal="right" vertical="center"/>
    </xf>
    <xf numFmtId="0" fontId="35" fillId="0" borderId="53" xfId="0" applyFont="1" applyBorder="1" applyAlignment="1" applyProtection="1">
      <alignment horizontal="right" vertical="center"/>
    </xf>
    <xf numFmtId="0" fontId="35" fillId="0" borderId="49" xfId="0" applyFont="1" applyBorder="1" applyAlignment="1" applyProtection="1">
      <alignment horizontal="right" vertical="center"/>
    </xf>
    <xf numFmtId="0" fontId="43" fillId="0" borderId="89" xfId="0" applyFont="1" applyBorder="1" applyAlignment="1" applyProtection="1">
      <alignment horizontal="center" vertical="center" wrapText="1"/>
    </xf>
    <xf numFmtId="0" fontId="43" fillId="0" borderId="90" xfId="0" applyFont="1" applyBorder="1" applyAlignment="1" applyProtection="1">
      <alignment horizontal="center" vertical="center"/>
    </xf>
    <xf numFmtId="0" fontId="45" fillId="0" borderId="0" xfId="0" applyFont="1" applyAlignment="1" applyProtection="1">
      <alignment horizontal="left" vertical="center"/>
    </xf>
    <xf numFmtId="0" fontId="34" fillId="4" borderId="0" xfId="0" applyFont="1" applyFill="1" applyBorder="1" applyAlignment="1" applyProtection="1">
      <alignment horizontal="center" vertical="center" wrapText="1"/>
    </xf>
    <xf numFmtId="0" fontId="40" fillId="14" borderId="22" xfId="0" applyFont="1" applyFill="1" applyBorder="1" applyAlignment="1" applyProtection="1">
      <alignment horizontal="center" vertical="center"/>
    </xf>
    <xf numFmtId="0" fontId="40" fillId="14" borderId="23" xfId="0" applyFont="1" applyFill="1" applyBorder="1" applyAlignment="1" applyProtection="1">
      <alignment horizontal="center" vertical="center"/>
    </xf>
    <xf numFmtId="0" fontId="40" fillId="14" borderId="24" xfId="0" applyFont="1" applyFill="1" applyBorder="1" applyAlignment="1" applyProtection="1">
      <alignment horizontal="center" vertical="center"/>
    </xf>
    <xf numFmtId="0" fontId="40" fillId="14" borderId="107" xfId="0" applyFont="1" applyFill="1" applyBorder="1" applyAlignment="1" applyProtection="1">
      <alignment horizontal="center" vertical="center"/>
    </xf>
    <xf numFmtId="0" fontId="40" fillId="14" borderId="108" xfId="0" applyFont="1" applyFill="1" applyBorder="1" applyAlignment="1" applyProtection="1">
      <alignment horizontal="center" vertical="center"/>
    </xf>
    <xf numFmtId="0" fontId="33" fillId="0" borderId="89" xfId="0" applyFont="1" applyBorder="1" applyAlignment="1" applyProtection="1">
      <alignment horizontal="center" vertical="center"/>
    </xf>
    <xf numFmtId="0" fontId="33" fillId="0" borderId="90" xfId="0" applyFont="1" applyBorder="1" applyAlignment="1" applyProtection="1">
      <alignment horizontal="center" vertical="center"/>
    </xf>
    <xf numFmtId="0" fontId="35" fillId="0" borderId="26" xfId="0" applyFont="1" applyBorder="1" applyAlignment="1" applyProtection="1">
      <alignment horizontal="right" vertical="center"/>
    </xf>
    <xf numFmtId="0" fontId="35" fillId="0" borderId="27" xfId="0" applyFont="1" applyBorder="1" applyAlignment="1" applyProtection="1">
      <alignment horizontal="right" vertical="center"/>
    </xf>
    <xf numFmtId="0" fontId="35" fillId="0" borderId="28" xfId="0" applyFont="1" applyBorder="1" applyAlignment="1" applyProtection="1">
      <alignment horizontal="right" vertical="center"/>
    </xf>
    <xf numFmtId="44" fontId="28" fillId="16" borderId="40" xfId="2" applyNumberFormat="1" applyFont="1" applyFill="1" applyBorder="1" applyAlignment="1" applyProtection="1">
      <alignment horizontal="right" vertical="top" wrapText="1"/>
    </xf>
    <xf numFmtId="44" fontId="28" fillId="16" borderId="41" xfId="2" applyNumberFormat="1" applyFont="1" applyFill="1" applyBorder="1" applyAlignment="1" applyProtection="1">
      <alignment horizontal="right" vertical="top" wrapText="1"/>
    </xf>
    <xf numFmtId="0" fontId="20" fillId="0" borderId="54" xfId="0" applyFont="1" applyBorder="1" applyAlignment="1" applyProtection="1">
      <alignment horizontal="right" vertical="center"/>
    </xf>
    <xf numFmtId="0" fontId="20" fillId="0" borderId="55" xfId="0" applyFont="1" applyBorder="1" applyAlignment="1" applyProtection="1">
      <alignment horizontal="right" vertical="center"/>
    </xf>
    <xf numFmtId="0" fontId="20" fillId="0" borderId="56" xfId="0" applyFont="1" applyBorder="1" applyAlignment="1" applyProtection="1">
      <alignment horizontal="right" vertical="center"/>
    </xf>
    <xf numFmtId="0" fontId="57" fillId="0" borderId="106" xfId="51" applyFont="1" applyBorder="1" applyAlignment="1">
      <alignment horizontal="left" vertical="top" wrapText="1"/>
    </xf>
    <xf numFmtId="44" fontId="51" fillId="20" borderId="128" xfId="41" applyFont="1" applyFill="1" applyBorder="1" applyAlignment="1">
      <alignment horizontal="left" vertical="center"/>
    </xf>
    <xf numFmtId="44" fontId="51" fillId="20" borderId="106" xfId="41" applyFont="1" applyFill="1" applyBorder="1" applyAlignment="1">
      <alignment horizontal="left" vertical="center"/>
    </xf>
    <xf numFmtId="44" fontId="51" fillId="30" borderId="128" xfId="41" applyFont="1" applyFill="1" applyBorder="1" applyAlignment="1">
      <alignment horizontal="left" vertical="center"/>
    </xf>
    <xf numFmtId="44" fontId="51" fillId="30" borderId="106" xfId="41" applyFont="1" applyFill="1" applyBorder="1" applyAlignment="1">
      <alignment horizontal="left" vertical="center"/>
    </xf>
    <xf numFmtId="44" fontId="51" fillId="30" borderId="125" xfId="41" applyFont="1" applyFill="1" applyBorder="1" applyAlignment="1">
      <alignment horizontal="left" vertical="center"/>
    </xf>
    <xf numFmtId="44" fontId="50" fillId="28" borderId="128" xfId="41" applyFont="1" applyFill="1" applyBorder="1" applyAlignment="1">
      <alignment horizontal="left" vertical="center"/>
    </xf>
    <xf numFmtId="44" fontId="50" fillId="28" borderId="106" xfId="41" applyFont="1" applyFill="1" applyBorder="1" applyAlignment="1">
      <alignment horizontal="left" vertical="center"/>
    </xf>
    <xf numFmtId="44" fontId="50" fillId="31" borderId="128" xfId="41" applyFont="1" applyFill="1" applyBorder="1" applyAlignment="1">
      <alignment horizontal="left" vertical="center"/>
    </xf>
    <xf numFmtId="44" fontId="50" fillId="31" borderId="106" xfId="41" applyFont="1" applyFill="1" applyBorder="1" applyAlignment="1">
      <alignment horizontal="left" vertical="center"/>
    </xf>
    <xf numFmtId="44" fontId="52" fillId="31" borderId="128" xfId="41" applyFont="1" applyFill="1" applyBorder="1" applyAlignment="1">
      <alignment horizontal="left" vertical="center"/>
    </xf>
    <xf numFmtId="44" fontId="52" fillId="31" borderId="106" xfId="41" applyFont="1" applyFill="1" applyBorder="1" applyAlignment="1">
      <alignment horizontal="left" vertical="center"/>
    </xf>
    <xf numFmtId="44" fontId="50" fillId="24" borderId="128" xfId="41" applyFont="1" applyFill="1" applyBorder="1" applyAlignment="1">
      <alignment horizontal="left" vertical="center"/>
    </xf>
    <xf numFmtId="44" fontId="50" fillId="24" borderId="106" xfId="41" applyFont="1" applyFill="1" applyBorder="1" applyAlignment="1">
      <alignment horizontal="left" vertical="center"/>
    </xf>
    <xf numFmtId="44" fontId="50" fillId="23" borderId="128" xfId="41" applyFont="1" applyFill="1" applyBorder="1" applyAlignment="1">
      <alignment horizontal="left" vertical="center"/>
    </xf>
    <xf numFmtId="44" fontId="50" fillId="23" borderId="106" xfId="41" applyFont="1" applyFill="1" applyBorder="1" applyAlignment="1">
      <alignment horizontal="left" vertical="center"/>
    </xf>
    <xf numFmtId="44" fontId="53" fillId="21" borderId="128" xfId="41" applyFont="1" applyFill="1" applyBorder="1" applyAlignment="1">
      <alignment horizontal="left" vertical="center"/>
    </xf>
    <xf numFmtId="44" fontId="53" fillId="21" borderId="106" xfId="41" applyFont="1" applyFill="1" applyBorder="1" applyAlignment="1">
      <alignment horizontal="left" vertical="center"/>
    </xf>
    <xf numFmtId="44" fontId="50" fillId="26" borderId="128" xfId="41" applyFont="1" applyFill="1" applyBorder="1" applyAlignment="1">
      <alignment horizontal="left" vertical="center"/>
    </xf>
    <xf numFmtId="44" fontId="50" fillId="26" borderId="106" xfId="41" applyFont="1" applyFill="1" applyBorder="1" applyAlignment="1">
      <alignment horizontal="left" vertical="center"/>
    </xf>
    <xf numFmtId="44" fontId="50" fillId="22" borderId="128" xfId="41" applyFont="1" applyFill="1" applyBorder="1" applyAlignment="1">
      <alignment horizontal="left" vertical="center"/>
    </xf>
    <xf numFmtId="44" fontId="50" fillId="22" borderId="106" xfId="41" applyFont="1" applyFill="1" applyBorder="1" applyAlignment="1">
      <alignment horizontal="left" vertical="center"/>
    </xf>
    <xf numFmtId="44" fontId="50" fillId="25" borderId="128" xfId="41" applyFont="1" applyFill="1" applyBorder="1" applyAlignment="1">
      <alignment horizontal="left" vertical="center"/>
    </xf>
    <xf numFmtId="44" fontId="50" fillId="25" borderId="106" xfId="41" applyFont="1" applyFill="1" applyBorder="1" applyAlignment="1">
      <alignment horizontal="left" vertical="center"/>
    </xf>
    <xf numFmtId="44" fontId="50" fillId="27" borderId="128" xfId="41" applyFont="1" applyFill="1" applyBorder="1" applyAlignment="1">
      <alignment horizontal="left" vertical="center"/>
    </xf>
    <xf numFmtId="44" fontId="50" fillId="27" borderId="106" xfId="41" applyFont="1" applyFill="1" applyBorder="1" applyAlignment="1">
      <alignment horizontal="left" vertical="center"/>
    </xf>
    <xf numFmtId="44" fontId="54" fillId="33" borderId="128" xfId="41" applyFont="1" applyFill="1" applyBorder="1" applyAlignment="1">
      <alignment horizontal="left" vertical="center"/>
    </xf>
    <xf numFmtId="44" fontId="54" fillId="33" borderId="106" xfId="41" applyFont="1" applyFill="1" applyBorder="1" applyAlignment="1">
      <alignment horizontal="left" vertical="center"/>
    </xf>
    <xf numFmtId="44" fontId="50" fillId="32" borderId="128" xfId="41" applyFont="1" applyFill="1" applyBorder="1" applyAlignment="1">
      <alignment horizontal="left" vertical="center"/>
    </xf>
    <xf numFmtId="44" fontId="50" fillId="32" borderId="106" xfId="41" applyFont="1" applyFill="1" applyBorder="1" applyAlignment="1">
      <alignment horizontal="left" vertical="center"/>
    </xf>
  </cellXfs>
  <cellStyles count="52">
    <cellStyle name="Budget Authority" xfId="42" xr:uid="{00000000-0005-0000-0000-000000000000}"/>
    <cellStyle name="Comma 2" xfId="9" xr:uid="{00000000-0005-0000-0000-000001000000}"/>
    <cellStyle name="Comma 3" xfId="39" xr:uid="{00000000-0005-0000-0000-000002000000}"/>
    <cellStyle name="Currency" xfId="29" builtinId="4"/>
    <cellStyle name="Currency 10" xfId="41" xr:uid="{00000000-0005-0000-0000-000004000000}"/>
    <cellStyle name="Currency 2" xfId="7" xr:uid="{00000000-0005-0000-0000-000005000000}"/>
    <cellStyle name="Currency 3" xfId="10" xr:uid="{00000000-0005-0000-0000-000006000000}"/>
    <cellStyle name="Currency 4" xfId="21" xr:uid="{00000000-0005-0000-0000-000007000000}"/>
    <cellStyle name="Currency 5" xfId="24" xr:uid="{00000000-0005-0000-0000-000008000000}"/>
    <cellStyle name="Currency 6" xfId="28" xr:uid="{00000000-0005-0000-0000-000009000000}"/>
    <cellStyle name="Currency 7" xfId="32" xr:uid="{00000000-0005-0000-0000-00000A000000}"/>
    <cellStyle name="Currency 8" xfId="34" xr:uid="{00000000-0005-0000-0000-00000B000000}"/>
    <cellStyle name="Currency 9" xfId="36" xr:uid="{00000000-0005-0000-0000-00000C000000}"/>
    <cellStyle name="Hyperlink" xfId="51" builtinId="8"/>
    <cellStyle name="Line 1 Report Info Fill in" xfId="43" xr:uid="{00000000-0005-0000-0000-00000D000000}"/>
    <cellStyle name="Line 2 Report Information Fill In" xfId="44" xr:uid="{00000000-0005-0000-0000-00000E000000}"/>
    <cellStyle name="Normal" xfId="0" builtinId="0"/>
    <cellStyle name="Normal 10" xfId="26" xr:uid="{00000000-0005-0000-0000-000010000000}"/>
    <cellStyle name="Normal 11" xfId="27" xr:uid="{00000000-0005-0000-0000-000011000000}"/>
    <cellStyle name="Normal 12" xfId="30" xr:uid="{00000000-0005-0000-0000-000012000000}"/>
    <cellStyle name="Normal 13" xfId="31" xr:uid="{00000000-0005-0000-0000-000013000000}"/>
    <cellStyle name="Normal 14" xfId="33" xr:uid="{00000000-0005-0000-0000-000014000000}"/>
    <cellStyle name="Normal 15" xfId="37" xr:uid="{00000000-0005-0000-0000-000015000000}"/>
    <cellStyle name="Normal 16" xfId="38" xr:uid="{00000000-0005-0000-0000-000016000000}"/>
    <cellStyle name="Normal 17" xfId="40" xr:uid="{00000000-0005-0000-0000-000017000000}"/>
    <cellStyle name="Normal 2" xfId="1" xr:uid="{00000000-0005-0000-0000-000018000000}"/>
    <cellStyle name="Normal 2 2" xfId="6" xr:uid="{00000000-0005-0000-0000-000019000000}"/>
    <cellStyle name="Normal 2 3" xfId="11" xr:uid="{00000000-0005-0000-0000-00001A000000}"/>
    <cellStyle name="Normal 2 4" xfId="12" xr:uid="{00000000-0005-0000-0000-00001B000000}"/>
    <cellStyle name="Normal 2 5" xfId="13" xr:uid="{00000000-0005-0000-0000-00001C000000}"/>
    <cellStyle name="Normal 2 6" xfId="14" xr:uid="{00000000-0005-0000-0000-00001D000000}"/>
    <cellStyle name="Normal 3" xfId="3" xr:uid="{00000000-0005-0000-0000-00001E000000}"/>
    <cellStyle name="Normal 3 2" xfId="15" xr:uid="{00000000-0005-0000-0000-00001F000000}"/>
    <cellStyle name="Normal 3 3" xfId="16" xr:uid="{00000000-0005-0000-0000-000020000000}"/>
    <cellStyle name="Normal 4" xfId="4" xr:uid="{00000000-0005-0000-0000-000021000000}"/>
    <cellStyle name="Normal 4 2" xfId="25" xr:uid="{00000000-0005-0000-0000-000022000000}"/>
    <cellStyle name="Normal 5" xfId="5" xr:uid="{00000000-0005-0000-0000-000023000000}"/>
    <cellStyle name="Normal 6" xfId="8" xr:uid="{00000000-0005-0000-0000-000024000000}"/>
    <cellStyle name="Normal 7" xfId="20" xr:uid="{00000000-0005-0000-0000-000025000000}"/>
    <cellStyle name="Normal 8" xfId="22" xr:uid="{00000000-0005-0000-0000-000026000000}"/>
    <cellStyle name="Normal 9" xfId="23" xr:uid="{00000000-0005-0000-0000-000027000000}"/>
    <cellStyle name="Normal_Tracking Rpt Budget Templates" xfId="2" xr:uid="{00000000-0005-0000-0000-000028000000}"/>
    <cellStyle name="Percent 2" xfId="17" xr:uid="{00000000-0005-0000-0000-000029000000}"/>
    <cellStyle name="Percent 2 2" xfId="18" xr:uid="{00000000-0005-0000-0000-00002A000000}"/>
    <cellStyle name="Percent 2 3" xfId="19" xr:uid="{00000000-0005-0000-0000-00002B000000}"/>
    <cellStyle name="Percent 3" xfId="35" xr:uid="{00000000-0005-0000-0000-00002C000000}"/>
    <cellStyle name="Required Data Entry Even Bottom" xfId="50" xr:uid="{00000000-0005-0000-0000-00002D000000}"/>
    <cellStyle name="Required Data Entry Even Rows" xfId="47" xr:uid="{00000000-0005-0000-0000-00002E000000}"/>
    <cellStyle name="Required Data Entry Odd Bottom" xfId="49" xr:uid="{00000000-0005-0000-0000-00002F000000}"/>
    <cellStyle name="Required Data Entry Odd Rows" xfId="48" xr:uid="{00000000-0005-0000-0000-000030000000}"/>
    <cellStyle name="Required Data Entry Top Row" xfId="46" xr:uid="{00000000-0005-0000-0000-000031000000}"/>
    <cellStyle name="Row 1 Odd Data Entry Required" xfId="45" xr:uid="{00000000-0005-0000-0000-000032000000}"/>
  </cellStyles>
  <dxfs count="6">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xr9:uid="{00000000-0011-0000-FFFF-FFFF00000000}">
      <tableStyleElement type="headerRow" dxfId="5"/>
      <tableStyleElement type="totalRow" dxfId="4"/>
      <tableStyleElement type="firstColumn" dxfId="3"/>
      <tableStyleElement type="lastColumn" dxfId="2"/>
      <tableStyleElement type="firstRowStripe" dxfId="1"/>
      <tableStyleElement type="secondRowStripe" dxfId="0"/>
    </tableStyle>
  </tableStyles>
  <colors>
    <mruColors>
      <color rgb="FFC0C0C0"/>
      <color rgb="FF969696"/>
      <color rgb="FFFFFFCC"/>
      <color rgb="FFCCFFCC"/>
      <color rgb="FFE1FFE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156882</xdr:colOff>
      <xdr:row>0</xdr:row>
      <xdr:rowOff>100854</xdr:rowOff>
    </xdr:from>
    <xdr:to>
      <xdr:col>18</xdr:col>
      <xdr:colOff>1058894</xdr:colOff>
      <xdr:row>2</xdr:row>
      <xdr:rowOff>239613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226617" y="100854"/>
          <a:ext cx="2265302" cy="740702"/>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file:///C:\Users\mbruner\AppData\Local\Microsoft\Windows\1920BudgetInfo\Funded%20vs%20Depository\CFY1920%20Funded%20Depository%20-%20Revised%20for%20Reduction\CFY1920%20Funded%20Depository%20Recalculation%20070920.xlsx" TargetMode="External"/><Relationship Id="rId2" Type="http://schemas.openxmlformats.org/officeDocument/2006/relationships/hyperlink" Target="file:///C:\Users\mbruner\AppData\Local\Microsoft\!CFY1819\1819BudgetInfo\Funded%20Depository\CFY1819%20Funded%20Depository%20Calculations%20Revised%2010-24-19.xlsx" TargetMode="External"/><Relationship Id="rId1" Type="http://schemas.openxmlformats.org/officeDocument/2006/relationships/hyperlink" Target="file:///C:\Users\mbruner\AppData\Local\Microsoft\Windows\1920BudgetInfo\BudgetLetters\1920BudgetLetterData.xlsx"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S172"/>
  <sheetViews>
    <sheetView tabSelected="1" zoomScale="70" zoomScaleNormal="70" zoomScaleSheetLayoutView="85" zoomScalePageLayoutView="75" workbookViewId="0">
      <pane xSplit="4" ySplit="11" topLeftCell="E12" activePane="bottomRight" state="frozen"/>
      <selection pane="topRight" activeCell="E1" sqref="E1"/>
      <selection pane="bottomLeft" activeCell="A12" sqref="A12"/>
      <selection pane="bottomRight" activeCell="R6" sqref="R6"/>
    </sheetView>
  </sheetViews>
  <sheetFormatPr defaultColWidth="9.140625" defaultRowHeight="15.75" x14ac:dyDescent="0.2"/>
  <cols>
    <col min="1" max="1" width="5" style="5" customWidth="1"/>
    <col min="2" max="2" width="4.7109375" style="5" customWidth="1"/>
    <col min="3" max="3" width="31.7109375" style="6" customWidth="1"/>
    <col min="4" max="4" width="20.140625" style="5" customWidth="1"/>
    <col min="5" max="6" width="19.5703125" style="5" customWidth="1"/>
    <col min="7" max="7" width="19.42578125" style="5" customWidth="1"/>
    <col min="8" max="8" width="20.140625" style="5" customWidth="1"/>
    <col min="9" max="9" width="19.5703125" style="5" customWidth="1"/>
    <col min="10" max="17" width="19.7109375" style="5" customWidth="1"/>
    <col min="18" max="19" width="20.28515625" style="5" bestFit="1" customWidth="1"/>
    <col min="20" max="16384" width="9.140625" style="5"/>
  </cols>
  <sheetData>
    <row r="1" spans="1:19" s="185" customFormat="1" ht="24" customHeight="1" x14ac:dyDescent="0.2">
      <c r="A1" s="344" t="s">
        <v>221</v>
      </c>
      <c r="B1" s="344"/>
      <c r="C1" s="344"/>
      <c r="D1" s="344"/>
      <c r="E1" s="344"/>
    </row>
    <row r="2" spans="1:19" s="185" customFormat="1" ht="24" customHeight="1" x14ac:dyDescent="0.2">
      <c r="A2" s="344" t="s">
        <v>222</v>
      </c>
      <c r="B2" s="344"/>
      <c r="C2" s="344"/>
    </row>
    <row r="3" spans="1:19" s="185" customFormat="1" ht="24" customHeight="1" x14ac:dyDescent="0.2">
      <c r="C3" s="186"/>
    </row>
    <row r="4" spans="1:19" ht="24" customHeight="1" x14ac:dyDescent="0.2">
      <c r="A4" s="7"/>
      <c r="C4" s="59" t="s">
        <v>7</v>
      </c>
      <c r="D4" s="302"/>
      <c r="E4" s="302"/>
      <c r="F4" s="8"/>
      <c r="G4" s="59" t="s">
        <v>220</v>
      </c>
      <c r="H4" s="302"/>
      <c r="I4" s="302"/>
      <c r="K4" s="59" t="s">
        <v>8</v>
      </c>
      <c r="L4" s="82"/>
      <c r="N4" s="59" t="s">
        <v>257</v>
      </c>
      <c r="O4" s="57"/>
      <c r="P4" s="9"/>
      <c r="R4" s="345" t="s">
        <v>391</v>
      </c>
      <c r="S4" s="345"/>
    </row>
    <row r="5" spans="1:19" ht="24" customHeight="1" x14ac:dyDescent="0.3">
      <c r="A5" s="7"/>
      <c r="C5" s="59" t="s">
        <v>79</v>
      </c>
      <c r="D5" s="303"/>
      <c r="E5" s="303"/>
      <c r="F5" s="8"/>
      <c r="N5" s="10"/>
      <c r="Q5" s="58"/>
      <c r="R5" s="345"/>
      <c r="S5" s="345"/>
    </row>
    <row r="6" spans="1:19" ht="24" customHeight="1" x14ac:dyDescent="0.3">
      <c r="A6" s="7"/>
      <c r="C6" s="59" t="s">
        <v>91</v>
      </c>
      <c r="D6" s="302"/>
      <c r="E6" s="302"/>
      <c r="F6" s="8"/>
      <c r="J6" s="1"/>
      <c r="K6" s="1"/>
      <c r="L6" s="1"/>
      <c r="N6" s="10"/>
      <c r="R6"/>
      <c r="S6"/>
    </row>
    <row r="7" spans="1:19" ht="24" customHeight="1" thickBot="1" x14ac:dyDescent="0.35">
      <c r="A7" s="7"/>
      <c r="D7" s="209" t="s">
        <v>386</v>
      </c>
      <c r="E7" s="209" t="s">
        <v>380</v>
      </c>
      <c r="F7" s="209" t="s">
        <v>368</v>
      </c>
    </row>
    <row r="8" spans="1:19" ht="24" customHeight="1" thickTop="1" thickBot="1" x14ac:dyDescent="0.25">
      <c r="A8" s="305" t="s">
        <v>275</v>
      </c>
      <c r="B8" s="305"/>
      <c r="C8" s="306"/>
      <c r="D8" s="79">
        <f>IFERROR(INDEX(LookupData!G$3:G$69,MATCH('Rev-Exp'!$D$4,LookupData!$E$3:$E$69,0)),0)</f>
        <v>0</v>
      </c>
      <c r="E8" s="79">
        <f>IFERROR(INDEX(LookupData!H$3:H$69,MATCH('Rev-Exp'!$D$4,LookupData!$E$3:$E$69,0)),0)</f>
        <v>0</v>
      </c>
      <c r="F8" s="79">
        <f>IFERROR(INDEX(LookupData!I$3:I$69,MATCH('Rev-Exp'!$D$4,LookupData!$E$3:$E$69,0)),0)</f>
        <v>0</v>
      </c>
    </row>
    <row r="9" spans="1:19" ht="19.5" customHeight="1" thickTop="1" thickBot="1" x14ac:dyDescent="0.25">
      <c r="A9" s="7"/>
      <c r="D9" s="7"/>
      <c r="E9" s="7"/>
    </row>
    <row r="10" spans="1:19" ht="24.95" customHeight="1" x14ac:dyDescent="0.2">
      <c r="D10" s="1"/>
      <c r="E10" s="346" t="s">
        <v>274</v>
      </c>
      <c r="F10" s="347"/>
      <c r="G10" s="347"/>
      <c r="H10" s="347"/>
      <c r="I10" s="347"/>
      <c r="J10" s="347"/>
      <c r="K10" s="347"/>
      <c r="L10" s="347"/>
      <c r="M10" s="347"/>
      <c r="N10" s="347"/>
      <c r="O10" s="347"/>
      <c r="P10" s="347"/>
      <c r="Q10" s="348"/>
      <c r="R10" s="319" t="s">
        <v>227</v>
      </c>
      <c r="S10" s="319" t="s">
        <v>228</v>
      </c>
    </row>
    <row r="11" spans="1:19" ht="24.95" customHeight="1" thickBot="1" x14ac:dyDescent="0.25">
      <c r="D11" s="1"/>
      <c r="E11" s="61">
        <v>43709</v>
      </c>
      <c r="F11" s="62">
        <v>43739</v>
      </c>
      <c r="G11" s="62">
        <v>43770</v>
      </c>
      <c r="H11" s="62">
        <v>43800</v>
      </c>
      <c r="I11" s="62">
        <v>43831</v>
      </c>
      <c r="J11" s="62">
        <v>43862</v>
      </c>
      <c r="K11" s="62">
        <v>43891</v>
      </c>
      <c r="L11" s="62">
        <v>43922</v>
      </c>
      <c r="M11" s="62">
        <v>43952</v>
      </c>
      <c r="N11" s="62">
        <v>43983</v>
      </c>
      <c r="O11" s="62">
        <v>44013</v>
      </c>
      <c r="P11" s="62">
        <v>44044</v>
      </c>
      <c r="Q11" s="85">
        <v>44075</v>
      </c>
      <c r="R11" s="320"/>
      <c r="S11" s="320"/>
    </row>
    <row r="12" spans="1:19" s="12" customFormat="1" ht="19.5" customHeight="1" x14ac:dyDescent="0.2">
      <c r="A12" s="321" t="s">
        <v>109</v>
      </c>
      <c r="B12" s="321"/>
      <c r="C12" s="322"/>
      <c r="D12" s="14"/>
      <c r="E12" s="15"/>
      <c r="F12" s="15"/>
      <c r="G12" s="15"/>
      <c r="H12" s="15"/>
      <c r="I12" s="15"/>
      <c r="J12" s="15"/>
      <c r="K12" s="15"/>
      <c r="L12" s="15"/>
      <c r="M12" s="15"/>
      <c r="N12" s="15"/>
      <c r="O12" s="15"/>
      <c r="P12" s="15"/>
      <c r="Q12" s="15"/>
      <c r="R12" s="16"/>
      <c r="S12" s="16"/>
    </row>
    <row r="13" spans="1:19" ht="19.5" customHeight="1" thickBot="1" x14ac:dyDescent="0.25">
      <c r="B13" s="60" t="s">
        <v>92</v>
      </c>
      <c r="C13" s="60" t="s">
        <v>120</v>
      </c>
      <c r="D13" s="12"/>
      <c r="E13" s="18"/>
      <c r="F13" s="18"/>
      <c r="G13" s="18"/>
      <c r="H13" s="18"/>
      <c r="I13" s="18"/>
      <c r="J13" s="18"/>
      <c r="K13" s="18"/>
      <c r="L13" s="18"/>
      <c r="M13" s="18"/>
      <c r="N13" s="18"/>
      <c r="O13" s="18"/>
      <c r="P13" s="18"/>
      <c r="Q13" s="18"/>
      <c r="R13" s="18"/>
      <c r="S13" s="18"/>
    </row>
    <row r="14" spans="1:19" ht="19.5" customHeight="1" x14ac:dyDescent="0.2">
      <c r="B14" s="327" t="s">
        <v>134</v>
      </c>
      <c r="C14" s="328"/>
      <c r="D14" s="329"/>
      <c r="E14" s="128">
        <f>SUMIFS(LookupData!T$3:T$69,LookupData!$E$3:$E$69,'Rev-Exp'!$D$4)</f>
        <v>0</v>
      </c>
      <c r="F14" s="129">
        <f>SUMIFS(LookupData!U$3:U$69,LookupData!$E$3:$E$69,'Rev-Exp'!$D$4)</f>
        <v>0</v>
      </c>
      <c r="G14" s="129">
        <f>SUMIFS(LookupData!V$3:V$69,LookupData!$E$3:$E$69,'Rev-Exp'!$D$4)</f>
        <v>0</v>
      </c>
      <c r="H14" s="129">
        <f>SUMIFS(LookupData!W$3:W$69,LookupData!$E$3:$E$69,'Rev-Exp'!$D$4)</f>
        <v>0</v>
      </c>
      <c r="I14" s="129">
        <f>SUMIFS(LookupData!X$3:X$69,LookupData!$E$3:$E$69,'Rev-Exp'!$D$4)</f>
        <v>0</v>
      </c>
      <c r="J14" s="129">
        <f>SUMIFS(LookupData!Y$3:Y$69,LookupData!$E$3:$E$69,'Rev-Exp'!$D$4)</f>
        <v>0</v>
      </c>
      <c r="K14" s="129">
        <f>SUMIFS(LookupData!Z$3:Z$69,LookupData!$E$3:$E$69,'Rev-Exp'!$D$4)</f>
        <v>0</v>
      </c>
      <c r="L14" s="129">
        <f>SUMIFS(LookupData!AA$3:AA$69,LookupData!$E$3:$E$69,'Rev-Exp'!$D$4)</f>
        <v>0</v>
      </c>
      <c r="M14" s="129">
        <f>SUMIFS(LookupData!AB$3:AB$69,LookupData!$E$3:$E$69,'Rev-Exp'!$D$4)</f>
        <v>0</v>
      </c>
      <c r="N14" s="129">
        <f>SUMIFS(LookupData!AC$3:AC$69,LookupData!$E$3:$E$69,'Rev-Exp'!$D$4)</f>
        <v>0</v>
      </c>
      <c r="O14" s="129">
        <f>SUMIFS(LookupData!AD$3:AD$69,LookupData!$E$3:$E$69,'Rev-Exp'!$D$4)</f>
        <v>0</v>
      </c>
      <c r="P14" s="129">
        <f>SUMIFS(LookupData!AE$3:AE$69,LookupData!$E$3:$E$69,'Rev-Exp'!$D$4)</f>
        <v>0</v>
      </c>
      <c r="Q14" s="130"/>
      <c r="R14" s="131">
        <f t="shared" ref="R14:S20" si="0">SUM(E14:P14)</f>
        <v>0</v>
      </c>
      <c r="S14" s="132">
        <f t="shared" si="0"/>
        <v>0</v>
      </c>
    </row>
    <row r="15" spans="1:19" ht="19.5" customHeight="1" x14ac:dyDescent="0.2">
      <c r="B15" s="307" t="s">
        <v>135</v>
      </c>
      <c r="C15" s="308"/>
      <c r="D15" s="309"/>
      <c r="E15" s="133">
        <f>SUMIFS(LookupData!AI$3:AI$69,LookupData!$E$3:$E$69,'Rev-Exp'!$D$4)</f>
        <v>0</v>
      </c>
      <c r="F15" s="134">
        <f>SUMIFS(LookupData!AJ$3:AJ$69,LookupData!$E$3:$E$69,'Rev-Exp'!$D$4)</f>
        <v>0</v>
      </c>
      <c r="G15" s="134">
        <f>SUMIFS(LookupData!AK$3:AK$69,LookupData!$E$3:$E$69,'Rev-Exp'!$D$4)</f>
        <v>0</v>
      </c>
      <c r="H15" s="134">
        <f>SUMIFS(LookupData!AL$3:AL$69,LookupData!$E$3:$E$69,'Rev-Exp'!$D$4)</f>
        <v>0</v>
      </c>
      <c r="I15" s="134">
        <f>SUMIFS(LookupData!AM$3:AM$69,LookupData!$E$3:$E$69,'Rev-Exp'!$D$4)</f>
        <v>0</v>
      </c>
      <c r="J15" s="134">
        <f>SUMIFS(LookupData!AN$3:AN$69,LookupData!$E$3:$E$69,'Rev-Exp'!$D$4)</f>
        <v>0</v>
      </c>
      <c r="K15" s="134">
        <f>SUMIFS(LookupData!AO$3:AO$69,LookupData!$E$3:$E$69,'Rev-Exp'!$D$4)</f>
        <v>0</v>
      </c>
      <c r="L15" s="134">
        <f>SUMIFS(LookupData!AP$3:AP$69,LookupData!$E$3:$E$69,'Rev-Exp'!$D$4)</f>
        <v>0</v>
      </c>
      <c r="M15" s="134">
        <f>SUMIFS(LookupData!AQ$3:AQ$69,LookupData!$E$3:$E$69,'Rev-Exp'!$D$4)</f>
        <v>0</v>
      </c>
      <c r="N15" s="134">
        <f>SUMIFS(LookupData!AR$3:AR$69,LookupData!$E$3:$E$69,'Rev-Exp'!$D$4)</f>
        <v>0</v>
      </c>
      <c r="O15" s="134">
        <f>SUMIFS(LookupData!AS$3:AS$69,LookupData!$E$3:$E$69,'Rev-Exp'!$D$4)</f>
        <v>0</v>
      </c>
      <c r="P15" s="134">
        <f>SUMIFS(LookupData!AT$3:AT$69,LookupData!$E$3:$E$69,'Rev-Exp'!$D$4)</f>
        <v>0</v>
      </c>
      <c r="Q15" s="135"/>
      <c r="R15" s="136">
        <f t="shared" si="0"/>
        <v>0</v>
      </c>
      <c r="S15" s="112">
        <f t="shared" si="0"/>
        <v>0</v>
      </c>
    </row>
    <row r="16" spans="1:19" ht="19.5" customHeight="1" x14ac:dyDescent="0.2">
      <c r="B16" s="307" t="s">
        <v>136</v>
      </c>
      <c r="C16" s="308"/>
      <c r="D16" s="309"/>
      <c r="E16" s="152">
        <f>SUMIFS(LookupData!AX$3:AX$69,LookupData!$E$3:$E$69,'Rev-Exp'!$D$4)</f>
        <v>0</v>
      </c>
      <c r="F16" s="153">
        <f>SUMIFS(LookupData!AY$3:AY$69,LookupData!$E$3:$E$69,'Rev-Exp'!$D$4)</f>
        <v>0</v>
      </c>
      <c r="G16" s="153">
        <f>SUMIFS(LookupData!AZ$3:AZ$69,LookupData!$E$3:$E$69,'Rev-Exp'!$D$4)</f>
        <v>0</v>
      </c>
      <c r="H16" s="153">
        <f>SUMIFS(LookupData!BA$3:BA$69,LookupData!$E$3:$E$69,'Rev-Exp'!$D$4)</f>
        <v>0</v>
      </c>
      <c r="I16" s="153">
        <f>SUMIFS(LookupData!BB$3:BB$69,LookupData!$E$3:$E$69,'Rev-Exp'!$D$4)</f>
        <v>0</v>
      </c>
      <c r="J16" s="153">
        <f>SUMIFS(LookupData!BC$3:BC$69,LookupData!$E$3:$E$69,'Rev-Exp'!$D$4)</f>
        <v>0</v>
      </c>
      <c r="K16" s="153">
        <f>SUMIFS(LookupData!BD$3:BD$69,LookupData!$E$3:$E$69,'Rev-Exp'!$D$4)</f>
        <v>0</v>
      </c>
      <c r="L16" s="153">
        <f>SUMIFS(LookupData!BE$3:BE$69,LookupData!$E$3:$E$69,'Rev-Exp'!$D$4)</f>
        <v>0</v>
      </c>
      <c r="M16" s="153">
        <f>SUMIFS(LookupData!BF$3:BF$69,LookupData!$E$3:$E$69,'Rev-Exp'!$D$4)</f>
        <v>0</v>
      </c>
      <c r="N16" s="153">
        <f>SUMIFS(LookupData!BG$3:BG$69,LookupData!$E$3:$E$69,'Rev-Exp'!$D$4)</f>
        <v>0</v>
      </c>
      <c r="O16" s="153">
        <f>SUMIFS(LookupData!BH$3:BH$69,LookupData!$E$3:$E$69,'Rev-Exp'!$D$4)</f>
        <v>0</v>
      </c>
      <c r="P16" s="153">
        <f>SUMIFS(LookupData!BI$3:BI$69,LookupData!$E$3:$E$69,'Rev-Exp'!$D$4)</f>
        <v>0</v>
      </c>
      <c r="Q16" s="154"/>
      <c r="R16" s="155">
        <f t="shared" si="0"/>
        <v>0</v>
      </c>
      <c r="S16" s="116">
        <f t="shared" si="0"/>
        <v>0</v>
      </c>
    </row>
    <row r="17" spans="1:19" ht="19.5" customHeight="1" x14ac:dyDescent="0.2">
      <c r="B17" s="307" t="s">
        <v>2</v>
      </c>
      <c r="C17" s="308"/>
      <c r="D17" s="309"/>
      <c r="E17" s="133">
        <f>SUMIFS(LookupData!BM$3:BM$69,LookupData!$E$3:$E$69,'Rev-Exp'!$D$4)</f>
        <v>0</v>
      </c>
      <c r="F17" s="134">
        <f>SUMIFS(LookupData!BN$3:BN$69,LookupData!$E$3:$E$69,'Rev-Exp'!$D$4)</f>
        <v>0</v>
      </c>
      <c r="G17" s="134">
        <f>SUMIFS(LookupData!BO$3:BO$69,LookupData!$E$3:$E$69,'Rev-Exp'!$D$4)</f>
        <v>0</v>
      </c>
      <c r="H17" s="134">
        <f>SUMIFS(LookupData!BP$3:BP$69,LookupData!$E$3:$E$69,'Rev-Exp'!$D$4)</f>
        <v>0</v>
      </c>
      <c r="I17" s="134">
        <f>SUMIFS(LookupData!BQ$3:BQ$69,LookupData!$E$3:$E$69,'Rev-Exp'!$D$4)</f>
        <v>0</v>
      </c>
      <c r="J17" s="134">
        <f>SUMIFS(LookupData!BR$3:BR$69,LookupData!$E$3:$E$69,'Rev-Exp'!$D$4)</f>
        <v>0</v>
      </c>
      <c r="K17" s="134">
        <f>SUMIFS(LookupData!BS$3:BS$69,LookupData!$E$3:$E$69,'Rev-Exp'!$D$4)</f>
        <v>0</v>
      </c>
      <c r="L17" s="134">
        <f>SUMIFS(LookupData!BT$3:BT$69,LookupData!$E$3:$E$69,'Rev-Exp'!$D$4)</f>
        <v>0</v>
      </c>
      <c r="M17" s="134">
        <f>SUMIFS(LookupData!BU$3:BU$69,LookupData!$E$3:$E$69,'Rev-Exp'!$D$4)</f>
        <v>0</v>
      </c>
      <c r="N17" s="134">
        <f>SUMIFS(LookupData!BV$3:BV$69,LookupData!$E$3:$E$69,'Rev-Exp'!$D$4)</f>
        <v>0</v>
      </c>
      <c r="O17" s="134">
        <f>SUMIFS(LookupData!BW$3:BW$69,LookupData!$E$3:$E$69,'Rev-Exp'!$D$4)</f>
        <v>0</v>
      </c>
      <c r="P17" s="134">
        <f>SUMIFS(LookupData!BX$3:BX$69,LookupData!$E$3:$E$69,'Rev-Exp'!$D$4)</f>
        <v>0</v>
      </c>
      <c r="Q17" s="135"/>
      <c r="R17" s="155">
        <f t="shared" si="0"/>
        <v>0</v>
      </c>
      <c r="S17" s="116">
        <f t="shared" si="0"/>
        <v>0</v>
      </c>
    </row>
    <row r="18" spans="1:19" ht="19.5" customHeight="1" x14ac:dyDescent="0.2">
      <c r="B18" s="307" t="s">
        <v>1</v>
      </c>
      <c r="C18" s="308"/>
      <c r="D18" s="309"/>
      <c r="E18" s="137">
        <f>SUMIFS(LookupData!CB$3:CB$69,LookupData!$E$3:$E$69,'Rev-Exp'!$D$4)</f>
        <v>0</v>
      </c>
      <c r="F18" s="138">
        <f>SUMIFS(LookupData!CC$3:CC$69,LookupData!$E$3:$E$69,'Rev-Exp'!$D$4)</f>
        <v>0</v>
      </c>
      <c r="G18" s="138">
        <f>SUMIFS(LookupData!CD$3:CD$69,LookupData!$E$3:$E$69,'Rev-Exp'!$D$4)</f>
        <v>0</v>
      </c>
      <c r="H18" s="138">
        <f>SUMIFS(LookupData!CE$3:CE$69,LookupData!$E$3:$E$69,'Rev-Exp'!$D$4)</f>
        <v>0</v>
      </c>
      <c r="I18" s="138">
        <f>SUMIFS(LookupData!CF$3:CF$69,LookupData!$E$3:$E$69,'Rev-Exp'!$D$4)</f>
        <v>0</v>
      </c>
      <c r="J18" s="138">
        <f>SUMIFS(LookupData!CG$3:CG$69,LookupData!$E$3:$E$69,'Rev-Exp'!$D$4)</f>
        <v>0</v>
      </c>
      <c r="K18" s="138">
        <f>SUMIFS(LookupData!CH$3:CH$69,LookupData!$E$3:$E$69,'Rev-Exp'!$D$4)</f>
        <v>0</v>
      </c>
      <c r="L18" s="138">
        <f>SUMIFS(LookupData!CI$3:CI$69,LookupData!$E$3:$E$69,'Rev-Exp'!$D$4)</f>
        <v>0</v>
      </c>
      <c r="M18" s="138">
        <f>SUMIFS(LookupData!CJ$3:CJ$69,LookupData!$E$3:$E$69,'Rev-Exp'!$D$4)</f>
        <v>0</v>
      </c>
      <c r="N18" s="138">
        <f>SUMIFS(LookupData!CK$3:CK$69,LookupData!$E$3:$E$69,'Rev-Exp'!$D$4)</f>
        <v>0</v>
      </c>
      <c r="O18" s="138">
        <f>SUMIFS(LookupData!CL$3:CL$69,LookupData!$E$3:$E$69,'Rev-Exp'!$D$4)</f>
        <v>0</v>
      </c>
      <c r="P18" s="138">
        <f>SUMIFS(LookupData!CM$3:CM$69,LookupData!$E$3:$E$69,'Rev-Exp'!$D$4)</f>
        <v>0</v>
      </c>
      <c r="Q18" s="139"/>
      <c r="R18" s="155">
        <f t="shared" si="0"/>
        <v>0</v>
      </c>
      <c r="S18" s="116">
        <f t="shared" si="0"/>
        <v>0</v>
      </c>
    </row>
    <row r="19" spans="1:19" ht="19.5" customHeight="1" x14ac:dyDescent="0.2">
      <c r="B19" s="310" t="s">
        <v>229</v>
      </c>
      <c r="C19" s="311"/>
      <c r="D19" s="312"/>
      <c r="E19" s="133">
        <f>SUMIFS(LookupData!CQ$3:CQ$69,LookupData!$E$3:$E$69,'Rev-Exp'!$D$4)</f>
        <v>0</v>
      </c>
      <c r="F19" s="134">
        <f>SUMIFS(LookupData!CR$3:CR$69,LookupData!$E$3:$E$69,'Rev-Exp'!$D$4)</f>
        <v>0</v>
      </c>
      <c r="G19" s="134">
        <f>SUMIFS(LookupData!CS$3:CS$69,LookupData!$E$3:$E$69,'Rev-Exp'!$D$4)</f>
        <v>0</v>
      </c>
      <c r="H19" s="134">
        <f>SUMIFS(LookupData!CT$3:CT$69,LookupData!$E$3:$E$69,'Rev-Exp'!$D$4)</f>
        <v>0</v>
      </c>
      <c r="I19" s="134">
        <f>SUMIFS(LookupData!CU$3:CU$69,LookupData!$E$3:$E$69,'Rev-Exp'!$D$4)</f>
        <v>0</v>
      </c>
      <c r="J19" s="134">
        <f>SUMIFS(LookupData!CV$3:CV$69,LookupData!$E$3:$E$69,'Rev-Exp'!$D$4)</f>
        <v>0</v>
      </c>
      <c r="K19" s="134">
        <f>SUMIFS(LookupData!CW$3:CW$69,LookupData!$E$3:$E$69,'Rev-Exp'!$D$4)</f>
        <v>0</v>
      </c>
      <c r="L19" s="134">
        <f>SUMIFS(LookupData!CX$3:CX$69,LookupData!$E$3:$E$69,'Rev-Exp'!$D$4)</f>
        <v>0</v>
      </c>
      <c r="M19" s="134">
        <f>SUMIFS(LookupData!CY$3:CY$69,LookupData!$E$3:$E$69,'Rev-Exp'!$D$4)</f>
        <v>0</v>
      </c>
      <c r="N19" s="134">
        <f>SUMIFS(LookupData!CZ$3:CZ$69,LookupData!$E$3:$E$69,'Rev-Exp'!$D$4)</f>
        <v>0</v>
      </c>
      <c r="O19" s="134">
        <f>SUMIFS(LookupData!DA$3:DA$69,LookupData!$E$3:$E$69,'Rev-Exp'!$D$4)</f>
        <v>0</v>
      </c>
      <c r="P19" s="134">
        <f>SUMIFS(LookupData!DB$3:DB$69,LookupData!$E$3:$E$69,'Rev-Exp'!$D$4)</f>
        <v>0</v>
      </c>
      <c r="Q19" s="135"/>
      <c r="R19" s="156">
        <f t="shared" si="0"/>
        <v>0</v>
      </c>
      <c r="S19" s="157">
        <f t="shared" si="0"/>
        <v>0</v>
      </c>
    </row>
    <row r="20" spans="1:19" ht="19.5" customHeight="1" thickBot="1" x14ac:dyDescent="0.25">
      <c r="B20" s="313" t="s">
        <v>230</v>
      </c>
      <c r="C20" s="314"/>
      <c r="D20" s="315"/>
      <c r="E20" s="148">
        <f>SUMIFS(LookupData!DF$3:DF$69,LookupData!$E$3:$E$69,'Rev-Exp'!$D$4)</f>
        <v>0</v>
      </c>
      <c r="F20" s="149">
        <f>SUMIFS(LookupData!DG$3:DG$69,LookupData!$E$3:$E$69,'Rev-Exp'!$D$4)</f>
        <v>0</v>
      </c>
      <c r="G20" s="149">
        <f>SUMIFS(LookupData!DH$3:DH$69,LookupData!$E$3:$E$69,'Rev-Exp'!$D$4)</f>
        <v>0</v>
      </c>
      <c r="H20" s="149">
        <f>SUMIFS(LookupData!DI$3:DI$69,LookupData!$E$3:$E$69,'Rev-Exp'!$D$4)</f>
        <v>0</v>
      </c>
      <c r="I20" s="149">
        <f>SUMIFS(LookupData!DJ$3:DJ$69,LookupData!$E$3:$E$69,'Rev-Exp'!$D$4)</f>
        <v>0</v>
      </c>
      <c r="J20" s="149">
        <f>SUMIFS(LookupData!DK$3:DK$69,LookupData!$E$3:$E$69,'Rev-Exp'!$D$4)</f>
        <v>0</v>
      </c>
      <c r="K20" s="149">
        <f>SUMIFS(LookupData!DL$3:DL$69,LookupData!$E$3:$E$69,'Rev-Exp'!$D$4)</f>
        <v>0</v>
      </c>
      <c r="L20" s="149">
        <f>SUMIFS(LookupData!DM$3:DM$69,LookupData!$E$3:$E$69,'Rev-Exp'!$D$4)</f>
        <v>0</v>
      </c>
      <c r="M20" s="149">
        <f>SUMIFS(LookupData!DN$3:DN$69,LookupData!$E$3:$E$69,'Rev-Exp'!$D$4)</f>
        <v>0</v>
      </c>
      <c r="N20" s="149">
        <f>SUMIFS(LookupData!DO$3:DO$69,LookupData!$E$3:$E$69,'Rev-Exp'!$D$4)</f>
        <v>0</v>
      </c>
      <c r="O20" s="149">
        <f>SUMIFS(LookupData!DP$3:DP$69,LookupData!$E$3:$E$69,'Rev-Exp'!$D$4)</f>
        <v>0</v>
      </c>
      <c r="P20" s="149">
        <f>SUMIFS(LookupData!DQ$3:DQ$69,LookupData!$E$3:$E$69,'Rev-Exp'!$D$4)</f>
        <v>0</v>
      </c>
      <c r="Q20" s="150"/>
      <c r="R20" s="158">
        <f t="shared" si="0"/>
        <v>0</v>
      </c>
      <c r="S20" s="124">
        <f t="shared" si="0"/>
        <v>0</v>
      </c>
    </row>
    <row r="21" spans="1:19" s="19" customFormat="1" ht="19.5" customHeight="1" thickTop="1" thickBot="1" x14ac:dyDescent="0.25">
      <c r="B21" s="316" t="s">
        <v>258</v>
      </c>
      <c r="C21" s="317"/>
      <c r="D21" s="318"/>
      <c r="E21" s="144">
        <f t="shared" ref="E21:R21" si="1">SUM(E14:E20)</f>
        <v>0</v>
      </c>
      <c r="F21" s="145">
        <f t="shared" si="1"/>
        <v>0</v>
      </c>
      <c r="G21" s="145">
        <f t="shared" si="1"/>
        <v>0</v>
      </c>
      <c r="H21" s="145">
        <f t="shared" si="1"/>
        <v>0</v>
      </c>
      <c r="I21" s="145">
        <f t="shared" si="1"/>
        <v>0</v>
      </c>
      <c r="J21" s="145">
        <f t="shared" si="1"/>
        <v>0</v>
      </c>
      <c r="K21" s="145">
        <f t="shared" si="1"/>
        <v>0</v>
      </c>
      <c r="L21" s="145">
        <f t="shared" si="1"/>
        <v>0</v>
      </c>
      <c r="M21" s="145">
        <f t="shared" si="1"/>
        <v>0</v>
      </c>
      <c r="N21" s="145">
        <f t="shared" si="1"/>
        <v>0</v>
      </c>
      <c r="O21" s="145">
        <f t="shared" si="1"/>
        <v>0</v>
      </c>
      <c r="P21" s="145">
        <f t="shared" si="1"/>
        <v>0</v>
      </c>
      <c r="Q21" s="146">
        <f t="shared" si="1"/>
        <v>0</v>
      </c>
      <c r="R21" s="159">
        <f t="shared" si="1"/>
        <v>0</v>
      </c>
      <c r="S21" s="147">
        <f t="shared" ref="S21" si="2">SUM(S14:S20)</f>
        <v>0</v>
      </c>
    </row>
    <row r="22" spans="1:19" s="12" customFormat="1" ht="15" customHeight="1" x14ac:dyDescent="0.2">
      <c r="A22" s="11"/>
      <c r="C22" s="13"/>
      <c r="D22" s="14"/>
      <c r="E22" s="160"/>
      <c r="F22" s="160"/>
      <c r="G22" s="160"/>
      <c r="H22" s="160"/>
      <c r="I22" s="160"/>
      <c r="J22" s="160"/>
      <c r="K22" s="160"/>
      <c r="L22" s="160"/>
      <c r="M22" s="160"/>
      <c r="N22" s="160"/>
      <c r="O22" s="160"/>
      <c r="P22" s="160"/>
      <c r="Q22" s="160"/>
      <c r="R22" s="161"/>
      <c r="S22" s="161"/>
    </row>
    <row r="23" spans="1:19" ht="19.5" customHeight="1" thickBot="1" x14ac:dyDescent="0.25">
      <c r="B23" s="60" t="s">
        <v>93</v>
      </c>
      <c r="C23" s="60" t="s">
        <v>119</v>
      </c>
      <c r="E23" s="162"/>
      <c r="F23" s="162"/>
      <c r="G23" s="162"/>
      <c r="H23" s="162"/>
      <c r="I23" s="162"/>
      <c r="J23" s="162"/>
      <c r="K23" s="162"/>
      <c r="L23" s="162"/>
      <c r="M23" s="162"/>
      <c r="N23" s="162"/>
      <c r="O23" s="162"/>
      <c r="P23" s="162"/>
      <c r="Q23" s="162"/>
      <c r="R23" s="163"/>
      <c r="S23" s="163"/>
    </row>
    <row r="24" spans="1:19" ht="19.5" customHeight="1" x14ac:dyDescent="0.2">
      <c r="B24" s="327" t="s">
        <v>134</v>
      </c>
      <c r="C24" s="328"/>
      <c r="D24" s="329"/>
      <c r="E24" s="164">
        <f>SUMIFS(LookupData!DU$3:DU$69,LookupData!$E$3:$E$69,'Rev-Exp'!$D$4)</f>
        <v>0</v>
      </c>
      <c r="F24" s="165">
        <f>SUMIFS(LookupData!DV$3:DV$69,LookupData!$E$3:$E$69,'Rev-Exp'!$D$4)</f>
        <v>0</v>
      </c>
      <c r="G24" s="165">
        <f>SUMIFS(LookupData!DW$3:DW$69,LookupData!$E$3:$E$69,'Rev-Exp'!$D$4)</f>
        <v>0</v>
      </c>
      <c r="H24" s="165">
        <f>SUMIFS(LookupData!DX$3:DX$69,LookupData!$E$3:$E$69,'Rev-Exp'!$D$4)</f>
        <v>0</v>
      </c>
      <c r="I24" s="165">
        <f>SUMIFS(LookupData!DY$3:DY$69,LookupData!$E$3:$E$69,'Rev-Exp'!$D$4)</f>
        <v>0</v>
      </c>
      <c r="J24" s="165">
        <f>SUMIFS(LookupData!DZ$3:DZ$69,LookupData!$E$3:$E$69,'Rev-Exp'!$D$4)</f>
        <v>0</v>
      </c>
      <c r="K24" s="165">
        <f>SUMIFS(LookupData!EA$3:EA$69,LookupData!$E$3:$E$69,'Rev-Exp'!$D$4)</f>
        <v>0</v>
      </c>
      <c r="L24" s="165">
        <f>SUMIFS(LookupData!EB$3:EB$69,LookupData!$E$3:$E$69,'Rev-Exp'!$D$4)</f>
        <v>0</v>
      </c>
      <c r="M24" s="165">
        <f>SUMIFS(LookupData!EC$3:EC$69,LookupData!$E$3:$E$69,'Rev-Exp'!$D$4)</f>
        <v>0</v>
      </c>
      <c r="N24" s="165">
        <f>SUMIFS(LookupData!ED$3:ED$69,LookupData!$E$3:$E$69,'Rev-Exp'!$D$4)</f>
        <v>0</v>
      </c>
      <c r="O24" s="165">
        <f>SUMIFS(LookupData!EE$3:EE$69,LookupData!$E$3:$E$69,'Rev-Exp'!$D$4)</f>
        <v>0</v>
      </c>
      <c r="P24" s="165">
        <f>SUMIFS(LookupData!EF$3:EF$69,LookupData!$E$3:$E$69,'Rev-Exp'!$D$4)</f>
        <v>0</v>
      </c>
      <c r="Q24" s="166"/>
      <c r="R24" s="131">
        <f t="shared" ref="R24:S27" si="3">SUM(E24:P24)</f>
        <v>0</v>
      </c>
      <c r="S24" s="132">
        <f t="shared" si="3"/>
        <v>0</v>
      </c>
    </row>
    <row r="25" spans="1:19" ht="19.5" customHeight="1" x14ac:dyDescent="0.2">
      <c r="B25" s="307" t="s">
        <v>135</v>
      </c>
      <c r="C25" s="308"/>
      <c r="D25" s="309"/>
      <c r="E25" s="167">
        <f>SUMIFS(LookupData!EJ$3:EJ$69,LookupData!$E$3:$E$69,'Rev-Exp'!$D$4)</f>
        <v>0</v>
      </c>
      <c r="F25" s="168">
        <f>SUMIFS(LookupData!EK$3:EK$69,LookupData!$E$3:$E$69,'Rev-Exp'!$D$4)</f>
        <v>0</v>
      </c>
      <c r="G25" s="168">
        <f>SUMIFS(LookupData!EL$3:EL$69,LookupData!$E$3:$E$69,'Rev-Exp'!$D$4)</f>
        <v>0</v>
      </c>
      <c r="H25" s="168">
        <f>SUMIFS(LookupData!EM$3:EM$69,LookupData!$E$3:$E$69,'Rev-Exp'!$D$4)</f>
        <v>0</v>
      </c>
      <c r="I25" s="168">
        <f>SUMIFS(LookupData!EN$3:EN$69,LookupData!$E$3:$E$69,'Rev-Exp'!$D$4)</f>
        <v>0</v>
      </c>
      <c r="J25" s="168">
        <f>SUMIFS(LookupData!EO$3:EO$69,LookupData!$E$3:$E$69,'Rev-Exp'!$D$4)</f>
        <v>0</v>
      </c>
      <c r="K25" s="168">
        <f>SUMIFS(LookupData!EP$3:EP$69,LookupData!$E$3:$E$69,'Rev-Exp'!$D$4)</f>
        <v>0</v>
      </c>
      <c r="L25" s="168">
        <f>SUMIFS(LookupData!EQ$3:EQ$69,LookupData!$E$3:$E$69,'Rev-Exp'!$D$4)</f>
        <v>0</v>
      </c>
      <c r="M25" s="168">
        <f>SUMIFS(LookupData!ER$3:ER$69,LookupData!$E$3:$E$69,'Rev-Exp'!$D$4)</f>
        <v>0</v>
      </c>
      <c r="N25" s="168">
        <f>SUMIFS(LookupData!ES$3:ES$69,LookupData!$E$3:$E$69,'Rev-Exp'!$D$4)</f>
        <v>0</v>
      </c>
      <c r="O25" s="168">
        <f>SUMIFS(LookupData!ET$3:ET$69,LookupData!$E$3:$E$69,'Rev-Exp'!$D$4)</f>
        <v>0</v>
      </c>
      <c r="P25" s="168">
        <f>SUMIFS(LookupData!EU$3:EU$69,LookupData!$E$3:$E$69,'Rev-Exp'!$D$4)</f>
        <v>0</v>
      </c>
      <c r="Q25" s="169"/>
      <c r="R25" s="136">
        <f t="shared" si="3"/>
        <v>0</v>
      </c>
      <c r="S25" s="112">
        <f t="shared" si="3"/>
        <v>0</v>
      </c>
    </row>
    <row r="26" spans="1:19" ht="19.5" customHeight="1" x14ac:dyDescent="0.2">
      <c r="B26" s="307" t="s">
        <v>136</v>
      </c>
      <c r="C26" s="308"/>
      <c r="D26" s="309"/>
      <c r="E26" s="170">
        <f>SUMIFS(LookupData!EY$3:EY$69,LookupData!$E$3:$E$69,'Rev-Exp'!$D$4)</f>
        <v>0</v>
      </c>
      <c r="F26" s="171">
        <f>SUMIFS(LookupData!EZ$3:EZ$69,LookupData!$E$3:$E$69,'Rev-Exp'!$D$4)</f>
        <v>0</v>
      </c>
      <c r="G26" s="171">
        <f>SUMIFS(LookupData!FA$3:FA$69,LookupData!$E$3:$E$69,'Rev-Exp'!$D$4)</f>
        <v>0</v>
      </c>
      <c r="H26" s="171">
        <f>SUMIFS(LookupData!FB$3:FB$69,LookupData!$E$3:$E$69,'Rev-Exp'!$D$4)</f>
        <v>0</v>
      </c>
      <c r="I26" s="171">
        <f>SUMIFS(LookupData!FC$3:FC$69,LookupData!$E$3:$E$69,'Rev-Exp'!$D$4)</f>
        <v>0</v>
      </c>
      <c r="J26" s="171">
        <f>SUMIFS(LookupData!FD$3:FD$69,LookupData!$E$3:$E$69,'Rev-Exp'!$D$4)</f>
        <v>0</v>
      </c>
      <c r="K26" s="171">
        <f>SUMIFS(LookupData!FE$3:FE$69,LookupData!$E$3:$E$69,'Rev-Exp'!$D$4)</f>
        <v>0</v>
      </c>
      <c r="L26" s="171">
        <f>SUMIFS(LookupData!FF$3:FF$69,LookupData!$E$3:$E$69,'Rev-Exp'!$D$4)</f>
        <v>0</v>
      </c>
      <c r="M26" s="171">
        <f>SUMIFS(LookupData!FG$3:FG$69,LookupData!$E$3:$E$69,'Rev-Exp'!$D$4)</f>
        <v>0</v>
      </c>
      <c r="N26" s="171">
        <f>SUMIFS(LookupData!FH$3:FH$69,LookupData!$E$3:$E$69,'Rev-Exp'!$D$4)</f>
        <v>0</v>
      </c>
      <c r="O26" s="171">
        <f>SUMIFS(LookupData!FI$3:FI$69,LookupData!$E$3:$E$69,'Rev-Exp'!$D$4)</f>
        <v>0</v>
      </c>
      <c r="P26" s="171">
        <f>SUMIFS(LookupData!FJ$3:FJ$69,LookupData!$E$3:$E$69,'Rev-Exp'!$D$4)</f>
        <v>0</v>
      </c>
      <c r="Q26" s="172"/>
      <c r="R26" s="116">
        <f t="shared" si="3"/>
        <v>0</v>
      </c>
      <c r="S26" s="116">
        <f t="shared" si="3"/>
        <v>0</v>
      </c>
    </row>
    <row r="27" spans="1:19" ht="19.5" customHeight="1" x14ac:dyDescent="0.2">
      <c r="B27" s="307" t="s">
        <v>2</v>
      </c>
      <c r="C27" s="308"/>
      <c r="D27" s="309"/>
      <c r="E27" s="167">
        <f>SUMIFS(LookupData!FN$3:FN$69,LookupData!$E$3:$E$69,'Rev-Exp'!$D$4)</f>
        <v>0</v>
      </c>
      <c r="F27" s="168">
        <f>SUMIFS(LookupData!FO$3:FO$69,LookupData!$E$3:$E$69,'Rev-Exp'!$D$4)</f>
        <v>0</v>
      </c>
      <c r="G27" s="168">
        <f>SUMIFS(LookupData!FP$3:FP$69,LookupData!$E$3:$E$69,'Rev-Exp'!$D$4)</f>
        <v>0</v>
      </c>
      <c r="H27" s="168">
        <f>SUMIFS(LookupData!FQ$3:FQ$69,LookupData!$E$3:$E$69,'Rev-Exp'!$D$4)</f>
        <v>0</v>
      </c>
      <c r="I27" s="168">
        <f>SUMIFS(LookupData!FR$3:FR$69,LookupData!$E$3:$E$69,'Rev-Exp'!$D$4)</f>
        <v>0</v>
      </c>
      <c r="J27" s="168">
        <f>SUMIFS(LookupData!FS$3:FS$69,LookupData!$E$3:$E$69,'Rev-Exp'!$D$4)</f>
        <v>0</v>
      </c>
      <c r="K27" s="168">
        <f>SUMIFS(LookupData!FT$3:FT$69,LookupData!$E$3:$E$69,'Rev-Exp'!$D$4)</f>
        <v>0</v>
      </c>
      <c r="L27" s="168">
        <f>SUMIFS(LookupData!FU$3:FU$69,LookupData!$E$3:$E$69,'Rev-Exp'!$D$4)</f>
        <v>0</v>
      </c>
      <c r="M27" s="168">
        <f>SUMIFS(LookupData!FV$3:FV$69,LookupData!$E$3:$E$69,'Rev-Exp'!$D$4)</f>
        <v>0</v>
      </c>
      <c r="N27" s="168">
        <f>SUMIFS(LookupData!FW$3:FW$69,LookupData!$E$3:$E$69,'Rev-Exp'!$D$4)</f>
        <v>0</v>
      </c>
      <c r="O27" s="168">
        <f>SUMIFS(LookupData!FX$3:FX$69,LookupData!$E$3:$E$69,'Rev-Exp'!$D$4)</f>
        <v>0</v>
      </c>
      <c r="P27" s="168">
        <f>SUMIFS(LookupData!FY$3:FY$69,LookupData!$E$3:$E$69,'Rev-Exp'!$D$4)</f>
        <v>0</v>
      </c>
      <c r="Q27" s="169"/>
      <c r="R27" s="116">
        <f t="shared" si="3"/>
        <v>0</v>
      </c>
      <c r="S27" s="116">
        <f t="shared" si="3"/>
        <v>0</v>
      </c>
    </row>
    <row r="28" spans="1:19" ht="19.5" customHeight="1" x14ac:dyDescent="0.2">
      <c r="B28" s="307" t="s">
        <v>1</v>
      </c>
      <c r="C28" s="308"/>
      <c r="D28" s="309"/>
      <c r="E28" s="170">
        <f>SUMIFS(LookupData!GC$3:GC$69,LookupData!$E$3:$E$69,'Rev-Exp'!$D$4)</f>
        <v>0</v>
      </c>
      <c r="F28" s="171">
        <f>SUMIFS(LookupData!GD$3:GD$69,LookupData!$E$3:$E$69,'Rev-Exp'!$D$4)</f>
        <v>0</v>
      </c>
      <c r="G28" s="171">
        <f>SUMIFS(LookupData!GE$3:GE$69,LookupData!$E$3:$E$69,'Rev-Exp'!$D$4)</f>
        <v>0</v>
      </c>
      <c r="H28" s="171">
        <f>SUMIFS(LookupData!GF$3:GF$69,LookupData!$E$3:$E$69,'Rev-Exp'!$D$4)</f>
        <v>0</v>
      </c>
      <c r="I28" s="171">
        <f>SUMIFS(LookupData!GG$3:GG$69,LookupData!$E$3:$E$69,'Rev-Exp'!$D$4)</f>
        <v>0</v>
      </c>
      <c r="J28" s="171">
        <f>SUMIFS(LookupData!GH$3:GH$69,LookupData!$E$3:$E$69,'Rev-Exp'!$D$4)</f>
        <v>0</v>
      </c>
      <c r="K28" s="171">
        <f>SUMIFS(LookupData!GI$3:GI$69,LookupData!$E$3:$E$69,'Rev-Exp'!$D$4)</f>
        <v>0</v>
      </c>
      <c r="L28" s="171">
        <f>SUMIFS(LookupData!GJ$3:GJ$69,LookupData!$E$3:$E$69,'Rev-Exp'!$D$4)</f>
        <v>0</v>
      </c>
      <c r="M28" s="171">
        <f>SUMIFS(LookupData!GK$3:GK$69,LookupData!$E$3:$E$69,'Rev-Exp'!$D$4)</f>
        <v>0</v>
      </c>
      <c r="N28" s="171">
        <f>SUMIFS(LookupData!GL$3:GL$69,LookupData!$E$3:$E$69,'Rev-Exp'!$D$4)</f>
        <v>0</v>
      </c>
      <c r="O28" s="171">
        <f>SUMIFS(LookupData!GM$3:GM$69,LookupData!$E$3:$E$69,'Rev-Exp'!$D$4)</f>
        <v>0</v>
      </c>
      <c r="P28" s="171">
        <f>SUMIFS(LookupData!GN$3:GN$69,LookupData!$E$3:$E$69,'Rev-Exp'!$D$4)</f>
        <v>0</v>
      </c>
      <c r="Q28" s="172"/>
      <c r="R28" s="116">
        <f t="shared" ref="R28:R29" si="4">SUM(E28:P28)</f>
        <v>0</v>
      </c>
      <c r="S28" s="116">
        <f t="shared" ref="S28:S29" si="5">SUM(F28:Q28)</f>
        <v>0</v>
      </c>
    </row>
    <row r="29" spans="1:19" ht="19.5" customHeight="1" thickBot="1" x14ac:dyDescent="0.25">
      <c r="B29" s="313" t="s">
        <v>230</v>
      </c>
      <c r="C29" s="314"/>
      <c r="D29" s="315"/>
      <c r="E29" s="141">
        <f>SUMIFS(LookupData!GR$3:GR$69,LookupData!$E$3:$E$69,'Rev-Exp'!$D$4)</f>
        <v>0</v>
      </c>
      <c r="F29" s="142">
        <f>SUMIFS(LookupData!GS$3:GS$69,LookupData!$E$3:$E$69,'Rev-Exp'!$D$4)</f>
        <v>0</v>
      </c>
      <c r="G29" s="142">
        <f>SUMIFS(LookupData!GT$3:GT$69,LookupData!$E$3:$E$69,'Rev-Exp'!$D$4)</f>
        <v>0</v>
      </c>
      <c r="H29" s="142">
        <f>SUMIFS(LookupData!GU$3:GU$69,LookupData!$E$3:$E$69,'Rev-Exp'!$D$4)</f>
        <v>0</v>
      </c>
      <c r="I29" s="142">
        <f>SUMIFS(LookupData!GV$3:GV$69,LookupData!$E$3:$E$69,'Rev-Exp'!$D$4)</f>
        <v>0</v>
      </c>
      <c r="J29" s="142">
        <f>SUMIFS(LookupData!GW$3:GW$69,LookupData!$E$3:$E$69,'Rev-Exp'!$D$4)</f>
        <v>0</v>
      </c>
      <c r="K29" s="142">
        <f>SUMIFS(LookupData!GX$3:GX$69,LookupData!$E$3:$E$69,'Rev-Exp'!$D$4)</f>
        <v>0</v>
      </c>
      <c r="L29" s="142">
        <f>SUMIFS(LookupData!GY$3:GY$69,LookupData!$E$3:$E$69,'Rev-Exp'!$D$4)</f>
        <v>0</v>
      </c>
      <c r="M29" s="142">
        <f>SUMIFS(LookupData!GZ$3:GZ$69,LookupData!$E$3:$E$69,'Rev-Exp'!$D$4)</f>
        <v>0</v>
      </c>
      <c r="N29" s="142">
        <f>SUMIFS(LookupData!HA$3:HA$69,LookupData!$E$3:$E$69,'Rev-Exp'!$D$4)</f>
        <v>0</v>
      </c>
      <c r="O29" s="142">
        <f>SUMIFS(LookupData!HB$3:HB$69,LookupData!$E$3:$E$69,'Rev-Exp'!$D$4)</f>
        <v>0</v>
      </c>
      <c r="P29" s="142">
        <f>SUMIFS(LookupData!HC$3:HC$69,LookupData!$E$3:$E$69,'Rev-Exp'!$D$4)</f>
        <v>0</v>
      </c>
      <c r="Q29" s="143"/>
      <c r="R29" s="124">
        <f t="shared" si="4"/>
        <v>0</v>
      </c>
      <c r="S29" s="124">
        <f t="shared" si="5"/>
        <v>0</v>
      </c>
    </row>
    <row r="30" spans="1:19" s="19" customFormat="1" ht="19.5" customHeight="1" thickTop="1" thickBot="1" x14ac:dyDescent="0.25">
      <c r="B30" s="316" t="s">
        <v>259</v>
      </c>
      <c r="C30" s="317"/>
      <c r="D30" s="318"/>
      <c r="E30" s="144">
        <f t="shared" ref="E30:S30" si="6">SUM(E24:E29)</f>
        <v>0</v>
      </c>
      <c r="F30" s="145">
        <f t="shared" si="6"/>
        <v>0</v>
      </c>
      <c r="G30" s="145">
        <f t="shared" si="6"/>
        <v>0</v>
      </c>
      <c r="H30" s="145">
        <f t="shared" si="6"/>
        <v>0</v>
      </c>
      <c r="I30" s="145">
        <f t="shared" si="6"/>
        <v>0</v>
      </c>
      <c r="J30" s="145">
        <f t="shared" si="6"/>
        <v>0</v>
      </c>
      <c r="K30" s="145">
        <f t="shared" si="6"/>
        <v>0</v>
      </c>
      <c r="L30" s="145">
        <f t="shared" si="6"/>
        <v>0</v>
      </c>
      <c r="M30" s="145">
        <f t="shared" si="6"/>
        <v>0</v>
      </c>
      <c r="N30" s="145">
        <f t="shared" si="6"/>
        <v>0</v>
      </c>
      <c r="O30" s="145">
        <f t="shared" si="6"/>
        <v>0</v>
      </c>
      <c r="P30" s="145">
        <f t="shared" si="6"/>
        <v>0</v>
      </c>
      <c r="Q30" s="146">
        <f t="shared" si="6"/>
        <v>0</v>
      </c>
      <c r="R30" s="147">
        <f t="shared" si="6"/>
        <v>0</v>
      </c>
      <c r="S30" s="147">
        <f t="shared" si="6"/>
        <v>0</v>
      </c>
    </row>
    <row r="31" spans="1:19" s="12" customFormat="1" ht="15.75" customHeight="1" x14ac:dyDescent="0.2">
      <c r="A31" s="11"/>
      <c r="C31" s="13"/>
      <c r="D31" s="14"/>
      <c r="E31" s="160"/>
      <c r="F31" s="160"/>
      <c r="G31" s="160"/>
      <c r="H31" s="160"/>
      <c r="I31" s="160"/>
      <c r="J31" s="160"/>
      <c r="K31" s="160"/>
      <c r="L31" s="160"/>
      <c r="M31" s="160"/>
      <c r="N31" s="160"/>
      <c r="O31" s="160"/>
      <c r="P31" s="160"/>
      <c r="Q31" s="160"/>
      <c r="R31" s="161"/>
      <c r="S31" s="161"/>
    </row>
    <row r="32" spans="1:19" ht="19.5" customHeight="1" thickBot="1" x14ac:dyDescent="0.25">
      <c r="B32" s="60" t="s">
        <v>94</v>
      </c>
      <c r="C32" s="60" t="s">
        <v>118</v>
      </c>
      <c r="D32" s="12"/>
      <c r="E32" s="162"/>
      <c r="F32" s="162"/>
      <c r="G32" s="162"/>
      <c r="H32" s="162"/>
      <c r="I32" s="162"/>
      <c r="J32" s="162"/>
      <c r="K32" s="162"/>
      <c r="L32" s="162"/>
      <c r="M32" s="162"/>
      <c r="N32" s="162"/>
      <c r="O32" s="162"/>
      <c r="P32" s="162"/>
      <c r="Q32" s="162"/>
      <c r="R32" s="163"/>
      <c r="S32" s="163"/>
    </row>
    <row r="33" spans="1:19" ht="19.5" customHeight="1" x14ac:dyDescent="0.2">
      <c r="B33" s="327" t="s">
        <v>134</v>
      </c>
      <c r="C33" s="328"/>
      <c r="D33" s="329"/>
      <c r="E33" s="128">
        <f>SUMIFS(LookupData!HG$3:HG$69,LookupData!$E$3:$E$69,'Rev-Exp'!$D$4)</f>
        <v>0</v>
      </c>
      <c r="F33" s="129">
        <f>SUMIFS(LookupData!HH$3:HH$69,LookupData!$E$3:$E$69,'Rev-Exp'!$D$4)</f>
        <v>0</v>
      </c>
      <c r="G33" s="129">
        <f>SUMIFS(LookupData!HI$3:HI$69,LookupData!$E$3:$E$69,'Rev-Exp'!$D$4)</f>
        <v>0</v>
      </c>
      <c r="H33" s="129">
        <f>SUMIFS(LookupData!HJ$3:HJ$69,LookupData!$E$3:$E$69,'Rev-Exp'!$D$4)</f>
        <v>0</v>
      </c>
      <c r="I33" s="129">
        <f>SUMIFS(LookupData!HK$3:HK$69,LookupData!$E$3:$E$69,'Rev-Exp'!$D$4)</f>
        <v>0</v>
      </c>
      <c r="J33" s="129">
        <f>SUMIFS(LookupData!HL$3:HL$69,LookupData!$E$3:$E$69,'Rev-Exp'!$D$4)</f>
        <v>0</v>
      </c>
      <c r="K33" s="129">
        <f>SUMIFS(LookupData!HM$3:HM$69,LookupData!$E$3:$E$69,'Rev-Exp'!$D$4)</f>
        <v>0</v>
      </c>
      <c r="L33" s="129">
        <f>SUMIFS(LookupData!HN$3:HN$69,LookupData!$E$3:$E$69,'Rev-Exp'!$D$4)</f>
        <v>0</v>
      </c>
      <c r="M33" s="129">
        <f>SUMIFS(LookupData!HO$3:HO$69,LookupData!$E$3:$E$69,'Rev-Exp'!$D$4)</f>
        <v>0</v>
      </c>
      <c r="N33" s="129">
        <f>SUMIFS(LookupData!HP$3:HP$69,LookupData!$E$3:$E$69,'Rev-Exp'!$D$4)</f>
        <v>0</v>
      </c>
      <c r="O33" s="129">
        <f>SUMIFS(LookupData!HQ$3:HQ$69,LookupData!$E$3:$E$69,'Rev-Exp'!$D$4)</f>
        <v>0</v>
      </c>
      <c r="P33" s="129">
        <f>SUMIFS(LookupData!HR$3:HR$69,LookupData!$E$3:$E$69,'Rev-Exp'!$D$4)</f>
        <v>0</v>
      </c>
      <c r="Q33" s="130"/>
      <c r="R33" s="131">
        <f t="shared" ref="R33:S42" si="7">SUM(E33:P33)</f>
        <v>0</v>
      </c>
      <c r="S33" s="132">
        <f t="shared" si="7"/>
        <v>0</v>
      </c>
    </row>
    <row r="34" spans="1:19" ht="19.5" customHeight="1" x14ac:dyDescent="0.2">
      <c r="B34" s="307" t="s">
        <v>135</v>
      </c>
      <c r="C34" s="308"/>
      <c r="D34" s="309"/>
      <c r="E34" s="133">
        <f>SUMIFS(LookupData!HV$3:HV$69,LookupData!$E$3:$E$69,'Rev-Exp'!$D$4)</f>
        <v>0</v>
      </c>
      <c r="F34" s="134">
        <f>SUMIFS(LookupData!HW$3:HW$69,LookupData!$E$3:$E$69,'Rev-Exp'!$D$4)</f>
        <v>0</v>
      </c>
      <c r="G34" s="134">
        <f>SUMIFS(LookupData!HX$3:HX$69,LookupData!$E$3:$E$69,'Rev-Exp'!$D$4)</f>
        <v>0</v>
      </c>
      <c r="H34" s="134">
        <f>SUMIFS(LookupData!HY$3:HY$69,LookupData!$E$3:$E$69,'Rev-Exp'!$D$4)</f>
        <v>0</v>
      </c>
      <c r="I34" s="134">
        <f>SUMIFS(LookupData!HZ$3:HZ$69,LookupData!$E$3:$E$69,'Rev-Exp'!$D$4)</f>
        <v>0</v>
      </c>
      <c r="J34" s="134">
        <f>SUMIFS(LookupData!IA$3:IA$69,LookupData!$E$3:$E$69,'Rev-Exp'!$D$4)</f>
        <v>0</v>
      </c>
      <c r="K34" s="134">
        <f>SUMIFS(LookupData!IB$3:IB$69,LookupData!$E$3:$E$69,'Rev-Exp'!$D$4)</f>
        <v>0</v>
      </c>
      <c r="L34" s="134">
        <f>SUMIFS(LookupData!IC$3:IC$69,LookupData!$E$3:$E$69,'Rev-Exp'!$D$4)</f>
        <v>0</v>
      </c>
      <c r="M34" s="134">
        <f>SUMIFS(LookupData!ID$3:ID$69,LookupData!$E$3:$E$69,'Rev-Exp'!$D$4)</f>
        <v>0</v>
      </c>
      <c r="N34" s="134">
        <f>SUMIFS(LookupData!IE$3:IE$69,LookupData!$E$3:$E$69,'Rev-Exp'!$D$4)</f>
        <v>0</v>
      </c>
      <c r="O34" s="134">
        <f>SUMIFS(LookupData!IF$3:IF$69,LookupData!$E$3:$E$69,'Rev-Exp'!$D$4)</f>
        <v>0</v>
      </c>
      <c r="P34" s="134">
        <f>SUMIFS(LookupData!IG$3:IG$69,LookupData!$E$3:$E$69,'Rev-Exp'!$D$4)</f>
        <v>0</v>
      </c>
      <c r="Q34" s="135"/>
      <c r="R34" s="136">
        <f t="shared" ref="R34" si="8">SUM(E34:P34)</f>
        <v>0</v>
      </c>
      <c r="S34" s="112">
        <f t="shared" ref="S34" si="9">SUM(F34:Q34)</f>
        <v>0</v>
      </c>
    </row>
    <row r="35" spans="1:19" ht="19.5" customHeight="1" x14ac:dyDescent="0.2">
      <c r="B35" s="307" t="s">
        <v>136</v>
      </c>
      <c r="C35" s="308"/>
      <c r="D35" s="309"/>
      <c r="E35" s="137">
        <f>SUMIFS(LookupData!IK$3:IK$69,LookupData!$E$3:$E$69,'Rev-Exp'!$D$4)</f>
        <v>0</v>
      </c>
      <c r="F35" s="138">
        <f>SUMIFS(LookupData!IL$3:IL$69,LookupData!$E$3:$E$69,'Rev-Exp'!$D$4)</f>
        <v>0</v>
      </c>
      <c r="G35" s="138">
        <f>SUMIFS(LookupData!IM$3:IM$69,LookupData!$E$3:$E$69,'Rev-Exp'!$D$4)</f>
        <v>0</v>
      </c>
      <c r="H35" s="138">
        <f>SUMIFS(LookupData!IN$3:IN$69,LookupData!$E$3:$E$69,'Rev-Exp'!$D$4)</f>
        <v>0</v>
      </c>
      <c r="I35" s="138">
        <f>SUMIFS(LookupData!IO$3:IO$69,LookupData!$E$3:$E$69,'Rev-Exp'!$D$4)</f>
        <v>0</v>
      </c>
      <c r="J35" s="138">
        <f>SUMIFS(LookupData!IP$3:IP$69,LookupData!$E$3:$E$69,'Rev-Exp'!$D$4)</f>
        <v>0</v>
      </c>
      <c r="K35" s="138">
        <f>SUMIFS(LookupData!IQ$3:IQ$69,LookupData!$E$3:$E$69,'Rev-Exp'!$D$4)</f>
        <v>0</v>
      </c>
      <c r="L35" s="138">
        <f>SUMIFS(LookupData!IR$3:IR$69,LookupData!$E$3:$E$69,'Rev-Exp'!$D$4)</f>
        <v>0</v>
      </c>
      <c r="M35" s="138">
        <f>SUMIFS(LookupData!IS$3:IS$69,LookupData!$E$3:$E$69,'Rev-Exp'!$D$4)</f>
        <v>0</v>
      </c>
      <c r="N35" s="138">
        <f>SUMIFS(LookupData!IT$3:IT$69,LookupData!$E$3:$E$69,'Rev-Exp'!$D$4)</f>
        <v>0</v>
      </c>
      <c r="O35" s="138">
        <f>SUMIFS(LookupData!IU$3:IU$69,LookupData!$E$3:$E$69,'Rev-Exp'!$D$4)</f>
        <v>0</v>
      </c>
      <c r="P35" s="138">
        <f>SUMIFS(LookupData!IV$3:IV$69,LookupData!$E$3:$E$69,'Rev-Exp'!$D$4)</f>
        <v>0</v>
      </c>
      <c r="Q35" s="139"/>
      <c r="R35" s="116">
        <f t="shared" si="7"/>
        <v>0</v>
      </c>
      <c r="S35" s="116">
        <f t="shared" si="7"/>
        <v>0</v>
      </c>
    </row>
    <row r="36" spans="1:19" ht="19.5" customHeight="1" x14ac:dyDescent="0.2">
      <c r="B36" s="307" t="s">
        <v>2</v>
      </c>
      <c r="C36" s="308"/>
      <c r="D36" s="309"/>
      <c r="E36" s="133">
        <f>SUMIFS(LookupData!IZ$3:IZ$69,LookupData!$E$3:$E$69,'Rev-Exp'!$D$4)</f>
        <v>0</v>
      </c>
      <c r="F36" s="134">
        <f>SUMIFS(LookupData!JA$3:JA$69,LookupData!$E$3:$E$69,'Rev-Exp'!$D$4)</f>
        <v>0</v>
      </c>
      <c r="G36" s="134">
        <f>SUMIFS(LookupData!JB$3:JB$69,LookupData!$E$3:$E$69,'Rev-Exp'!$D$4)</f>
        <v>0</v>
      </c>
      <c r="H36" s="134">
        <f>SUMIFS(LookupData!JC$3:JC$69,LookupData!$E$3:$E$69,'Rev-Exp'!$D$4)</f>
        <v>0</v>
      </c>
      <c r="I36" s="134">
        <f>SUMIFS(LookupData!JD$3:JD$69,LookupData!$E$3:$E$69,'Rev-Exp'!$D$4)</f>
        <v>0</v>
      </c>
      <c r="J36" s="134">
        <f>SUMIFS(LookupData!JE$3:JE$69,LookupData!$E$3:$E$69,'Rev-Exp'!$D$4)</f>
        <v>0</v>
      </c>
      <c r="K36" s="134">
        <f>SUMIFS(LookupData!JF$3:JF$69,LookupData!$E$3:$E$69,'Rev-Exp'!$D$4)</f>
        <v>0</v>
      </c>
      <c r="L36" s="134">
        <f>SUMIFS(LookupData!JG$3:JG$69,LookupData!$E$3:$E$69,'Rev-Exp'!$D$4)</f>
        <v>0</v>
      </c>
      <c r="M36" s="134">
        <f>SUMIFS(LookupData!JH$3:JH$69,LookupData!$E$3:$E$69,'Rev-Exp'!$D$4)</f>
        <v>0</v>
      </c>
      <c r="N36" s="134">
        <f>SUMIFS(LookupData!JI$3:JI$69,LookupData!$E$3:$E$69,'Rev-Exp'!$D$4)</f>
        <v>0</v>
      </c>
      <c r="O36" s="134">
        <f>SUMIFS(LookupData!JJ$3:JJ$69,LookupData!$E$3:$E$69,'Rev-Exp'!$D$4)</f>
        <v>0</v>
      </c>
      <c r="P36" s="134">
        <f>SUMIFS(LookupData!JK$3:JK$69,LookupData!$E$3:$E$69,'Rev-Exp'!$D$4)</f>
        <v>0</v>
      </c>
      <c r="Q36" s="135"/>
      <c r="R36" s="116">
        <f t="shared" si="7"/>
        <v>0</v>
      </c>
      <c r="S36" s="116">
        <f t="shared" si="7"/>
        <v>0</v>
      </c>
    </row>
    <row r="37" spans="1:19" ht="19.5" customHeight="1" x14ac:dyDescent="0.2">
      <c r="B37" s="307" t="s">
        <v>1</v>
      </c>
      <c r="C37" s="308"/>
      <c r="D37" s="309"/>
      <c r="E37" s="137">
        <f>SUMIFS(LookupData!JO$3:JO$69,LookupData!$E$3:$E$69,'Rev-Exp'!$D$4)</f>
        <v>0</v>
      </c>
      <c r="F37" s="138">
        <f>SUMIFS(LookupData!JP$3:JP$69,LookupData!$E$3:$E$69,'Rev-Exp'!$D$4)</f>
        <v>0</v>
      </c>
      <c r="G37" s="138">
        <f>SUMIFS(LookupData!JQ$3:JQ$69,LookupData!$E$3:$E$69,'Rev-Exp'!$D$4)</f>
        <v>0</v>
      </c>
      <c r="H37" s="138">
        <f>SUMIFS(LookupData!JR$3:JR$69,LookupData!$E$3:$E$69,'Rev-Exp'!$D$4)</f>
        <v>0</v>
      </c>
      <c r="I37" s="138">
        <f>SUMIFS(LookupData!JS$3:JS$69,LookupData!$E$3:$E$69,'Rev-Exp'!$D$4)</f>
        <v>0</v>
      </c>
      <c r="J37" s="138">
        <f>SUMIFS(LookupData!JT$3:JT$69,LookupData!$E$3:$E$69,'Rev-Exp'!$D$4)</f>
        <v>0</v>
      </c>
      <c r="K37" s="138">
        <f>SUMIFS(LookupData!JU$3:JU$69,LookupData!$E$3:$E$69,'Rev-Exp'!$D$4)</f>
        <v>0</v>
      </c>
      <c r="L37" s="138">
        <f>SUMIFS(LookupData!JV$3:JV$69,LookupData!$E$3:$E$69,'Rev-Exp'!$D$4)</f>
        <v>0</v>
      </c>
      <c r="M37" s="138">
        <f>SUMIFS(LookupData!JW$3:JW$69,LookupData!$E$3:$E$69,'Rev-Exp'!$D$4)</f>
        <v>0</v>
      </c>
      <c r="N37" s="138">
        <f>SUMIFS(LookupData!JX$3:JX$69,LookupData!$E$3:$E$69,'Rev-Exp'!$D$4)</f>
        <v>0</v>
      </c>
      <c r="O37" s="138">
        <f>SUMIFS(LookupData!JY$3:JY$69,LookupData!$E$3:$E$69,'Rev-Exp'!$D$4)</f>
        <v>0</v>
      </c>
      <c r="P37" s="138">
        <f>SUMIFS(LookupData!JZ$3:JZ$69,LookupData!$E$3:$E$69,'Rev-Exp'!$D$4)</f>
        <v>0</v>
      </c>
      <c r="Q37" s="139"/>
      <c r="R37" s="116">
        <f t="shared" si="7"/>
        <v>0</v>
      </c>
      <c r="S37" s="116">
        <f t="shared" si="7"/>
        <v>0</v>
      </c>
    </row>
    <row r="38" spans="1:19" ht="19.5" customHeight="1" x14ac:dyDescent="0.2">
      <c r="B38" s="307" t="s">
        <v>231</v>
      </c>
      <c r="C38" s="308"/>
      <c r="D38" s="309"/>
      <c r="E38" s="133">
        <f>SUMIFS(LookupData!KD$3:KD$69,LookupData!$E$3:$E$69,'Rev-Exp'!$D$4)</f>
        <v>0</v>
      </c>
      <c r="F38" s="134">
        <f>SUMIFS(LookupData!KE$3:KE$69,LookupData!$E$3:$E$69,'Rev-Exp'!$D$4)</f>
        <v>0</v>
      </c>
      <c r="G38" s="134">
        <f>SUMIFS(LookupData!KF$3:KF$69,LookupData!$E$3:$E$69,'Rev-Exp'!$D$4)</f>
        <v>0</v>
      </c>
      <c r="H38" s="134">
        <f>SUMIFS(LookupData!KG$3:KG$69,LookupData!$E$3:$E$69,'Rev-Exp'!$D$4)</f>
        <v>0</v>
      </c>
      <c r="I38" s="134">
        <f>SUMIFS(LookupData!KH$3:KH$69,LookupData!$E$3:$E$69,'Rev-Exp'!$D$4)</f>
        <v>0</v>
      </c>
      <c r="J38" s="134">
        <f>SUMIFS(LookupData!KI$3:KI$69,LookupData!$E$3:$E$69,'Rev-Exp'!$D$4)</f>
        <v>0</v>
      </c>
      <c r="K38" s="134">
        <f>SUMIFS(LookupData!KJ$3:KJ$69,LookupData!$E$3:$E$69,'Rev-Exp'!$D$4)</f>
        <v>0</v>
      </c>
      <c r="L38" s="134">
        <f>SUMIFS(LookupData!KK$3:KK$69,LookupData!$E$3:$E$69,'Rev-Exp'!$D$4)</f>
        <v>0</v>
      </c>
      <c r="M38" s="134">
        <f>SUMIFS(LookupData!KL$3:KL$69,LookupData!$E$3:$E$69,'Rev-Exp'!$D$4)</f>
        <v>0</v>
      </c>
      <c r="N38" s="134">
        <f>SUMIFS(LookupData!KM$3:KM$69,LookupData!$E$3:$E$69,'Rev-Exp'!$D$4)</f>
        <v>0</v>
      </c>
      <c r="O38" s="134">
        <f>SUMIFS(LookupData!KN$3:KN$69,LookupData!$E$3:$E$69,'Rev-Exp'!$D$4)</f>
        <v>0</v>
      </c>
      <c r="P38" s="134">
        <f>SUMIFS(LookupData!KO$3:KO$69,LookupData!$E$3:$E$69,'Rev-Exp'!$D$4)</f>
        <v>0</v>
      </c>
      <c r="Q38" s="135"/>
      <c r="R38" s="116">
        <f t="shared" si="7"/>
        <v>0</v>
      </c>
      <c r="S38" s="116">
        <f t="shared" si="7"/>
        <v>0</v>
      </c>
    </row>
    <row r="39" spans="1:19" ht="19.5" customHeight="1" x14ac:dyDescent="0.2">
      <c r="B39" s="307" t="s">
        <v>105</v>
      </c>
      <c r="C39" s="308"/>
      <c r="D39" s="309"/>
      <c r="E39" s="137">
        <f>SUMIFS(LookupData!KS$3:KS$69,LookupData!$E$3:$E$69,'Rev-Exp'!$D$4)</f>
        <v>0</v>
      </c>
      <c r="F39" s="138">
        <f>SUMIFS(LookupData!KT$3:KT$69,LookupData!$E$3:$E$69,'Rev-Exp'!$D$4)</f>
        <v>0</v>
      </c>
      <c r="G39" s="138">
        <f>SUMIFS(LookupData!KU$3:KU$69,LookupData!$E$3:$E$69,'Rev-Exp'!$D$4)</f>
        <v>0</v>
      </c>
      <c r="H39" s="138">
        <f>SUMIFS(LookupData!KV$3:KV$69,LookupData!$E$3:$E$69,'Rev-Exp'!$D$4)</f>
        <v>0</v>
      </c>
      <c r="I39" s="138">
        <f>SUMIFS(LookupData!KW$3:KW$69,LookupData!$E$3:$E$69,'Rev-Exp'!$D$4)</f>
        <v>0</v>
      </c>
      <c r="J39" s="138">
        <f>SUMIFS(LookupData!KX$3:KX$69,LookupData!$E$3:$E$69,'Rev-Exp'!$D$4)</f>
        <v>0</v>
      </c>
      <c r="K39" s="138">
        <f>SUMIFS(LookupData!KY$3:KY$69,LookupData!$E$3:$E$69,'Rev-Exp'!$D$4)</f>
        <v>0</v>
      </c>
      <c r="L39" s="138">
        <f>SUMIFS(LookupData!KZ$3:KZ$69,LookupData!$E$3:$E$69,'Rev-Exp'!$D$4)</f>
        <v>0</v>
      </c>
      <c r="M39" s="138">
        <f>SUMIFS(LookupData!LA$3:LA$69,LookupData!$E$3:$E$69,'Rev-Exp'!$D$4)</f>
        <v>0</v>
      </c>
      <c r="N39" s="138">
        <f>SUMIFS(LookupData!LB$3:LB$69,LookupData!$E$3:$E$69,'Rev-Exp'!$D$4)</f>
        <v>0</v>
      </c>
      <c r="O39" s="138">
        <f>SUMIFS(LookupData!LC$3:LC$69,LookupData!$E$3:$E$69,'Rev-Exp'!$D$4)</f>
        <v>0</v>
      </c>
      <c r="P39" s="138">
        <f>SUMIFS(LookupData!LD$3:LD$69,LookupData!$E$3:$E$69,'Rev-Exp'!$D$4)</f>
        <v>0</v>
      </c>
      <c r="Q39" s="139"/>
      <c r="R39" s="124">
        <f t="shared" si="7"/>
        <v>0</v>
      </c>
      <c r="S39" s="124">
        <f t="shared" si="7"/>
        <v>0</v>
      </c>
    </row>
    <row r="40" spans="1:19" ht="19.5" customHeight="1" x14ac:dyDescent="0.2">
      <c r="B40" s="310" t="s">
        <v>229</v>
      </c>
      <c r="C40" s="311"/>
      <c r="D40" s="312"/>
      <c r="E40" s="133">
        <f>SUMIFS(LookupData!LH$3:LH$69,LookupData!$E$3:$E$69,'Rev-Exp'!$D$4)</f>
        <v>0</v>
      </c>
      <c r="F40" s="134">
        <f>SUMIFS(LookupData!LI$3:LI$69,LookupData!$E$3:$E$69,'Rev-Exp'!$D$4)</f>
        <v>0</v>
      </c>
      <c r="G40" s="134">
        <f>SUMIFS(LookupData!LJ$3:LJ$69,LookupData!$E$3:$E$69,'Rev-Exp'!$D$4)</f>
        <v>0</v>
      </c>
      <c r="H40" s="134">
        <f>SUMIFS(LookupData!LK$3:LK$69,LookupData!$E$3:$E$69,'Rev-Exp'!$D$4)</f>
        <v>0</v>
      </c>
      <c r="I40" s="134">
        <f>SUMIFS(LookupData!LL$3:LL$69,LookupData!$E$3:$E$69,'Rev-Exp'!$D$4)</f>
        <v>0</v>
      </c>
      <c r="J40" s="134">
        <f>SUMIFS(LookupData!LM$3:LM$69,LookupData!$E$3:$E$69,'Rev-Exp'!$D$4)</f>
        <v>0</v>
      </c>
      <c r="K40" s="134">
        <f>SUMIFS(LookupData!LN$3:LN$69,LookupData!$E$3:$E$69,'Rev-Exp'!$D$4)</f>
        <v>0</v>
      </c>
      <c r="L40" s="134">
        <f>SUMIFS(LookupData!LO$3:LO$69,LookupData!$E$3:$E$69,'Rev-Exp'!$D$4)</f>
        <v>0</v>
      </c>
      <c r="M40" s="134">
        <f>SUMIFS(LookupData!LP$3:LP$69,LookupData!$E$3:$E$69,'Rev-Exp'!$D$4)</f>
        <v>0</v>
      </c>
      <c r="N40" s="134">
        <f>SUMIFS(LookupData!LQ$3:LQ$69,LookupData!$E$3:$E$69,'Rev-Exp'!$D$4)</f>
        <v>0</v>
      </c>
      <c r="O40" s="134">
        <f>SUMIFS(LookupData!LR$3:LR$69,LookupData!$E$3:$E$69,'Rev-Exp'!$D$4)</f>
        <v>0</v>
      </c>
      <c r="P40" s="134">
        <f>SUMIFS(LookupData!LS$3:LS$69,LookupData!$E$3:$E$69,'Rev-Exp'!$D$4)</f>
        <v>0</v>
      </c>
      <c r="Q40" s="135"/>
      <c r="R40" s="157">
        <f>SUM(E40:P40)</f>
        <v>0</v>
      </c>
      <c r="S40" s="157">
        <f t="shared" si="7"/>
        <v>0</v>
      </c>
    </row>
    <row r="41" spans="1:19" ht="19.5" customHeight="1" x14ac:dyDescent="0.2">
      <c r="B41" s="307" t="s">
        <v>232</v>
      </c>
      <c r="C41" s="308"/>
      <c r="D41" s="309"/>
      <c r="E41" s="137">
        <f>SUMIFS(LookupData!LW$3:LW$69,LookupData!$E$3:$E$69,'Rev-Exp'!$D$4)</f>
        <v>0</v>
      </c>
      <c r="F41" s="138">
        <f>SUMIFS(LookupData!LX$3:LX$69,LookupData!$E$3:$E$69,'Rev-Exp'!$D$4)</f>
        <v>0</v>
      </c>
      <c r="G41" s="138">
        <f>SUMIFS(LookupData!LY$3:LY$69,LookupData!$E$3:$E$69,'Rev-Exp'!$D$4)</f>
        <v>0</v>
      </c>
      <c r="H41" s="138">
        <f>SUMIFS(LookupData!LZ$3:LZ$69,LookupData!$E$3:$E$69,'Rev-Exp'!$D$4)</f>
        <v>0</v>
      </c>
      <c r="I41" s="138">
        <f>SUMIFS(LookupData!MA$3:MA$69,LookupData!$E$3:$E$69,'Rev-Exp'!$D$4)</f>
        <v>0</v>
      </c>
      <c r="J41" s="138">
        <f>SUMIFS(LookupData!MB$3:MB$69,LookupData!$E$3:$E$69,'Rev-Exp'!$D$4)</f>
        <v>0</v>
      </c>
      <c r="K41" s="138">
        <f>SUMIFS(LookupData!MC$3:MC$69,LookupData!$E$3:$E$69,'Rev-Exp'!$D$4)</f>
        <v>0</v>
      </c>
      <c r="L41" s="138">
        <f>SUMIFS(LookupData!MD$3:MD$69,LookupData!$E$3:$E$69,'Rev-Exp'!$D$4)</f>
        <v>0</v>
      </c>
      <c r="M41" s="138">
        <f>SUMIFS(LookupData!ME$3:ME$69,LookupData!$E$3:$E$69,'Rev-Exp'!$D$4)</f>
        <v>0</v>
      </c>
      <c r="N41" s="138">
        <f>SUMIFS(LookupData!MF$3:MF$69,LookupData!$E$3:$E$69,'Rev-Exp'!$D$4)</f>
        <v>0</v>
      </c>
      <c r="O41" s="138">
        <f>SUMIFS(LookupData!MG$3:MG$69,LookupData!$E$3:$E$69,'Rev-Exp'!$D$4)</f>
        <v>0</v>
      </c>
      <c r="P41" s="138">
        <f>SUMIFS(LookupData!MH$3:MH$69,LookupData!$E$3:$E$69,'Rev-Exp'!$D$4)</f>
        <v>0</v>
      </c>
      <c r="Q41" s="139"/>
      <c r="R41" s="124">
        <f t="shared" ref="R41" si="10">SUM(E41:P41)</f>
        <v>0</v>
      </c>
      <c r="S41" s="124">
        <f t="shared" ref="S41" si="11">SUM(F41:Q41)</f>
        <v>0</v>
      </c>
    </row>
    <row r="42" spans="1:19" ht="19.5" customHeight="1" thickBot="1" x14ac:dyDescent="0.25">
      <c r="B42" s="313" t="s">
        <v>233</v>
      </c>
      <c r="C42" s="314"/>
      <c r="D42" s="315"/>
      <c r="E42" s="141">
        <f>SUMIFS(LookupData!ML$3:ML$69,LookupData!$E$3:$E$69,'Rev-Exp'!$D$4)</f>
        <v>0</v>
      </c>
      <c r="F42" s="142">
        <f>SUMIFS(LookupData!MM$3:MM$69,LookupData!$E$3:$E$69,'Rev-Exp'!$D$4)</f>
        <v>0</v>
      </c>
      <c r="G42" s="142">
        <f>SUMIFS(LookupData!MN$3:MN$69,LookupData!$E$3:$E$69,'Rev-Exp'!$D$4)</f>
        <v>0</v>
      </c>
      <c r="H42" s="142">
        <f>SUMIFS(LookupData!MO$3:MO$69,LookupData!$E$3:$E$69,'Rev-Exp'!$D$4)</f>
        <v>0</v>
      </c>
      <c r="I42" s="142">
        <f>SUMIFS(LookupData!MP$3:MP$69,LookupData!$E$3:$E$69,'Rev-Exp'!$D$4)</f>
        <v>0</v>
      </c>
      <c r="J42" s="142">
        <f>SUMIFS(LookupData!MQ$3:MQ$69,LookupData!$E$3:$E$69,'Rev-Exp'!$D$4)</f>
        <v>0</v>
      </c>
      <c r="K42" s="142">
        <f>SUMIFS(LookupData!MR$3:MR$69,LookupData!$E$3:$E$69,'Rev-Exp'!$D$4)</f>
        <v>0</v>
      </c>
      <c r="L42" s="142">
        <f>SUMIFS(LookupData!MS$3:MS$69,LookupData!$E$3:$E$69,'Rev-Exp'!$D$4)</f>
        <v>0</v>
      </c>
      <c r="M42" s="142">
        <f>SUMIFS(LookupData!MT$3:MT$69,LookupData!$E$3:$E$69,'Rev-Exp'!$D$4)</f>
        <v>0</v>
      </c>
      <c r="N42" s="142">
        <f>SUMIFS(LookupData!MU$3:MU$69,LookupData!$E$3:$E$69,'Rev-Exp'!$D$4)</f>
        <v>0</v>
      </c>
      <c r="O42" s="142">
        <f>SUMIFS(LookupData!MV$3:MV$69,LookupData!$E$3:$E$69,'Rev-Exp'!$D$4)</f>
        <v>0</v>
      </c>
      <c r="P42" s="142">
        <f>SUMIFS(LookupData!MW$3:MW$69,LookupData!$E$3:$E$69,'Rev-Exp'!$D$4)</f>
        <v>0</v>
      </c>
      <c r="Q42" s="143"/>
      <c r="R42" s="124">
        <f t="shared" si="7"/>
        <v>0</v>
      </c>
      <c r="S42" s="124">
        <f t="shared" si="7"/>
        <v>0</v>
      </c>
    </row>
    <row r="43" spans="1:19" s="19" customFormat="1" ht="19.5" customHeight="1" thickTop="1" thickBot="1" x14ac:dyDescent="0.25">
      <c r="B43" s="316" t="s">
        <v>260</v>
      </c>
      <c r="C43" s="317"/>
      <c r="D43" s="318"/>
      <c r="E43" s="144">
        <f t="shared" ref="E43:S43" si="12">SUM(E33:E42)</f>
        <v>0</v>
      </c>
      <c r="F43" s="145">
        <f t="shared" si="12"/>
        <v>0</v>
      </c>
      <c r="G43" s="145">
        <f t="shared" si="12"/>
        <v>0</v>
      </c>
      <c r="H43" s="145">
        <f t="shared" si="12"/>
        <v>0</v>
      </c>
      <c r="I43" s="145">
        <f t="shared" si="12"/>
        <v>0</v>
      </c>
      <c r="J43" s="145">
        <f t="shared" si="12"/>
        <v>0</v>
      </c>
      <c r="K43" s="145">
        <f t="shared" si="12"/>
        <v>0</v>
      </c>
      <c r="L43" s="145">
        <f t="shared" si="12"/>
        <v>0</v>
      </c>
      <c r="M43" s="145">
        <f t="shared" si="12"/>
        <v>0</v>
      </c>
      <c r="N43" s="145">
        <f t="shared" si="12"/>
        <v>0</v>
      </c>
      <c r="O43" s="145">
        <f t="shared" si="12"/>
        <v>0</v>
      </c>
      <c r="P43" s="145">
        <f t="shared" si="12"/>
        <v>0</v>
      </c>
      <c r="Q43" s="146">
        <f t="shared" si="12"/>
        <v>0</v>
      </c>
      <c r="R43" s="147">
        <f t="shared" si="12"/>
        <v>0</v>
      </c>
      <c r="S43" s="147">
        <f t="shared" si="12"/>
        <v>0</v>
      </c>
    </row>
    <row r="44" spans="1:19" s="12" customFormat="1" ht="15.75" customHeight="1" x14ac:dyDescent="0.2">
      <c r="A44" s="11"/>
      <c r="C44" s="13"/>
      <c r="D44" s="14"/>
      <c r="E44" s="160"/>
      <c r="F44" s="160"/>
      <c r="G44" s="160"/>
      <c r="H44" s="160"/>
      <c r="I44" s="160"/>
      <c r="J44" s="160"/>
      <c r="K44" s="160"/>
      <c r="L44" s="160"/>
      <c r="M44" s="160"/>
      <c r="N44" s="160"/>
      <c r="O44" s="160"/>
      <c r="P44" s="160"/>
      <c r="Q44" s="160"/>
      <c r="R44" s="161"/>
      <c r="S44" s="161"/>
    </row>
    <row r="45" spans="1:19" ht="19.5" customHeight="1" thickBot="1" x14ac:dyDescent="0.25">
      <c r="B45" s="60" t="s">
        <v>95</v>
      </c>
      <c r="C45" s="60" t="s">
        <v>117</v>
      </c>
      <c r="D45" s="12"/>
      <c r="E45" s="162"/>
      <c r="F45" s="162"/>
      <c r="G45" s="162"/>
      <c r="H45" s="162"/>
      <c r="I45" s="162"/>
      <c r="J45" s="162"/>
      <c r="K45" s="162"/>
      <c r="L45" s="162"/>
      <c r="M45" s="162"/>
      <c r="N45" s="162"/>
      <c r="O45" s="162"/>
      <c r="P45" s="162"/>
      <c r="Q45" s="162"/>
      <c r="R45" s="163"/>
      <c r="S45" s="163"/>
    </row>
    <row r="46" spans="1:19" ht="19.5" customHeight="1" x14ac:dyDescent="0.2">
      <c r="B46" s="327" t="s">
        <v>136</v>
      </c>
      <c r="C46" s="328"/>
      <c r="D46" s="329"/>
      <c r="E46" s="128">
        <f>SUMIFS(LookupData!NA$3:NA$69,LookupData!$E$3:$E$69,'Rev-Exp'!$D$4)</f>
        <v>0</v>
      </c>
      <c r="F46" s="129">
        <f>SUMIFS(LookupData!NB$3:NB$69,LookupData!$E$3:$E$69,'Rev-Exp'!$D$4)</f>
        <v>0</v>
      </c>
      <c r="G46" s="129">
        <f>SUMIFS(LookupData!NC$3:NC$69,LookupData!$E$3:$E$69,'Rev-Exp'!$D$4)</f>
        <v>0</v>
      </c>
      <c r="H46" s="129">
        <f>SUMIFS(LookupData!ND$3:ND$69,LookupData!$E$3:$E$69,'Rev-Exp'!$D$4)</f>
        <v>0</v>
      </c>
      <c r="I46" s="129">
        <f>SUMIFS(LookupData!NE$3:NE$69,LookupData!$E$3:$E$69,'Rev-Exp'!$D$4)</f>
        <v>0</v>
      </c>
      <c r="J46" s="129">
        <f>SUMIFS(LookupData!NF$3:NF$69,LookupData!$E$3:$E$69,'Rev-Exp'!$D$4)</f>
        <v>0</v>
      </c>
      <c r="K46" s="129">
        <f>SUMIFS(LookupData!NG$3:NG$69,LookupData!$E$3:$E$69,'Rev-Exp'!$D$4)</f>
        <v>0</v>
      </c>
      <c r="L46" s="129">
        <f>SUMIFS(LookupData!NH$3:NH$69,LookupData!$E$3:$E$69,'Rev-Exp'!$D$4)</f>
        <v>0</v>
      </c>
      <c r="M46" s="129">
        <f>SUMIFS(LookupData!NI$3:NI$69,LookupData!$E$3:$E$69,'Rev-Exp'!$D$4)</f>
        <v>0</v>
      </c>
      <c r="N46" s="129">
        <f>SUMIFS(LookupData!NJ$3:NJ$69,LookupData!$E$3:$E$69,'Rev-Exp'!$D$4)</f>
        <v>0</v>
      </c>
      <c r="O46" s="129">
        <f>SUMIFS(LookupData!NK$3:NK$69,LookupData!$E$3:$E$69,'Rev-Exp'!$D$4)</f>
        <v>0</v>
      </c>
      <c r="P46" s="129">
        <f>SUMIFS(LookupData!NL$3:NL$69,LookupData!$E$3:$E$69,'Rev-Exp'!$D$4)</f>
        <v>0</v>
      </c>
      <c r="Q46" s="130"/>
      <c r="R46" s="131">
        <f t="shared" ref="R46:S48" si="13">SUM(E46:P46)</f>
        <v>0</v>
      </c>
      <c r="S46" s="132">
        <f t="shared" si="13"/>
        <v>0</v>
      </c>
    </row>
    <row r="47" spans="1:19" ht="19.5" customHeight="1" x14ac:dyDescent="0.2">
      <c r="B47" s="307" t="s">
        <v>2</v>
      </c>
      <c r="C47" s="308"/>
      <c r="D47" s="309"/>
      <c r="E47" s="133">
        <f>SUMIFS(LookupData!NP$3:NP$69,LookupData!$E$3:$E$69,'Rev-Exp'!$D$4)</f>
        <v>0</v>
      </c>
      <c r="F47" s="134">
        <f>SUMIFS(LookupData!NQ$3:NQ$69,LookupData!$E$3:$E$69,'Rev-Exp'!$D$4)</f>
        <v>0</v>
      </c>
      <c r="G47" s="134">
        <f>SUMIFS(LookupData!NR$3:NR$69,LookupData!$E$3:$E$69,'Rev-Exp'!$D$4)</f>
        <v>0</v>
      </c>
      <c r="H47" s="134">
        <f>SUMIFS(LookupData!NS$3:NS$69,LookupData!$E$3:$E$69,'Rev-Exp'!$D$4)</f>
        <v>0</v>
      </c>
      <c r="I47" s="134">
        <f>SUMIFS(LookupData!NT$3:NT$69,LookupData!$E$3:$E$69,'Rev-Exp'!$D$4)</f>
        <v>0</v>
      </c>
      <c r="J47" s="134">
        <f>SUMIFS(LookupData!NU$3:NU$69,LookupData!$E$3:$E$69,'Rev-Exp'!$D$4)</f>
        <v>0</v>
      </c>
      <c r="K47" s="134">
        <f>SUMIFS(LookupData!NV$3:NV$69,LookupData!$E$3:$E$69,'Rev-Exp'!$D$4)</f>
        <v>0</v>
      </c>
      <c r="L47" s="134">
        <f>SUMIFS(LookupData!NW$3:NW$69,LookupData!$E$3:$E$69,'Rev-Exp'!$D$4)</f>
        <v>0</v>
      </c>
      <c r="M47" s="134">
        <f>SUMIFS(LookupData!NX$3:NX$69,LookupData!$E$3:$E$69,'Rev-Exp'!$D$4)</f>
        <v>0</v>
      </c>
      <c r="N47" s="134">
        <f>SUMIFS(LookupData!NY$3:NY$69,LookupData!$E$3:$E$69,'Rev-Exp'!$D$4)</f>
        <v>0</v>
      </c>
      <c r="O47" s="134">
        <f>SUMIFS(LookupData!NZ$3:NZ$69,LookupData!$E$3:$E$69,'Rev-Exp'!$D$4)</f>
        <v>0</v>
      </c>
      <c r="P47" s="134">
        <f>SUMIFS(LookupData!OA$3:OA$69,LookupData!$E$3:$E$69,'Rev-Exp'!$D$4)</f>
        <v>0</v>
      </c>
      <c r="Q47" s="135"/>
      <c r="R47" s="136">
        <f t="shared" si="13"/>
        <v>0</v>
      </c>
      <c r="S47" s="112">
        <f t="shared" si="13"/>
        <v>0</v>
      </c>
    </row>
    <row r="48" spans="1:19" ht="19.5" customHeight="1" x14ac:dyDescent="0.2">
      <c r="B48" s="307" t="s">
        <v>231</v>
      </c>
      <c r="C48" s="308"/>
      <c r="D48" s="309"/>
      <c r="E48" s="137">
        <f>SUMIFS(LookupData!OE$3:OE$69,LookupData!$E$3:$E$69,'Rev-Exp'!$D$4)</f>
        <v>0</v>
      </c>
      <c r="F48" s="138">
        <f>SUMIFS(LookupData!OF$3:OF$69,LookupData!$E$3:$E$69,'Rev-Exp'!$D$4)</f>
        <v>0</v>
      </c>
      <c r="G48" s="138">
        <f>SUMIFS(LookupData!OG$3:OG$69,LookupData!$E$3:$E$69,'Rev-Exp'!$D$4)</f>
        <v>0</v>
      </c>
      <c r="H48" s="138">
        <f>SUMIFS(LookupData!OH$3:OH$69,LookupData!$E$3:$E$69,'Rev-Exp'!$D$4)</f>
        <v>0</v>
      </c>
      <c r="I48" s="138">
        <f>SUMIFS(LookupData!OI$3:OI$69,LookupData!$E$3:$E$69,'Rev-Exp'!$D$4)</f>
        <v>0</v>
      </c>
      <c r="J48" s="138">
        <f>SUMIFS(LookupData!OJ$3:OJ$69,LookupData!$E$3:$E$69,'Rev-Exp'!$D$4)</f>
        <v>0</v>
      </c>
      <c r="K48" s="138">
        <f>SUMIFS(LookupData!OK$3:OK$69,LookupData!$E$3:$E$69,'Rev-Exp'!$D$4)</f>
        <v>0</v>
      </c>
      <c r="L48" s="138">
        <f>SUMIFS(LookupData!OL$3:OL$69,LookupData!$E$3:$E$69,'Rev-Exp'!$D$4)</f>
        <v>0</v>
      </c>
      <c r="M48" s="138">
        <f>SUMIFS(LookupData!OM$3:OM$69,LookupData!$E$3:$E$69,'Rev-Exp'!$D$4)</f>
        <v>0</v>
      </c>
      <c r="N48" s="138">
        <f>SUMIFS(LookupData!ON$3:ON$69,LookupData!$E$3:$E$69,'Rev-Exp'!$D$4)</f>
        <v>0</v>
      </c>
      <c r="O48" s="138">
        <f>SUMIFS(LookupData!OO$3:OO$69,LookupData!$E$3:$E$69,'Rev-Exp'!$D$4)</f>
        <v>0</v>
      </c>
      <c r="P48" s="138">
        <f>SUMIFS(LookupData!OP$3:OP$69,LookupData!$E$3:$E$69,'Rev-Exp'!$D$4)</f>
        <v>0</v>
      </c>
      <c r="Q48" s="139"/>
      <c r="R48" s="116">
        <f t="shared" si="13"/>
        <v>0</v>
      </c>
      <c r="S48" s="116">
        <f t="shared" si="13"/>
        <v>0</v>
      </c>
    </row>
    <row r="49" spans="1:19" ht="19.5" customHeight="1" thickBot="1" x14ac:dyDescent="0.25">
      <c r="B49" s="313" t="s">
        <v>105</v>
      </c>
      <c r="C49" s="314"/>
      <c r="D49" s="315"/>
      <c r="E49" s="141">
        <f>SUMIFS(LookupData!OT$3:OT$69,LookupData!$E$3:$E$69,'Rev-Exp'!$D$4)</f>
        <v>0</v>
      </c>
      <c r="F49" s="142">
        <f>SUMIFS(LookupData!OU$3:OU$69,LookupData!$E$3:$E$69,'Rev-Exp'!$D$4)</f>
        <v>0</v>
      </c>
      <c r="G49" s="142">
        <f>SUMIFS(LookupData!OV$3:OV$69,LookupData!$E$3:$E$69,'Rev-Exp'!$D$4)</f>
        <v>0</v>
      </c>
      <c r="H49" s="142">
        <f>SUMIFS(LookupData!OW$3:OW$69,LookupData!$E$3:$E$69,'Rev-Exp'!$D$4)</f>
        <v>0</v>
      </c>
      <c r="I49" s="142">
        <f>SUMIFS(LookupData!OX$3:OX$69,LookupData!$E$3:$E$69,'Rev-Exp'!$D$4)</f>
        <v>0</v>
      </c>
      <c r="J49" s="142">
        <f>SUMIFS(LookupData!OY$3:OY$69,LookupData!$E$3:$E$69,'Rev-Exp'!$D$4)</f>
        <v>0</v>
      </c>
      <c r="K49" s="142">
        <f>SUMIFS(LookupData!OZ$3:OZ$69,LookupData!$E$3:$E$69,'Rev-Exp'!$D$4)</f>
        <v>0</v>
      </c>
      <c r="L49" s="142">
        <f>SUMIFS(LookupData!PA$3:PA$69,LookupData!$E$3:$E$69,'Rev-Exp'!$D$4)</f>
        <v>0</v>
      </c>
      <c r="M49" s="142">
        <f>SUMIFS(LookupData!PB$3:PB$69,LookupData!$E$3:$E$69,'Rev-Exp'!$D$4)</f>
        <v>0</v>
      </c>
      <c r="N49" s="142">
        <f>SUMIFS(LookupData!PC$3:PC$69,LookupData!$E$3:$E$69,'Rev-Exp'!$D$4)</f>
        <v>0</v>
      </c>
      <c r="O49" s="142">
        <f>SUMIFS(LookupData!PD$3:PD$69,LookupData!$E$3:$E$69,'Rev-Exp'!$D$4)</f>
        <v>0</v>
      </c>
      <c r="P49" s="142">
        <f>SUMIFS(LookupData!PE$3:PE$69,LookupData!$E$3:$E$69,'Rev-Exp'!$D$4)</f>
        <v>0</v>
      </c>
      <c r="Q49" s="143"/>
      <c r="R49" s="116">
        <f t="shared" ref="R49" si="14">SUM(E49:P49)</f>
        <v>0</v>
      </c>
      <c r="S49" s="116">
        <f t="shared" ref="S49" si="15">SUM(F49:Q49)</f>
        <v>0</v>
      </c>
    </row>
    <row r="50" spans="1:19" s="19" customFormat="1" ht="19.5" customHeight="1" thickTop="1" thickBot="1" x14ac:dyDescent="0.25">
      <c r="B50" s="316" t="s">
        <v>261</v>
      </c>
      <c r="C50" s="317"/>
      <c r="D50" s="318"/>
      <c r="E50" s="144">
        <f t="shared" ref="E50:S50" si="16">SUM(E46:E49)</f>
        <v>0</v>
      </c>
      <c r="F50" s="145">
        <f t="shared" si="16"/>
        <v>0</v>
      </c>
      <c r="G50" s="145">
        <f t="shared" si="16"/>
        <v>0</v>
      </c>
      <c r="H50" s="145">
        <f t="shared" si="16"/>
        <v>0</v>
      </c>
      <c r="I50" s="145">
        <f t="shared" si="16"/>
        <v>0</v>
      </c>
      <c r="J50" s="145">
        <f t="shared" si="16"/>
        <v>0</v>
      </c>
      <c r="K50" s="145">
        <f t="shared" si="16"/>
        <v>0</v>
      </c>
      <c r="L50" s="145">
        <f t="shared" si="16"/>
        <v>0</v>
      </c>
      <c r="M50" s="145">
        <f t="shared" si="16"/>
        <v>0</v>
      </c>
      <c r="N50" s="145">
        <f t="shared" si="16"/>
        <v>0</v>
      </c>
      <c r="O50" s="145">
        <f t="shared" si="16"/>
        <v>0</v>
      </c>
      <c r="P50" s="145">
        <f t="shared" si="16"/>
        <v>0</v>
      </c>
      <c r="Q50" s="146">
        <f t="shared" si="16"/>
        <v>0</v>
      </c>
      <c r="R50" s="151">
        <f t="shared" si="16"/>
        <v>0</v>
      </c>
      <c r="S50" s="151">
        <f t="shared" si="16"/>
        <v>0</v>
      </c>
    </row>
    <row r="51" spans="1:19" s="12" customFormat="1" ht="15.75" customHeight="1" x14ac:dyDescent="0.2">
      <c r="A51" s="11"/>
      <c r="C51" s="13"/>
      <c r="D51" s="14"/>
      <c r="E51" s="160"/>
      <c r="F51" s="160"/>
      <c r="G51" s="160"/>
      <c r="H51" s="160"/>
      <c r="I51" s="160"/>
      <c r="J51" s="160"/>
      <c r="K51" s="160"/>
      <c r="L51" s="160"/>
      <c r="M51" s="160"/>
      <c r="N51" s="160"/>
      <c r="O51" s="160"/>
      <c r="P51" s="160"/>
      <c r="Q51" s="160"/>
      <c r="R51" s="161"/>
      <c r="S51" s="161"/>
    </row>
    <row r="52" spans="1:19" ht="19.5" customHeight="1" thickBot="1" x14ac:dyDescent="0.25">
      <c r="B52" s="60" t="s">
        <v>96</v>
      </c>
      <c r="C52" s="60" t="s">
        <v>116</v>
      </c>
      <c r="D52" s="12"/>
      <c r="E52" s="162"/>
      <c r="F52" s="162"/>
      <c r="G52" s="162"/>
      <c r="H52" s="162"/>
      <c r="I52" s="162"/>
      <c r="J52" s="162"/>
      <c r="K52" s="162"/>
      <c r="L52" s="162"/>
      <c r="M52" s="162"/>
      <c r="N52" s="162"/>
      <c r="O52" s="162"/>
      <c r="P52" s="162"/>
      <c r="Q52" s="162"/>
      <c r="R52" s="163"/>
      <c r="S52" s="163"/>
    </row>
    <row r="53" spans="1:19" ht="19.5" customHeight="1" x14ac:dyDescent="0.2">
      <c r="B53" s="327" t="s">
        <v>136</v>
      </c>
      <c r="C53" s="328"/>
      <c r="D53" s="329"/>
      <c r="E53" s="128">
        <f>SUMIFS(LookupData!PI$3:PI$69,LookupData!$E$3:$E$69,'Rev-Exp'!$D$4)</f>
        <v>0</v>
      </c>
      <c r="F53" s="129">
        <f>SUMIFS(LookupData!PJ$3:PJ$69,LookupData!$E$3:$E$69,'Rev-Exp'!$D$4)</f>
        <v>0</v>
      </c>
      <c r="G53" s="129">
        <f>SUMIFS(LookupData!PK$3:PK$69,LookupData!$E$3:$E$69,'Rev-Exp'!$D$4)</f>
        <v>0</v>
      </c>
      <c r="H53" s="129">
        <f>SUMIFS(LookupData!PL$3:PL$69,LookupData!$E$3:$E$69,'Rev-Exp'!$D$4)</f>
        <v>0</v>
      </c>
      <c r="I53" s="129">
        <f>SUMIFS(LookupData!PM$3:PM$69,LookupData!$E$3:$E$69,'Rev-Exp'!$D$4)</f>
        <v>0</v>
      </c>
      <c r="J53" s="129">
        <f>SUMIFS(LookupData!PN$3:PN$69,LookupData!$E$3:$E$69,'Rev-Exp'!$D$4)</f>
        <v>0</v>
      </c>
      <c r="K53" s="129">
        <f>SUMIFS(LookupData!PO$3:PO$69,LookupData!$E$3:$E$69,'Rev-Exp'!$D$4)</f>
        <v>0</v>
      </c>
      <c r="L53" s="129">
        <f>SUMIFS(LookupData!PP$3:PP$69,LookupData!$E$3:$E$69,'Rev-Exp'!$D$4)</f>
        <v>0</v>
      </c>
      <c r="M53" s="129">
        <f>SUMIFS(LookupData!PQ$3:PQ$69,LookupData!$E$3:$E$69,'Rev-Exp'!$D$4)</f>
        <v>0</v>
      </c>
      <c r="N53" s="129">
        <f>SUMIFS(LookupData!PR$3:PR$69,LookupData!$E$3:$E$69,'Rev-Exp'!$D$4)</f>
        <v>0</v>
      </c>
      <c r="O53" s="129">
        <f>SUMIFS(LookupData!PS$3:PS$69,LookupData!$E$3:$E$69,'Rev-Exp'!$D$4)</f>
        <v>0</v>
      </c>
      <c r="P53" s="129">
        <f>SUMIFS(LookupData!PT$3:PT$69,LookupData!$E$3:$E$69,'Rev-Exp'!$D$4)</f>
        <v>0</v>
      </c>
      <c r="Q53" s="130"/>
      <c r="R53" s="131">
        <f t="shared" ref="R53:S55" si="17">SUM(E53:P53)</f>
        <v>0</v>
      </c>
      <c r="S53" s="132">
        <f t="shared" si="17"/>
        <v>0</v>
      </c>
    </row>
    <row r="54" spans="1:19" ht="19.5" customHeight="1" x14ac:dyDescent="0.2">
      <c r="B54" s="307" t="s">
        <v>2</v>
      </c>
      <c r="C54" s="308"/>
      <c r="D54" s="309"/>
      <c r="E54" s="133">
        <f>SUMIFS(LookupData!PX$3:PX$69,LookupData!$E$3:$E$69,'Rev-Exp'!$D$4)</f>
        <v>0</v>
      </c>
      <c r="F54" s="134">
        <f>SUMIFS(LookupData!PY$3:PY$69,LookupData!$E$3:$E$69,'Rev-Exp'!$D$4)</f>
        <v>0</v>
      </c>
      <c r="G54" s="134">
        <f>SUMIFS(LookupData!PZ$3:PZ$69,LookupData!$E$3:$E$69,'Rev-Exp'!$D$4)</f>
        <v>0</v>
      </c>
      <c r="H54" s="134">
        <f>SUMIFS(LookupData!QA$3:QA$69,LookupData!$E$3:$E$69,'Rev-Exp'!$D$4)</f>
        <v>0</v>
      </c>
      <c r="I54" s="134">
        <f>SUMIFS(LookupData!QB$3:QB$69,LookupData!$E$3:$E$69,'Rev-Exp'!$D$4)</f>
        <v>0</v>
      </c>
      <c r="J54" s="134">
        <f>SUMIFS(LookupData!QC$3:QC$69,LookupData!$E$3:$E$69,'Rev-Exp'!$D$4)</f>
        <v>0</v>
      </c>
      <c r="K54" s="134">
        <f>SUMIFS(LookupData!QD$3:QD$69,LookupData!$E$3:$E$69,'Rev-Exp'!$D$4)</f>
        <v>0</v>
      </c>
      <c r="L54" s="134">
        <f>SUMIFS(LookupData!QE$3:QE$69,LookupData!$E$3:$E$69,'Rev-Exp'!$D$4)</f>
        <v>0</v>
      </c>
      <c r="M54" s="134">
        <f>SUMIFS(LookupData!QF$3:QF$69,LookupData!$E$3:$E$69,'Rev-Exp'!$D$4)</f>
        <v>0</v>
      </c>
      <c r="N54" s="134">
        <f>SUMIFS(LookupData!QG$3:QG$69,LookupData!$E$3:$E$69,'Rev-Exp'!$D$4)</f>
        <v>0</v>
      </c>
      <c r="O54" s="134">
        <f>SUMIFS(LookupData!QH$3:QH$69,LookupData!$E$3:$E$69,'Rev-Exp'!$D$4)</f>
        <v>0</v>
      </c>
      <c r="P54" s="134">
        <f>SUMIFS(LookupData!QI$3:QI$69,LookupData!$E$3:$E$69,'Rev-Exp'!$D$4)</f>
        <v>0</v>
      </c>
      <c r="Q54" s="135"/>
      <c r="R54" s="136">
        <f t="shared" si="17"/>
        <v>0</v>
      </c>
      <c r="S54" s="112">
        <f t="shared" si="17"/>
        <v>0</v>
      </c>
    </row>
    <row r="55" spans="1:19" ht="19.5" customHeight="1" x14ac:dyDescent="0.2">
      <c r="B55" s="307" t="s">
        <v>231</v>
      </c>
      <c r="C55" s="308"/>
      <c r="D55" s="309"/>
      <c r="E55" s="137">
        <f>SUMIFS(LookupData!QM$3:QM$69,LookupData!$E$3:$E$69,'Rev-Exp'!$D$4)</f>
        <v>0</v>
      </c>
      <c r="F55" s="138">
        <f>SUMIFS(LookupData!QN$3:QN$69,LookupData!$E$3:$E$69,'Rev-Exp'!$D$4)</f>
        <v>0</v>
      </c>
      <c r="G55" s="138">
        <f>SUMIFS(LookupData!QO$3:QO$69,LookupData!$E$3:$E$69,'Rev-Exp'!$D$4)</f>
        <v>0</v>
      </c>
      <c r="H55" s="138">
        <f>SUMIFS(LookupData!QP$3:QP$69,LookupData!$E$3:$E$69,'Rev-Exp'!$D$4)</f>
        <v>0</v>
      </c>
      <c r="I55" s="138">
        <f>SUMIFS(LookupData!QQ$3:QQ$69,LookupData!$E$3:$E$69,'Rev-Exp'!$D$4)</f>
        <v>0</v>
      </c>
      <c r="J55" s="138">
        <f>SUMIFS(LookupData!QR$3:QR$69,LookupData!$E$3:$E$69,'Rev-Exp'!$D$4)</f>
        <v>0</v>
      </c>
      <c r="K55" s="138">
        <f>SUMIFS(LookupData!QS$3:QS$69,LookupData!$E$3:$E$69,'Rev-Exp'!$D$4)</f>
        <v>0</v>
      </c>
      <c r="L55" s="138">
        <f>SUMIFS(LookupData!QT$3:QT$69,LookupData!$E$3:$E$69,'Rev-Exp'!$D$4)</f>
        <v>0</v>
      </c>
      <c r="M55" s="138">
        <f>SUMIFS(LookupData!QU$3:QU$69,LookupData!$E$3:$E$69,'Rev-Exp'!$D$4)</f>
        <v>0</v>
      </c>
      <c r="N55" s="138">
        <f>SUMIFS(LookupData!QV$3:QV$69,LookupData!$E$3:$E$69,'Rev-Exp'!$D$4)</f>
        <v>0</v>
      </c>
      <c r="O55" s="138">
        <f>SUMIFS(LookupData!QW$3:QW$69,LookupData!$E$3:$E$69,'Rev-Exp'!$D$4)</f>
        <v>0</v>
      </c>
      <c r="P55" s="138">
        <f>SUMIFS(LookupData!QX$3:QX$69,LookupData!$E$3:$E$69,'Rev-Exp'!$D$4)</f>
        <v>0</v>
      </c>
      <c r="Q55" s="139"/>
      <c r="R55" s="116">
        <f t="shared" si="17"/>
        <v>0</v>
      </c>
      <c r="S55" s="116">
        <f t="shared" si="17"/>
        <v>0</v>
      </c>
    </row>
    <row r="56" spans="1:19" ht="19.5" customHeight="1" x14ac:dyDescent="0.2">
      <c r="B56" s="307" t="s">
        <v>105</v>
      </c>
      <c r="C56" s="308"/>
      <c r="D56" s="309"/>
      <c r="E56" s="133">
        <f>SUMIFS(LookupData!RB$3:RB$69,LookupData!$E$3:$E$69,'Rev-Exp'!$D$4)</f>
        <v>0</v>
      </c>
      <c r="F56" s="134">
        <f>SUMIFS(LookupData!RC$3:RC$69,LookupData!$E$3:$E$69,'Rev-Exp'!$D$4)</f>
        <v>0</v>
      </c>
      <c r="G56" s="134">
        <f>SUMIFS(LookupData!RD$3:RD$69,LookupData!$E$3:$E$69,'Rev-Exp'!$D$4)</f>
        <v>0</v>
      </c>
      <c r="H56" s="134">
        <f>SUMIFS(LookupData!RE$3:RE$69,LookupData!$E$3:$E$69,'Rev-Exp'!$D$4)</f>
        <v>0</v>
      </c>
      <c r="I56" s="134">
        <f>SUMIFS(LookupData!RF$3:RF$69,LookupData!$E$3:$E$69,'Rev-Exp'!$D$4)</f>
        <v>0</v>
      </c>
      <c r="J56" s="134">
        <f>SUMIFS(LookupData!RG$3:RG$69,LookupData!$E$3:$E$69,'Rev-Exp'!$D$4)</f>
        <v>0</v>
      </c>
      <c r="K56" s="134">
        <f>SUMIFS(LookupData!RH$3:RH$69,LookupData!$E$3:$E$69,'Rev-Exp'!$D$4)</f>
        <v>0</v>
      </c>
      <c r="L56" s="134">
        <f>SUMIFS(LookupData!RI$3:RI$69,LookupData!$E$3:$E$69,'Rev-Exp'!$D$4)</f>
        <v>0</v>
      </c>
      <c r="M56" s="134">
        <f>SUMIFS(LookupData!RJ$3:RJ$69,LookupData!$E$3:$E$69,'Rev-Exp'!$D$4)</f>
        <v>0</v>
      </c>
      <c r="N56" s="134">
        <f>SUMIFS(LookupData!RK$3:RK$69,LookupData!$E$3:$E$69,'Rev-Exp'!$D$4)</f>
        <v>0</v>
      </c>
      <c r="O56" s="134">
        <f>SUMIFS(LookupData!RL$3:RL$69,LookupData!$E$3:$E$69,'Rev-Exp'!$D$4)</f>
        <v>0</v>
      </c>
      <c r="P56" s="134">
        <f>SUMIFS(LookupData!RM$3:RM$69,LookupData!$E$3:$E$69,'Rev-Exp'!$D$4)</f>
        <v>0</v>
      </c>
      <c r="Q56" s="135"/>
      <c r="R56" s="116">
        <f t="shared" ref="R56" si="18">SUM(E56:P56)</f>
        <v>0</v>
      </c>
      <c r="S56" s="116">
        <f t="shared" ref="S56:S58" si="19">SUM(F56:Q56)</f>
        <v>0</v>
      </c>
    </row>
    <row r="57" spans="1:19" ht="19.5" customHeight="1" x14ac:dyDescent="0.2">
      <c r="B57" s="310" t="s">
        <v>229</v>
      </c>
      <c r="C57" s="311"/>
      <c r="D57" s="312"/>
      <c r="E57" s="137">
        <f>SUMIFS(LookupData!RQ$3:RQ$69,LookupData!$E$3:$E$69,'Rev-Exp'!$D$4)</f>
        <v>0</v>
      </c>
      <c r="F57" s="138">
        <f>SUMIFS(LookupData!RR$3:RR$69,LookupData!$E$3:$E$69,'Rev-Exp'!$D$4)</f>
        <v>0</v>
      </c>
      <c r="G57" s="138">
        <f>SUMIFS(LookupData!RS$3:RS$69,LookupData!$E$3:$E$69,'Rev-Exp'!$D$4)</f>
        <v>0</v>
      </c>
      <c r="H57" s="138">
        <f>SUMIFS(LookupData!RT$3:RT$69,LookupData!$E$3:$E$69,'Rev-Exp'!$D$4)</f>
        <v>0</v>
      </c>
      <c r="I57" s="138">
        <f>SUMIFS(LookupData!RU$3:RU$69,LookupData!$E$3:$E$69,'Rev-Exp'!$D$4)</f>
        <v>0</v>
      </c>
      <c r="J57" s="138">
        <f>SUMIFS(LookupData!RV$3:RV$69,LookupData!$E$3:$E$69,'Rev-Exp'!$D$4)</f>
        <v>0</v>
      </c>
      <c r="K57" s="138">
        <f>SUMIFS(LookupData!RW$3:RW$69,LookupData!$E$3:$E$69,'Rev-Exp'!$D$4)</f>
        <v>0</v>
      </c>
      <c r="L57" s="138">
        <f>SUMIFS(LookupData!RX$3:RX$69,LookupData!$E$3:$E$69,'Rev-Exp'!$D$4)</f>
        <v>0</v>
      </c>
      <c r="M57" s="138">
        <f>SUMIFS(LookupData!RY$3:RY$69,LookupData!$E$3:$E$69,'Rev-Exp'!$D$4)</f>
        <v>0</v>
      </c>
      <c r="N57" s="138">
        <f>SUMIFS(LookupData!RZ$3:RZ$69,LookupData!$E$3:$E$69,'Rev-Exp'!$D$4)</f>
        <v>0</v>
      </c>
      <c r="O57" s="138">
        <f>SUMIFS(LookupData!SA$3:SA$69,LookupData!$E$3:$E$69,'Rev-Exp'!$D$4)</f>
        <v>0</v>
      </c>
      <c r="P57" s="138">
        <f>SUMIFS(LookupData!SB$3:SB$69,LookupData!$E$3:$E$69,'Rev-Exp'!$D$4)</f>
        <v>0</v>
      </c>
      <c r="Q57" s="139"/>
      <c r="R57" s="157">
        <f>SUM(E57:P57)</f>
        <v>0</v>
      </c>
      <c r="S57" s="157">
        <f t="shared" si="19"/>
        <v>0</v>
      </c>
    </row>
    <row r="58" spans="1:19" ht="19.5" customHeight="1" thickBot="1" x14ac:dyDescent="0.25">
      <c r="B58" s="313" t="s">
        <v>232</v>
      </c>
      <c r="C58" s="314"/>
      <c r="D58" s="315"/>
      <c r="E58" s="141">
        <f>SUMIFS(LookupData!SF$3:SF$69,LookupData!$E$3:$E$69,'Rev-Exp'!$D$4)</f>
        <v>0</v>
      </c>
      <c r="F58" s="142">
        <f>SUMIFS(LookupData!SG$3:SG$69,LookupData!$E$3:$E$69,'Rev-Exp'!$D$4)</f>
        <v>0</v>
      </c>
      <c r="G58" s="142">
        <f>SUMIFS(LookupData!SH$3:SH$69,LookupData!$E$3:$E$69,'Rev-Exp'!$D$4)</f>
        <v>0</v>
      </c>
      <c r="H58" s="142">
        <f>SUMIFS(LookupData!SI$3:SI$69,LookupData!$E$3:$E$69,'Rev-Exp'!$D$4)</f>
        <v>0</v>
      </c>
      <c r="I58" s="142">
        <f>SUMIFS(LookupData!SJ$3:SJ$69,LookupData!$E$3:$E$69,'Rev-Exp'!$D$4)</f>
        <v>0</v>
      </c>
      <c r="J58" s="142">
        <f>SUMIFS(LookupData!SK$3:SK$69,LookupData!$E$3:$E$69,'Rev-Exp'!$D$4)</f>
        <v>0</v>
      </c>
      <c r="K58" s="142">
        <f>SUMIFS(LookupData!SL$3:SL$69,LookupData!$E$3:$E$69,'Rev-Exp'!$D$4)</f>
        <v>0</v>
      </c>
      <c r="L58" s="142">
        <f>SUMIFS(LookupData!SM$3:SM$69,LookupData!$E$3:$E$69,'Rev-Exp'!$D$4)</f>
        <v>0</v>
      </c>
      <c r="M58" s="142">
        <f>SUMIFS(LookupData!SN$3:SN$69,LookupData!$E$3:$E$69,'Rev-Exp'!$D$4)</f>
        <v>0</v>
      </c>
      <c r="N58" s="142">
        <f>SUMIFS(LookupData!SO$3:SO$69,LookupData!$E$3:$E$69,'Rev-Exp'!$D$4)</f>
        <v>0</v>
      </c>
      <c r="O58" s="142">
        <f>SUMIFS(LookupData!SP$3:SP$69,LookupData!$E$3:$E$69,'Rev-Exp'!$D$4)</f>
        <v>0</v>
      </c>
      <c r="P58" s="142">
        <f>SUMIFS(LookupData!SQ$3:SQ$69,LookupData!$E$3:$E$69,'Rev-Exp'!$D$4)</f>
        <v>0</v>
      </c>
      <c r="Q58" s="143"/>
      <c r="R58" s="124">
        <f>SUM(E58:P58)</f>
        <v>0</v>
      </c>
      <c r="S58" s="124">
        <f t="shared" si="19"/>
        <v>0</v>
      </c>
    </row>
    <row r="59" spans="1:19" s="19" customFormat="1" ht="19.5" customHeight="1" thickTop="1" thickBot="1" x14ac:dyDescent="0.25">
      <c r="B59" s="316" t="s">
        <v>262</v>
      </c>
      <c r="C59" s="317"/>
      <c r="D59" s="318"/>
      <c r="E59" s="144">
        <f t="shared" ref="E59:S59" si="20">SUM(E53:E58)</f>
        <v>0</v>
      </c>
      <c r="F59" s="145">
        <f t="shared" si="20"/>
        <v>0</v>
      </c>
      <c r="G59" s="145">
        <f t="shared" si="20"/>
        <v>0</v>
      </c>
      <c r="H59" s="145">
        <f t="shared" si="20"/>
        <v>0</v>
      </c>
      <c r="I59" s="145">
        <f t="shared" si="20"/>
        <v>0</v>
      </c>
      <c r="J59" s="145">
        <f t="shared" si="20"/>
        <v>0</v>
      </c>
      <c r="K59" s="145">
        <f t="shared" si="20"/>
        <v>0</v>
      </c>
      <c r="L59" s="145">
        <f t="shared" si="20"/>
        <v>0</v>
      </c>
      <c r="M59" s="145">
        <f t="shared" si="20"/>
        <v>0</v>
      </c>
      <c r="N59" s="145">
        <f t="shared" si="20"/>
        <v>0</v>
      </c>
      <c r="O59" s="145">
        <f t="shared" si="20"/>
        <v>0</v>
      </c>
      <c r="P59" s="145">
        <f t="shared" si="20"/>
        <v>0</v>
      </c>
      <c r="Q59" s="146">
        <f t="shared" si="20"/>
        <v>0</v>
      </c>
      <c r="R59" s="147">
        <f t="shared" si="20"/>
        <v>0</v>
      </c>
      <c r="S59" s="147">
        <f t="shared" si="20"/>
        <v>0</v>
      </c>
    </row>
    <row r="60" spans="1:19" s="12" customFormat="1" ht="15.75" customHeight="1" x14ac:dyDescent="0.2">
      <c r="A60" s="11"/>
      <c r="C60" s="13"/>
      <c r="D60" s="14"/>
      <c r="E60" s="160"/>
      <c r="F60" s="160"/>
      <c r="G60" s="160"/>
      <c r="H60" s="160"/>
      <c r="I60" s="160"/>
      <c r="J60" s="160"/>
      <c r="K60" s="160"/>
      <c r="L60" s="160"/>
      <c r="M60" s="160"/>
      <c r="N60" s="160"/>
      <c r="O60" s="160"/>
      <c r="P60" s="160"/>
      <c r="Q60" s="160"/>
      <c r="R60" s="161"/>
      <c r="S60" s="161"/>
    </row>
    <row r="61" spans="1:19" ht="19.5" customHeight="1" thickBot="1" x14ac:dyDescent="0.25">
      <c r="B61" s="60" t="s">
        <v>97</v>
      </c>
      <c r="C61" s="60" t="s">
        <v>100</v>
      </c>
      <c r="D61" s="12"/>
      <c r="E61" s="162"/>
      <c r="F61" s="162"/>
      <c r="G61" s="162"/>
      <c r="H61" s="162"/>
      <c r="I61" s="162"/>
      <c r="J61" s="162"/>
      <c r="K61" s="162"/>
      <c r="L61" s="162"/>
      <c r="M61" s="162"/>
      <c r="N61" s="162"/>
      <c r="O61" s="162"/>
      <c r="P61" s="162"/>
      <c r="Q61" s="162"/>
      <c r="R61" s="163"/>
      <c r="S61" s="163"/>
    </row>
    <row r="62" spans="1:19" ht="19.5" customHeight="1" x14ac:dyDescent="0.2">
      <c r="B62" s="327" t="s">
        <v>136</v>
      </c>
      <c r="C62" s="328"/>
      <c r="D62" s="329"/>
      <c r="E62" s="128">
        <f>SUMIFS(LookupData!SU$3:SU$69,LookupData!$E$3:$E$69,'Rev-Exp'!$D$4)</f>
        <v>0</v>
      </c>
      <c r="F62" s="129">
        <f>SUMIFS(LookupData!SV$3:SV$69,LookupData!$E$3:$E$69,'Rev-Exp'!$D$4)</f>
        <v>0</v>
      </c>
      <c r="G62" s="129">
        <f>SUMIFS(LookupData!SW$3:SW$69,LookupData!$E$3:$E$69,'Rev-Exp'!$D$4)</f>
        <v>0</v>
      </c>
      <c r="H62" s="129">
        <f>SUMIFS(LookupData!SX$3:SX$69,LookupData!$E$3:$E$69,'Rev-Exp'!$D$4)</f>
        <v>0</v>
      </c>
      <c r="I62" s="129">
        <f>SUMIFS(LookupData!SY$3:SY$69,LookupData!$E$3:$E$69,'Rev-Exp'!$D$4)</f>
        <v>0</v>
      </c>
      <c r="J62" s="129">
        <f>SUMIFS(LookupData!SZ$3:SZ$69,LookupData!$E$3:$E$69,'Rev-Exp'!$D$4)</f>
        <v>0</v>
      </c>
      <c r="K62" s="129">
        <f>SUMIFS(LookupData!TA$3:TA$69,LookupData!$E$3:$E$69,'Rev-Exp'!$D$4)</f>
        <v>0</v>
      </c>
      <c r="L62" s="129">
        <f>SUMIFS(LookupData!TB$3:TB$69,LookupData!$E$3:$E$69,'Rev-Exp'!$D$4)</f>
        <v>0</v>
      </c>
      <c r="M62" s="129">
        <f>SUMIFS(LookupData!TC$3:TC$69,LookupData!$E$3:$E$69,'Rev-Exp'!$D$4)</f>
        <v>0</v>
      </c>
      <c r="N62" s="129">
        <f>SUMIFS(LookupData!TD$3:TD$69,LookupData!$E$3:$E$69,'Rev-Exp'!$D$4)</f>
        <v>0</v>
      </c>
      <c r="O62" s="129">
        <f>SUMIFS(LookupData!TE$3:TE$69,LookupData!$E$3:$E$69,'Rev-Exp'!$D$4)</f>
        <v>0</v>
      </c>
      <c r="P62" s="129">
        <f>SUMIFS(LookupData!TF$3:TF$69,LookupData!$E$3:$E$69,'Rev-Exp'!$D$4)</f>
        <v>0</v>
      </c>
      <c r="Q62" s="130"/>
      <c r="R62" s="131">
        <f t="shared" ref="R62:S67" si="21">SUM(E62:P62)</f>
        <v>0</v>
      </c>
      <c r="S62" s="132">
        <f t="shared" si="21"/>
        <v>0</v>
      </c>
    </row>
    <row r="63" spans="1:19" ht="19.5" customHeight="1" x14ac:dyDescent="0.2">
      <c r="B63" s="307" t="s">
        <v>2</v>
      </c>
      <c r="C63" s="308"/>
      <c r="D63" s="309"/>
      <c r="E63" s="173">
        <f>SUMIFS(LookupData!TJ$3:TJ$69,LookupData!$E$3:$E$69,'Rev-Exp'!$D$4)</f>
        <v>0</v>
      </c>
      <c r="F63" s="174">
        <f>SUMIFS(LookupData!TK$3:TK$69,LookupData!$E$3:$E$69,'Rev-Exp'!$D$4)</f>
        <v>0</v>
      </c>
      <c r="G63" s="174">
        <f>SUMIFS(LookupData!TL$3:TL$69,LookupData!$E$3:$E$69,'Rev-Exp'!$D$4)</f>
        <v>0</v>
      </c>
      <c r="H63" s="174">
        <f>SUMIFS(LookupData!TM$3:TM$69,LookupData!$E$3:$E$69,'Rev-Exp'!$D$4)</f>
        <v>0</v>
      </c>
      <c r="I63" s="174">
        <f>SUMIFS(LookupData!TN$3:TN$69,LookupData!$E$3:$E$69,'Rev-Exp'!$D$4)</f>
        <v>0</v>
      </c>
      <c r="J63" s="174">
        <f>SUMIFS(LookupData!TO$3:TO$69,LookupData!$E$3:$E$69,'Rev-Exp'!$D$4)</f>
        <v>0</v>
      </c>
      <c r="K63" s="174">
        <f>SUMIFS(LookupData!TP$3:TP$69,LookupData!$E$3:$E$69,'Rev-Exp'!$D$4)</f>
        <v>0</v>
      </c>
      <c r="L63" s="174">
        <f>SUMIFS(LookupData!TQ$3:TQ$69,LookupData!$E$3:$E$69,'Rev-Exp'!$D$4)</f>
        <v>0</v>
      </c>
      <c r="M63" s="174">
        <f>SUMIFS(LookupData!TR$3:TR$69,LookupData!$E$3:$E$69,'Rev-Exp'!$D$4)</f>
        <v>0</v>
      </c>
      <c r="N63" s="174">
        <f>SUMIFS(LookupData!TS$3:TS$69,LookupData!$E$3:$E$69,'Rev-Exp'!$D$4)</f>
        <v>0</v>
      </c>
      <c r="O63" s="174">
        <f>SUMIFS(LookupData!TT$3:TT$69,LookupData!$E$3:$E$69,'Rev-Exp'!$D$4)</f>
        <v>0</v>
      </c>
      <c r="P63" s="174">
        <f>SUMIFS(LookupData!TU$3:TU$69,LookupData!$E$3:$E$69,'Rev-Exp'!$D$4)</f>
        <v>0</v>
      </c>
      <c r="Q63" s="175"/>
      <c r="R63" s="136">
        <f t="shared" si="21"/>
        <v>0</v>
      </c>
      <c r="S63" s="112">
        <f t="shared" si="21"/>
        <v>0</v>
      </c>
    </row>
    <row r="64" spans="1:19" ht="19.5" customHeight="1" x14ac:dyDescent="0.2">
      <c r="B64" s="307" t="s">
        <v>231</v>
      </c>
      <c r="C64" s="308"/>
      <c r="D64" s="309"/>
      <c r="E64" s="137">
        <f>SUMIFS(LookupData!TY$3:TY$69,LookupData!$E$3:$E$69,'Rev-Exp'!$D$4)</f>
        <v>0</v>
      </c>
      <c r="F64" s="138">
        <f>SUMIFS(LookupData!TZ$3:TZ$69,LookupData!$E$3:$E$69,'Rev-Exp'!$D$4)</f>
        <v>0</v>
      </c>
      <c r="G64" s="138">
        <f>SUMIFS(LookupData!UA$3:UA$69,LookupData!$E$3:$E$69,'Rev-Exp'!$D$4)</f>
        <v>0</v>
      </c>
      <c r="H64" s="138">
        <f>SUMIFS(LookupData!UB$3:UB$69,LookupData!$E$3:$E$69,'Rev-Exp'!$D$4)</f>
        <v>0</v>
      </c>
      <c r="I64" s="138">
        <f>SUMIFS(LookupData!UC$3:UC$69,LookupData!$E$3:$E$69,'Rev-Exp'!$D$4)</f>
        <v>0</v>
      </c>
      <c r="J64" s="138">
        <f>SUMIFS(LookupData!UD$3:UD$69,LookupData!$E$3:$E$69,'Rev-Exp'!$D$4)</f>
        <v>0</v>
      </c>
      <c r="K64" s="138">
        <f>SUMIFS(LookupData!UE$3:UE$69,LookupData!$E$3:$E$69,'Rev-Exp'!$D$4)</f>
        <v>0</v>
      </c>
      <c r="L64" s="138">
        <f>SUMIFS(LookupData!UF$3:UF$69,LookupData!$E$3:$E$69,'Rev-Exp'!$D$4)</f>
        <v>0</v>
      </c>
      <c r="M64" s="138">
        <f>SUMIFS(LookupData!UG$3:UG$69,LookupData!$E$3:$E$69,'Rev-Exp'!$D$4)</f>
        <v>0</v>
      </c>
      <c r="N64" s="138">
        <f>SUMIFS(LookupData!UH$3:UH$69,LookupData!$E$3:$E$69,'Rev-Exp'!$D$4)</f>
        <v>0</v>
      </c>
      <c r="O64" s="138">
        <f>SUMIFS(LookupData!UI$3:UI$69,LookupData!$E$3:$E$69,'Rev-Exp'!$D$4)</f>
        <v>0</v>
      </c>
      <c r="P64" s="138">
        <f>SUMIFS(LookupData!UJ$3:UJ$69,LookupData!$E$3:$E$69,'Rev-Exp'!$D$4)</f>
        <v>0</v>
      </c>
      <c r="Q64" s="139"/>
      <c r="R64" s="116">
        <f t="shared" si="21"/>
        <v>0</v>
      </c>
      <c r="S64" s="116">
        <f t="shared" si="21"/>
        <v>0</v>
      </c>
    </row>
    <row r="65" spans="1:19" ht="19.5" customHeight="1" x14ac:dyDescent="0.2">
      <c r="B65" s="307" t="s">
        <v>105</v>
      </c>
      <c r="C65" s="308"/>
      <c r="D65" s="309"/>
      <c r="E65" s="133">
        <f>SUMIFS(LookupData!UN$3:UN$69,LookupData!$E$3:$E$69,'Rev-Exp'!$D$4)</f>
        <v>0</v>
      </c>
      <c r="F65" s="134">
        <f>SUMIFS(LookupData!UO$3:UO$69,LookupData!$E$3:$E$69,'Rev-Exp'!$D$4)</f>
        <v>0</v>
      </c>
      <c r="G65" s="134">
        <f>SUMIFS(LookupData!UP$3:UP$69,LookupData!$E$3:$E$69,'Rev-Exp'!$D$4)</f>
        <v>0</v>
      </c>
      <c r="H65" s="134">
        <f>SUMIFS(LookupData!UQ$3:UQ$69,LookupData!$E$3:$E$69,'Rev-Exp'!$D$4)</f>
        <v>0</v>
      </c>
      <c r="I65" s="134">
        <f>SUMIFS(LookupData!UR$3:UR$69,LookupData!$E$3:$E$69,'Rev-Exp'!$D$4)</f>
        <v>0</v>
      </c>
      <c r="J65" s="134">
        <f>SUMIFS(LookupData!US$3:US$69,LookupData!$E$3:$E$69,'Rev-Exp'!$D$4)</f>
        <v>0</v>
      </c>
      <c r="K65" s="134">
        <f>SUMIFS(LookupData!UT$3:UT$69,LookupData!$E$3:$E$69,'Rev-Exp'!$D$4)</f>
        <v>0</v>
      </c>
      <c r="L65" s="134">
        <f>SUMIFS(LookupData!UU$3:UU$69,LookupData!$E$3:$E$69,'Rev-Exp'!$D$4)</f>
        <v>0</v>
      </c>
      <c r="M65" s="134">
        <f>SUMIFS(LookupData!UV$3:UV$69,LookupData!$E$3:$E$69,'Rev-Exp'!$D$4)</f>
        <v>0</v>
      </c>
      <c r="N65" s="134">
        <f>SUMIFS(LookupData!UW$3:UW$69,LookupData!$E$3:$E$69,'Rev-Exp'!$D$4)</f>
        <v>0</v>
      </c>
      <c r="O65" s="134">
        <f>SUMIFS(LookupData!UX$3:UX$69,LookupData!$E$3:$E$69,'Rev-Exp'!$D$4)</f>
        <v>0</v>
      </c>
      <c r="P65" s="134">
        <f>SUMIFS(LookupData!UY$3:UY$69,LookupData!$E$3:$E$69,'Rev-Exp'!$D$4)</f>
        <v>0</v>
      </c>
      <c r="Q65" s="135"/>
      <c r="R65" s="140">
        <f t="shared" si="21"/>
        <v>0</v>
      </c>
      <c r="S65" s="140">
        <f t="shared" si="21"/>
        <v>0</v>
      </c>
    </row>
    <row r="66" spans="1:19" ht="19.5" customHeight="1" x14ac:dyDescent="0.2">
      <c r="B66" s="310" t="s">
        <v>229</v>
      </c>
      <c r="C66" s="311"/>
      <c r="D66" s="312"/>
      <c r="E66" s="137">
        <f>SUMIFS(LookupData!VC$3:VC$69,LookupData!$E$3:$E$69,'Rev-Exp'!$D$4)</f>
        <v>0</v>
      </c>
      <c r="F66" s="138">
        <f>SUMIFS(LookupData!VD$3:VD$69,LookupData!$E$3:$E$69,'Rev-Exp'!$D$4)</f>
        <v>0</v>
      </c>
      <c r="G66" s="138">
        <f>SUMIFS(LookupData!VE$3:VE$69,LookupData!$E$3:$E$69,'Rev-Exp'!$D$4)</f>
        <v>0</v>
      </c>
      <c r="H66" s="138">
        <f>SUMIFS(LookupData!VF$3:VF$69,LookupData!$E$3:$E$69,'Rev-Exp'!$D$4)</f>
        <v>0</v>
      </c>
      <c r="I66" s="138">
        <f>SUMIFS(LookupData!VG$3:VG$69,LookupData!$E$3:$E$69,'Rev-Exp'!$D$4)</f>
        <v>0</v>
      </c>
      <c r="J66" s="138">
        <f>SUMIFS(LookupData!VH$3:VH$69,LookupData!$E$3:$E$69,'Rev-Exp'!$D$4)</f>
        <v>0</v>
      </c>
      <c r="K66" s="138">
        <f>SUMIFS(LookupData!VI$3:VI$69,LookupData!$E$3:$E$69,'Rev-Exp'!$D$4)</f>
        <v>0</v>
      </c>
      <c r="L66" s="138">
        <f>SUMIFS(LookupData!VJ$3:VJ$69,LookupData!$E$3:$E$69,'Rev-Exp'!$D$4)</f>
        <v>0</v>
      </c>
      <c r="M66" s="138">
        <f>SUMIFS(LookupData!VK$3:VK$69,LookupData!$E$3:$E$69,'Rev-Exp'!$D$4)</f>
        <v>0</v>
      </c>
      <c r="N66" s="138">
        <f>SUMIFS(LookupData!VL$3:VL$69,LookupData!$E$3:$E$69,'Rev-Exp'!$D$4)</f>
        <v>0</v>
      </c>
      <c r="O66" s="138">
        <f>SUMIFS(LookupData!VM$3:VM$69,LookupData!$E$3:$E$69,'Rev-Exp'!$D$4)</f>
        <v>0</v>
      </c>
      <c r="P66" s="138">
        <f>SUMIFS(LookupData!VN$3:VN$69,LookupData!$E$3:$E$69,'Rev-Exp'!$D$4)</f>
        <v>0</v>
      </c>
      <c r="Q66" s="139"/>
      <c r="R66" s="157">
        <f>SUM(E66:P66)</f>
        <v>0</v>
      </c>
      <c r="S66" s="157">
        <f t="shared" si="21"/>
        <v>0</v>
      </c>
    </row>
    <row r="67" spans="1:19" ht="19.5" customHeight="1" thickBot="1" x14ac:dyDescent="0.25">
      <c r="B67" s="313" t="s">
        <v>232</v>
      </c>
      <c r="C67" s="314"/>
      <c r="D67" s="315"/>
      <c r="E67" s="141">
        <f>SUMIFS(LookupData!VR$3:VR$69,LookupData!$E$3:$E$69,'Rev-Exp'!$D$4)</f>
        <v>0</v>
      </c>
      <c r="F67" s="142">
        <f>SUMIFS(LookupData!VS$3:VS$69,LookupData!$E$3:$E$69,'Rev-Exp'!$D$4)</f>
        <v>0</v>
      </c>
      <c r="G67" s="142">
        <f>SUMIFS(LookupData!VT$3:VT$69,LookupData!$E$3:$E$69,'Rev-Exp'!$D$4)</f>
        <v>0</v>
      </c>
      <c r="H67" s="142">
        <f>SUMIFS(LookupData!VU$3:VU$69,LookupData!$E$3:$E$69,'Rev-Exp'!$D$4)</f>
        <v>0</v>
      </c>
      <c r="I67" s="142">
        <f>SUMIFS(LookupData!VV$3:VV$69,LookupData!$E$3:$E$69,'Rev-Exp'!$D$4)</f>
        <v>0</v>
      </c>
      <c r="J67" s="142">
        <f>SUMIFS(LookupData!VW$3:VW$69,LookupData!$E$3:$E$69,'Rev-Exp'!$D$4)</f>
        <v>0</v>
      </c>
      <c r="K67" s="142">
        <f>SUMIFS(LookupData!VX$3:VX$69,LookupData!$E$3:$E$69,'Rev-Exp'!$D$4)</f>
        <v>0</v>
      </c>
      <c r="L67" s="142">
        <f>SUMIFS(LookupData!VY$3:VY$69,LookupData!$E$3:$E$69,'Rev-Exp'!$D$4)</f>
        <v>0</v>
      </c>
      <c r="M67" s="142">
        <f>SUMIFS(LookupData!VZ$3:VZ$69,LookupData!$E$3:$E$69,'Rev-Exp'!$D$4)</f>
        <v>0</v>
      </c>
      <c r="N67" s="142">
        <f>SUMIFS(LookupData!WA$3:WA$69,LookupData!$E$3:$E$69,'Rev-Exp'!$D$4)</f>
        <v>0</v>
      </c>
      <c r="O67" s="142">
        <f>SUMIFS(LookupData!WB$3:WB$69,LookupData!$E$3:$E$69,'Rev-Exp'!$D$4)</f>
        <v>0</v>
      </c>
      <c r="P67" s="142">
        <f>SUMIFS(LookupData!WC$3:WC$69,LookupData!$E$3:$E$69,'Rev-Exp'!$D$4)</f>
        <v>0</v>
      </c>
      <c r="Q67" s="143"/>
      <c r="R67" s="124">
        <f>SUM(E67:P67)</f>
        <v>0</v>
      </c>
      <c r="S67" s="124">
        <f t="shared" si="21"/>
        <v>0</v>
      </c>
    </row>
    <row r="68" spans="1:19" s="19" customFormat="1" ht="19.5" customHeight="1" thickTop="1" thickBot="1" x14ac:dyDescent="0.25">
      <c r="B68" s="316" t="s">
        <v>263</v>
      </c>
      <c r="C68" s="317"/>
      <c r="D68" s="318"/>
      <c r="E68" s="144">
        <f t="shared" ref="E68:S68" si="22">SUM(E62:E67)</f>
        <v>0</v>
      </c>
      <c r="F68" s="145">
        <f t="shared" si="22"/>
        <v>0</v>
      </c>
      <c r="G68" s="145">
        <f t="shared" si="22"/>
        <v>0</v>
      </c>
      <c r="H68" s="145">
        <f t="shared" si="22"/>
        <v>0</v>
      </c>
      <c r="I68" s="145">
        <f t="shared" si="22"/>
        <v>0</v>
      </c>
      <c r="J68" s="145">
        <f t="shared" si="22"/>
        <v>0</v>
      </c>
      <c r="K68" s="145">
        <f t="shared" si="22"/>
        <v>0</v>
      </c>
      <c r="L68" s="145">
        <f t="shared" si="22"/>
        <v>0</v>
      </c>
      <c r="M68" s="145">
        <f t="shared" si="22"/>
        <v>0</v>
      </c>
      <c r="N68" s="145">
        <f t="shared" si="22"/>
        <v>0</v>
      </c>
      <c r="O68" s="145">
        <f t="shared" si="22"/>
        <v>0</v>
      </c>
      <c r="P68" s="145">
        <f t="shared" si="22"/>
        <v>0</v>
      </c>
      <c r="Q68" s="146">
        <f t="shared" si="22"/>
        <v>0</v>
      </c>
      <c r="R68" s="147">
        <f t="shared" si="22"/>
        <v>0</v>
      </c>
      <c r="S68" s="147">
        <f t="shared" si="22"/>
        <v>0</v>
      </c>
    </row>
    <row r="69" spans="1:19" s="19" customFormat="1" ht="7.5" customHeight="1" x14ac:dyDescent="0.2">
      <c r="B69" s="75"/>
      <c r="C69" s="75"/>
      <c r="D69" s="75"/>
      <c r="E69" s="176"/>
      <c r="F69" s="176"/>
      <c r="G69" s="176"/>
      <c r="H69" s="176"/>
      <c r="I69" s="176"/>
      <c r="J69" s="176"/>
      <c r="K69" s="176"/>
      <c r="L69" s="176"/>
      <c r="M69" s="176"/>
      <c r="N69" s="176"/>
      <c r="O69" s="176"/>
      <c r="P69" s="176"/>
      <c r="Q69" s="176"/>
      <c r="R69" s="176"/>
      <c r="S69" s="176"/>
    </row>
    <row r="70" spans="1:19" s="12" customFormat="1" ht="15.75" customHeight="1" x14ac:dyDescent="0.2">
      <c r="A70" s="11"/>
      <c r="C70" s="13"/>
      <c r="D70" s="14"/>
      <c r="E70" s="160"/>
      <c r="F70" s="160"/>
      <c r="G70" s="160"/>
      <c r="H70" s="160"/>
      <c r="I70" s="160"/>
      <c r="J70" s="160"/>
      <c r="K70" s="160"/>
      <c r="L70" s="160"/>
      <c r="M70" s="160"/>
      <c r="N70" s="160"/>
      <c r="O70" s="160"/>
      <c r="P70" s="160"/>
      <c r="Q70" s="160"/>
      <c r="R70" s="161"/>
      <c r="S70" s="161"/>
    </row>
    <row r="71" spans="1:19" ht="19.5" customHeight="1" thickBot="1" x14ac:dyDescent="0.25">
      <c r="B71" s="60" t="s">
        <v>98</v>
      </c>
      <c r="C71" s="60" t="s">
        <v>115</v>
      </c>
      <c r="E71" s="162"/>
      <c r="F71" s="162"/>
      <c r="G71" s="162"/>
      <c r="H71" s="162"/>
      <c r="I71" s="162"/>
      <c r="J71" s="162"/>
      <c r="K71" s="162"/>
      <c r="L71" s="162"/>
      <c r="M71" s="162"/>
      <c r="N71" s="162"/>
      <c r="O71" s="162"/>
      <c r="P71" s="162"/>
      <c r="Q71" s="162"/>
      <c r="R71" s="163"/>
      <c r="S71" s="163"/>
    </row>
    <row r="72" spans="1:19" ht="19.5" customHeight="1" x14ac:dyDescent="0.2">
      <c r="B72" s="327" t="s">
        <v>134</v>
      </c>
      <c r="C72" s="328"/>
      <c r="D72" s="329"/>
      <c r="E72" s="128">
        <f>SUMIFS(LookupData!WG$3:WG$69,LookupData!$E$3:$E$69,'Rev-Exp'!$D$4)</f>
        <v>0</v>
      </c>
      <c r="F72" s="129">
        <f>SUMIFS(LookupData!WH$3:WH$69,LookupData!$E$3:$E$69,'Rev-Exp'!$D$4)</f>
        <v>0</v>
      </c>
      <c r="G72" s="129">
        <f>SUMIFS(LookupData!WI$3:WI$69,LookupData!$E$3:$E$69,'Rev-Exp'!$D$4)</f>
        <v>0</v>
      </c>
      <c r="H72" s="129">
        <f>SUMIFS(LookupData!WJ$3:WJ$69,LookupData!$E$3:$E$69,'Rev-Exp'!$D$4)</f>
        <v>0</v>
      </c>
      <c r="I72" s="129">
        <f>SUMIFS(LookupData!WK$3:WK$69,LookupData!$E$3:$E$69,'Rev-Exp'!$D$4)</f>
        <v>0</v>
      </c>
      <c r="J72" s="129">
        <f>SUMIFS(LookupData!WL$3:WL$69,LookupData!$E$3:$E$69,'Rev-Exp'!$D$4)</f>
        <v>0</v>
      </c>
      <c r="K72" s="129">
        <f>SUMIFS(LookupData!WM$3:WM$69,LookupData!$E$3:$E$69,'Rev-Exp'!$D$4)</f>
        <v>0</v>
      </c>
      <c r="L72" s="129">
        <f>SUMIFS(LookupData!WN$3:WN$69,LookupData!$E$3:$E$69,'Rev-Exp'!$D$4)</f>
        <v>0</v>
      </c>
      <c r="M72" s="129">
        <f>SUMIFS(LookupData!WO$3:WO$69,LookupData!$E$3:$E$69,'Rev-Exp'!$D$4)</f>
        <v>0</v>
      </c>
      <c r="N72" s="129">
        <f>SUMIFS(LookupData!WP$3:WP$69,LookupData!$E$3:$E$69,'Rev-Exp'!$D$4)</f>
        <v>0</v>
      </c>
      <c r="O72" s="129">
        <f>SUMIFS(LookupData!WQ$3:WQ$69,LookupData!$E$3:$E$69,'Rev-Exp'!$D$4)</f>
        <v>0</v>
      </c>
      <c r="P72" s="129">
        <f>SUMIFS(LookupData!WR$3:WR$69,LookupData!$E$3:$E$69,'Rev-Exp'!$D$4)</f>
        <v>0</v>
      </c>
      <c r="Q72" s="130"/>
      <c r="R72" s="131">
        <f t="shared" ref="R72:S77" si="23">SUM(E72:P72)</f>
        <v>0</v>
      </c>
      <c r="S72" s="132">
        <f t="shared" si="23"/>
        <v>0</v>
      </c>
    </row>
    <row r="73" spans="1:19" ht="19.5" customHeight="1" x14ac:dyDescent="0.2">
      <c r="B73" s="307" t="s">
        <v>135</v>
      </c>
      <c r="C73" s="308"/>
      <c r="D73" s="309"/>
      <c r="E73" s="173">
        <f>SUMIFS(LookupData!WV$3:WV$69,LookupData!$E$3:$E$69,'Rev-Exp'!$D$4)</f>
        <v>0</v>
      </c>
      <c r="F73" s="174">
        <f>SUMIFS(LookupData!WW$3:WW$69,LookupData!$E$3:$E$69,'Rev-Exp'!$D$4)</f>
        <v>0</v>
      </c>
      <c r="G73" s="174">
        <f>SUMIFS(LookupData!WX$3:WX$69,LookupData!$E$3:$E$69,'Rev-Exp'!$D$4)</f>
        <v>0</v>
      </c>
      <c r="H73" s="174">
        <f>SUMIFS(LookupData!WY$3:WY$69,LookupData!$E$3:$E$69,'Rev-Exp'!$D$4)</f>
        <v>0</v>
      </c>
      <c r="I73" s="174">
        <f>SUMIFS(LookupData!WZ$3:WZ$69,LookupData!$E$3:$E$69,'Rev-Exp'!$D$4)</f>
        <v>0</v>
      </c>
      <c r="J73" s="174">
        <f>SUMIFS(LookupData!XA$3:XA$69,LookupData!$E$3:$E$69,'Rev-Exp'!$D$4)</f>
        <v>0</v>
      </c>
      <c r="K73" s="174">
        <f>SUMIFS(LookupData!XB$3:XB$69,LookupData!$E$3:$E$69,'Rev-Exp'!$D$4)</f>
        <v>0</v>
      </c>
      <c r="L73" s="174">
        <f>SUMIFS(LookupData!XC$3:XC$69,LookupData!$E$3:$E$69,'Rev-Exp'!$D$4)</f>
        <v>0</v>
      </c>
      <c r="M73" s="174">
        <f>SUMIFS(LookupData!XD$3:XD$69,LookupData!$E$3:$E$69,'Rev-Exp'!$D$4)</f>
        <v>0</v>
      </c>
      <c r="N73" s="174">
        <f>SUMIFS(LookupData!XE$3:XE$69,LookupData!$E$3:$E$69,'Rev-Exp'!$D$4)</f>
        <v>0</v>
      </c>
      <c r="O73" s="174">
        <f>SUMIFS(LookupData!XF$3:XF$69,LookupData!$E$3:$E$69,'Rev-Exp'!$D$4)</f>
        <v>0</v>
      </c>
      <c r="P73" s="174">
        <f>SUMIFS(LookupData!XG$3:XG$69,LookupData!$E$3:$E$69,'Rev-Exp'!$D$4)</f>
        <v>0</v>
      </c>
      <c r="Q73" s="175"/>
      <c r="R73" s="136">
        <f t="shared" ref="R73" si="24">SUM(E73:P73)</f>
        <v>0</v>
      </c>
      <c r="S73" s="112">
        <f t="shared" ref="S73" si="25">SUM(F73:Q73)</f>
        <v>0</v>
      </c>
    </row>
    <row r="74" spans="1:19" ht="19.5" customHeight="1" x14ac:dyDescent="0.2">
      <c r="B74" s="307" t="s">
        <v>136</v>
      </c>
      <c r="C74" s="308"/>
      <c r="D74" s="309"/>
      <c r="E74" s="137">
        <f>SUMIFS(LookupData!XK$3:XK$69,LookupData!$E$3:$E$69,'Rev-Exp'!$D$4)</f>
        <v>0</v>
      </c>
      <c r="F74" s="138">
        <f>SUMIFS(LookupData!XL$3:XL$69,LookupData!$E$3:$E$69,'Rev-Exp'!$D$4)</f>
        <v>0</v>
      </c>
      <c r="G74" s="138">
        <f>SUMIFS(LookupData!XM$3:XM$69,LookupData!$E$3:$E$69,'Rev-Exp'!$D$4)</f>
        <v>0</v>
      </c>
      <c r="H74" s="138">
        <f>SUMIFS(LookupData!XN$3:XN$69,LookupData!$E$3:$E$69,'Rev-Exp'!$D$4)</f>
        <v>0</v>
      </c>
      <c r="I74" s="138">
        <f>SUMIFS(LookupData!XO$3:XO$69,LookupData!$E$3:$E$69,'Rev-Exp'!$D$4)</f>
        <v>0</v>
      </c>
      <c r="J74" s="138">
        <f>SUMIFS(LookupData!XP$3:XP$69,LookupData!$E$3:$E$69,'Rev-Exp'!$D$4)</f>
        <v>0</v>
      </c>
      <c r="K74" s="138">
        <f>SUMIFS(LookupData!XQ$3:XQ$69,LookupData!$E$3:$E$69,'Rev-Exp'!$D$4)</f>
        <v>0</v>
      </c>
      <c r="L74" s="138">
        <f>SUMIFS(LookupData!XR$3:XR$69,LookupData!$E$3:$E$69,'Rev-Exp'!$D$4)</f>
        <v>0</v>
      </c>
      <c r="M74" s="138">
        <f>SUMIFS(LookupData!XS$3:XS$69,LookupData!$E$3:$E$69,'Rev-Exp'!$D$4)</f>
        <v>0</v>
      </c>
      <c r="N74" s="138">
        <f>SUMIFS(LookupData!XT$3:XT$69,LookupData!$E$3:$E$69,'Rev-Exp'!$D$4)</f>
        <v>0</v>
      </c>
      <c r="O74" s="138">
        <f>SUMIFS(LookupData!XU$3:XU$69,LookupData!$E$3:$E$69,'Rev-Exp'!$D$4)</f>
        <v>0</v>
      </c>
      <c r="P74" s="138">
        <f>SUMIFS(LookupData!XV$3:XV$69,LookupData!$E$3:$E$69,'Rev-Exp'!$D$4)</f>
        <v>0</v>
      </c>
      <c r="Q74" s="139"/>
      <c r="R74" s="116">
        <f t="shared" si="23"/>
        <v>0</v>
      </c>
      <c r="S74" s="116">
        <f t="shared" si="23"/>
        <v>0</v>
      </c>
    </row>
    <row r="75" spans="1:19" ht="19.5" customHeight="1" x14ac:dyDescent="0.2">
      <c r="B75" s="307" t="s">
        <v>2</v>
      </c>
      <c r="C75" s="308"/>
      <c r="D75" s="309"/>
      <c r="E75" s="133">
        <f>SUMIFS(LookupData!XZ$3:XZ$69,LookupData!$E$3:$E$69,'Rev-Exp'!$D$4)</f>
        <v>0</v>
      </c>
      <c r="F75" s="134">
        <f>SUMIFS(LookupData!YA$3:YA$69,LookupData!$E$3:$E$69,'Rev-Exp'!$D$4)</f>
        <v>0</v>
      </c>
      <c r="G75" s="134">
        <f>SUMIFS(LookupData!YB$3:YB$69,LookupData!$E$3:$E$69,'Rev-Exp'!$D$4)</f>
        <v>0</v>
      </c>
      <c r="H75" s="134">
        <f>SUMIFS(LookupData!YC$3:YC$69,LookupData!$E$3:$E$69,'Rev-Exp'!$D$4)</f>
        <v>0</v>
      </c>
      <c r="I75" s="134">
        <f>SUMIFS(LookupData!YD$3:YD$69,LookupData!$E$3:$E$69,'Rev-Exp'!$D$4)</f>
        <v>0</v>
      </c>
      <c r="J75" s="134">
        <f>SUMIFS(LookupData!YE$3:YE$69,LookupData!$E$3:$E$69,'Rev-Exp'!$D$4)</f>
        <v>0</v>
      </c>
      <c r="K75" s="134">
        <f>SUMIFS(LookupData!YF$3:YF$69,LookupData!$E$3:$E$69,'Rev-Exp'!$D$4)</f>
        <v>0</v>
      </c>
      <c r="L75" s="134">
        <f>SUMIFS(LookupData!YG$3:YG$69,LookupData!$E$3:$E$69,'Rev-Exp'!$D$4)</f>
        <v>0</v>
      </c>
      <c r="M75" s="134">
        <f>SUMIFS(LookupData!YH$3:YH$69,LookupData!$E$3:$E$69,'Rev-Exp'!$D$4)</f>
        <v>0</v>
      </c>
      <c r="N75" s="134">
        <f>SUMIFS(LookupData!YI$3:YI$69,LookupData!$E$3:$E$69,'Rev-Exp'!$D$4)</f>
        <v>0</v>
      </c>
      <c r="O75" s="134">
        <f>SUMIFS(LookupData!YJ$3:YJ$69,LookupData!$E$3:$E$69,'Rev-Exp'!$D$4)</f>
        <v>0</v>
      </c>
      <c r="P75" s="134">
        <f>SUMIFS(LookupData!YK$3:YK$69,LookupData!$E$3:$E$69,'Rev-Exp'!$D$4)</f>
        <v>0</v>
      </c>
      <c r="Q75" s="135"/>
      <c r="R75" s="116">
        <f t="shared" si="23"/>
        <v>0</v>
      </c>
      <c r="S75" s="116">
        <f t="shared" si="23"/>
        <v>0</v>
      </c>
    </row>
    <row r="76" spans="1:19" ht="19.5" customHeight="1" x14ac:dyDescent="0.2">
      <c r="B76" s="307" t="s">
        <v>1</v>
      </c>
      <c r="C76" s="308"/>
      <c r="D76" s="309"/>
      <c r="E76" s="137">
        <f>SUMIFS(LookupData!YO$3:YO$69,LookupData!$E$3:$E$69,'Rev-Exp'!$D$4)</f>
        <v>0</v>
      </c>
      <c r="F76" s="138">
        <f>SUMIFS(LookupData!YP$3:YP$69,LookupData!$E$3:$E$69,'Rev-Exp'!$D$4)</f>
        <v>0</v>
      </c>
      <c r="G76" s="138">
        <f>SUMIFS(LookupData!YQ$3:YQ$69,LookupData!$E$3:$E$69,'Rev-Exp'!$D$4)</f>
        <v>0</v>
      </c>
      <c r="H76" s="138">
        <f>SUMIFS(LookupData!YR$3:YR$69,LookupData!$E$3:$E$69,'Rev-Exp'!$D$4)</f>
        <v>0</v>
      </c>
      <c r="I76" s="138">
        <f>SUMIFS(LookupData!YS$3:YS$69,LookupData!$E$3:$E$69,'Rev-Exp'!$D$4)</f>
        <v>0</v>
      </c>
      <c r="J76" s="138">
        <f>SUMIFS(LookupData!YT$3:YT$69,LookupData!$E$3:$E$69,'Rev-Exp'!$D$4)</f>
        <v>0</v>
      </c>
      <c r="K76" s="138">
        <f>SUMIFS(LookupData!YU$3:YU$69,LookupData!$E$3:$E$69,'Rev-Exp'!$D$4)</f>
        <v>0</v>
      </c>
      <c r="L76" s="138">
        <f>SUMIFS(LookupData!YV$3:YV$69,LookupData!$E$3:$E$69,'Rev-Exp'!$D$4)</f>
        <v>0</v>
      </c>
      <c r="M76" s="138">
        <f>SUMIFS(LookupData!YW$3:YW$69,LookupData!$E$3:$E$69,'Rev-Exp'!$D$4)</f>
        <v>0</v>
      </c>
      <c r="N76" s="138">
        <f>SUMIFS(LookupData!YX$3:YX$69,LookupData!$E$3:$E$69,'Rev-Exp'!$D$4)</f>
        <v>0</v>
      </c>
      <c r="O76" s="138">
        <f>SUMIFS(LookupData!YY$3:YY$69,LookupData!$E$3:$E$69,'Rev-Exp'!$D$4)</f>
        <v>0</v>
      </c>
      <c r="P76" s="138">
        <f>SUMIFS(LookupData!YZ$3:YZ$69,LookupData!$E$3:$E$69,'Rev-Exp'!$D$4)</f>
        <v>0</v>
      </c>
      <c r="Q76" s="139"/>
      <c r="R76" s="177">
        <f t="shared" si="23"/>
        <v>0</v>
      </c>
      <c r="S76" s="116">
        <f t="shared" si="23"/>
        <v>0</v>
      </c>
    </row>
    <row r="77" spans="1:19" ht="19.5" customHeight="1" x14ac:dyDescent="0.2">
      <c r="B77" s="310" t="s">
        <v>229</v>
      </c>
      <c r="C77" s="311"/>
      <c r="D77" s="312"/>
      <c r="E77" s="133">
        <f>SUMIFS(LookupData!ZD$3:ZD$69,LookupData!$E$3:$E$69,'Rev-Exp'!$D$4)</f>
        <v>0</v>
      </c>
      <c r="F77" s="134">
        <f>SUMIFS(LookupData!ZE$3:ZE$69,LookupData!$E$3:$E$69,'Rev-Exp'!$D$4)</f>
        <v>0</v>
      </c>
      <c r="G77" s="134">
        <f>SUMIFS(LookupData!ZF$3:ZF$69,LookupData!$E$3:$E$69,'Rev-Exp'!$D$4)</f>
        <v>0</v>
      </c>
      <c r="H77" s="134">
        <f>SUMIFS(LookupData!ZG$3:ZG$69,LookupData!$E$3:$E$69,'Rev-Exp'!$D$4)</f>
        <v>0</v>
      </c>
      <c r="I77" s="134">
        <f>SUMIFS(LookupData!ZH$3:ZH$69,LookupData!$E$3:$E$69,'Rev-Exp'!$D$4)</f>
        <v>0</v>
      </c>
      <c r="J77" s="134">
        <f>SUMIFS(LookupData!ZI$3:ZI$69,LookupData!$E$3:$E$69,'Rev-Exp'!$D$4)</f>
        <v>0</v>
      </c>
      <c r="K77" s="134">
        <f>SUMIFS(LookupData!ZJ$3:ZJ$69,LookupData!$E$3:$E$69,'Rev-Exp'!$D$4)</f>
        <v>0</v>
      </c>
      <c r="L77" s="134">
        <f>SUMIFS(LookupData!ZK$3:ZK$69,LookupData!$E$3:$E$69,'Rev-Exp'!$D$4)</f>
        <v>0</v>
      </c>
      <c r="M77" s="134">
        <f>SUMIFS(LookupData!ZL$3:ZL$69,LookupData!$E$3:$E$69,'Rev-Exp'!$D$4)</f>
        <v>0</v>
      </c>
      <c r="N77" s="134">
        <f>SUMIFS(LookupData!ZM$3:ZM$69,LookupData!$E$3:$E$69,'Rev-Exp'!$D$4)</f>
        <v>0</v>
      </c>
      <c r="O77" s="134">
        <f>SUMIFS(LookupData!ZN$3:ZN$69,LookupData!$E$3:$E$69,'Rev-Exp'!$D$4)</f>
        <v>0</v>
      </c>
      <c r="P77" s="134">
        <f>SUMIFS(LookupData!ZO$3:ZO$69,LookupData!$E$3:$E$69,'Rev-Exp'!$D$4)</f>
        <v>0</v>
      </c>
      <c r="Q77" s="135"/>
      <c r="R77" s="178">
        <f t="shared" si="23"/>
        <v>0</v>
      </c>
      <c r="S77" s="178">
        <f t="shared" si="23"/>
        <v>0</v>
      </c>
    </row>
    <row r="78" spans="1:19" ht="19.5" customHeight="1" thickBot="1" x14ac:dyDescent="0.25">
      <c r="B78" s="313" t="s">
        <v>230</v>
      </c>
      <c r="C78" s="314"/>
      <c r="D78" s="315"/>
      <c r="E78" s="148">
        <f>SUMIFS(LookupData!ZS$3:ZS$69,LookupData!$E$3:$E$69,'Rev-Exp'!$D$4)</f>
        <v>0</v>
      </c>
      <c r="F78" s="149">
        <f>SUMIFS(LookupData!ZT$3:ZT$69,LookupData!$E$3:$E$69,'Rev-Exp'!$D$4)</f>
        <v>0</v>
      </c>
      <c r="G78" s="149">
        <f>SUMIFS(LookupData!ZU$3:ZU$69,LookupData!$E$3:$E$69,'Rev-Exp'!$D$4)</f>
        <v>0</v>
      </c>
      <c r="H78" s="149">
        <f>SUMIFS(LookupData!ZV$3:ZV$69,LookupData!$E$3:$E$69,'Rev-Exp'!$D$4)</f>
        <v>0</v>
      </c>
      <c r="I78" s="149">
        <f>SUMIFS(LookupData!ZW$3:ZW$69,LookupData!$E$3:$E$69,'Rev-Exp'!$D$4)</f>
        <v>0</v>
      </c>
      <c r="J78" s="149">
        <f>SUMIFS(LookupData!ZX$3:ZX$69,LookupData!$E$3:$E$69,'Rev-Exp'!$D$4)</f>
        <v>0</v>
      </c>
      <c r="K78" s="149">
        <f>SUMIFS(LookupData!ZY$3:ZY$69,LookupData!$E$3:$E$69,'Rev-Exp'!$D$4)</f>
        <v>0</v>
      </c>
      <c r="L78" s="149">
        <f>SUMIFS(LookupData!ZZ$3:ZZ$69,LookupData!$E$3:$E$69,'Rev-Exp'!$D$4)</f>
        <v>0</v>
      </c>
      <c r="M78" s="149">
        <f>SUMIFS(LookupData!AAA$3:AAA$69,LookupData!$E$3:$E$69,'Rev-Exp'!$D$4)</f>
        <v>0</v>
      </c>
      <c r="N78" s="149">
        <f>SUMIFS(LookupData!AAB$3:AAB$69,LookupData!$E$3:$E$69,'Rev-Exp'!$D$4)</f>
        <v>0</v>
      </c>
      <c r="O78" s="149">
        <f>SUMIFS(LookupData!AAC$3:AAC$69,LookupData!$E$3:$E$69,'Rev-Exp'!$D$4)</f>
        <v>0</v>
      </c>
      <c r="P78" s="149">
        <f>SUMIFS(LookupData!AAD$3:AAD$69,LookupData!$E$3:$E$69,'Rev-Exp'!$D$4)</f>
        <v>0</v>
      </c>
      <c r="Q78" s="150"/>
      <c r="R78" s="124">
        <f t="shared" ref="R78" si="26">SUM(E78:P78)</f>
        <v>0</v>
      </c>
      <c r="S78" s="124">
        <f t="shared" ref="S78" si="27">SUM(F78:Q78)</f>
        <v>0</v>
      </c>
    </row>
    <row r="79" spans="1:19" s="19" customFormat="1" ht="19.5" customHeight="1" thickTop="1" thickBot="1" x14ac:dyDescent="0.25">
      <c r="B79" s="316" t="s">
        <v>264</v>
      </c>
      <c r="C79" s="317"/>
      <c r="D79" s="318"/>
      <c r="E79" s="144">
        <f t="shared" ref="E79:S79" si="28">SUM(E72:E78)</f>
        <v>0</v>
      </c>
      <c r="F79" s="145">
        <f t="shared" si="28"/>
        <v>0</v>
      </c>
      <c r="G79" s="145">
        <f t="shared" si="28"/>
        <v>0</v>
      </c>
      <c r="H79" s="145">
        <f t="shared" si="28"/>
        <v>0</v>
      </c>
      <c r="I79" s="145">
        <f t="shared" si="28"/>
        <v>0</v>
      </c>
      <c r="J79" s="145">
        <f t="shared" si="28"/>
        <v>0</v>
      </c>
      <c r="K79" s="145">
        <f t="shared" si="28"/>
        <v>0</v>
      </c>
      <c r="L79" s="145">
        <f t="shared" si="28"/>
        <v>0</v>
      </c>
      <c r="M79" s="145">
        <f t="shared" si="28"/>
        <v>0</v>
      </c>
      <c r="N79" s="145">
        <f t="shared" si="28"/>
        <v>0</v>
      </c>
      <c r="O79" s="145">
        <f t="shared" si="28"/>
        <v>0</v>
      </c>
      <c r="P79" s="145">
        <f t="shared" si="28"/>
        <v>0</v>
      </c>
      <c r="Q79" s="146">
        <f t="shared" si="28"/>
        <v>0</v>
      </c>
      <c r="R79" s="147">
        <f t="shared" si="28"/>
        <v>0</v>
      </c>
      <c r="S79" s="147">
        <f t="shared" si="28"/>
        <v>0</v>
      </c>
    </row>
    <row r="80" spans="1:19" s="12" customFormat="1" ht="15.75" customHeight="1" x14ac:dyDescent="0.2">
      <c r="A80" s="11"/>
      <c r="C80" s="13"/>
      <c r="D80" s="14"/>
      <c r="E80" s="15"/>
      <c r="F80" s="15"/>
      <c r="G80" s="15"/>
      <c r="H80" s="15"/>
      <c r="I80" s="15"/>
      <c r="J80" s="15"/>
      <c r="K80" s="15"/>
      <c r="L80" s="15"/>
      <c r="M80" s="15"/>
      <c r="N80" s="15"/>
      <c r="O80" s="15"/>
      <c r="P80" s="15"/>
      <c r="Q80" s="15"/>
      <c r="R80" s="65"/>
      <c r="S80" s="65"/>
    </row>
    <row r="81" spans="1:19" s="12" customFormat="1" ht="19.5" customHeight="1" thickBot="1" x14ac:dyDescent="0.25">
      <c r="A81" s="11"/>
      <c r="B81" s="60" t="s">
        <v>99</v>
      </c>
      <c r="C81" s="60" t="s">
        <v>114</v>
      </c>
      <c r="D81" s="14"/>
      <c r="E81" s="15"/>
      <c r="F81" s="15"/>
      <c r="G81" s="15"/>
      <c r="H81" s="15"/>
      <c r="I81" s="15"/>
      <c r="J81" s="15"/>
      <c r="K81" s="15"/>
      <c r="L81" s="15"/>
      <c r="M81" s="15"/>
      <c r="N81" s="15"/>
      <c r="O81" s="15"/>
      <c r="P81" s="15"/>
      <c r="Q81" s="15"/>
      <c r="R81" s="65"/>
      <c r="S81" s="65"/>
    </row>
    <row r="82" spans="1:19" s="12" customFormat="1" ht="19.5" customHeight="1" x14ac:dyDescent="0.2">
      <c r="A82" s="11"/>
      <c r="B82" s="327" t="s">
        <v>134</v>
      </c>
      <c r="C82" s="328"/>
      <c r="D82" s="329"/>
      <c r="E82" s="128">
        <f>SUMIFS(LookupData!AAH$3:AAH$69,LookupData!$E$3:$E$69,'Rev-Exp'!$D$4)</f>
        <v>0</v>
      </c>
      <c r="F82" s="129">
        <f>SUMIFS(LookupData!AAI$3:AAI$69,LookupData!$E$3:$E$69,'Rev-Exp'!$D$4)</f>
        <v>0</v>
      </c>
      <c r="G82" s="129">
        <f>SUMIFS(LookupData!AAJ$3:AAJ$69,LookupData!$E$3:$E$69,'Rev-Exp'!$D$4)</f>
        <v>0</v>
      </c>
      <c r="H82" s="129">
        <f>SUMIFS(LookupData!AAK$3:AAK$69,LookupData!$E$3:$E$69,'Rev-Exp'!$D$4)</f>
        <v>0</v>
      </c>
      <c r="I82" s="129">
        <f>SUMIFS(LookupData!AAL$3:AAL$69,LookupData!$E$3:$E$69,'Rev-Exp'!$D$4)</f>
        <v>0</v>
      </c>
      <c r="J82" s="129">
        <f>SUMIFS(LookupData!AAM$3:AAM$69,LookupData!$E$3:$E$69,'Rev-Exp'!$D$4)</f>
        <v>0</v>
      </c>
      <c r="K82" s="129">
        <f>SUMIFS(LookupData!AAN$3:AAN$69,LookupData!$E$3:$E$69,'Rev-Exp'!$D$4)</f>
        <v>0</v>
      </c>
      <c r="L82" s="129">
        <f>SUMIFS(LookupData!AAO$3:AAO$69,LookupData!$E$3:$E$69,'Rev-Exp'!$D$4)</f>
        <v>0</v>
      </c>
      <c r="M82" s="129">
        <f>SUMIFS(LookupData!AAP$3:AAP$69,LookupData!$E$3:$E$69,'Rev-Exp'!$D$4)</f>
        <v>0</v>
      </c>
      <c r="N82" s="129">
        <f>SUMIFS(LookupData!AAQ$3:AAQ$69,LookupData!$E$3:$E$69,'Rev-Exp'!$D$4)</f>
        <v>0</v>
      </c>
      <c r="O82" s="129">
        <f>SUMIFS(LookupData!AAR$3:AAR$69,LookupData!$E$3:$E$69,'Rev-Exp'!$D$4)</f>
        <v>0</v>
      </c>
      <c r="P82" s="129">
        <f>SUMIFS(LookupData!AAS$3:AAS$69,LookupData!$E$3:$E$69,'Rev-Exp'!$D$4)</f>
        <v>0</v>
      </c>
      <c r="Q82" s="130"/>
      <c r="R82" s="131">
        <f t="shared" ref="R82:S85" si="29">SUM(E82:P82)</f>
        <v>0</v>
      </c>
      <c r="S82" s="132">
        <f t="shared" si="29"/>
        <v>0</v>
      </c>
    </row>
    <row r="83" spans="1:19" s="12" customFormat="1" ht="19.5" customHeight="1" x14ac:dyDescent="0.2">
      <c r="A83" s="11"/>
      <c r="B83" s="307" t="s">
        <v>135</v>
      </c>
      <c r="C83" s="308"/>
      <c r="D83" s="309"/>
      <c r="E83" s="133">
        <f>SUMIFS(LookupData!AAW$3:AAW$69,LookupData!$E$3:$E$69,'Rev-Exp'!$D$4)</f>
        <v>0</v>
      </c>
      <c r="F83" s="134">
        <f>SUMIFS(LookupData!AAX$3:AAX$69,LookupData!$E$3:$E$69,'Rev-Exp'!$D$4)</f>
        <v>0</v>
      </c>
      <c r="G83" s="134">
        <f>SUMIFS(LookupData!AAY$3:AAY$69,LookupData!$E$3:$E$69,'Rev-Exp'!$D$4)</f>
        <v>0</v>
      </c>
      <c r="H83" s="134">
        <f>SUMIFS(LookupData!AAZ$3:AAZ$69,LookupData!$E$3:$E$69,'Rev-Exp'!$D$4)</f>
        <v>0</v>
      </c>
      <c r="I83" s="134">
        <f>SUMIFS(LookupData!ABA$3:ABA$69,LookupData!$E$3:$E$69,'Rev-Exp'!$D$4)</f>
        <v>0</v>
      </c>
      <c r="J83" s="134">
        <f>SUMIFS(LookupData!ABB$3:ABB$69,LookupData!$E$3:$E$69,'Rev-Exp'!$D$4)</f>
        <v>0</v>
      </c>
      <c r="K83" s="134">
        <f>SUMIFS(LookupData!ABC$3:ABC$69,LookupData!$E$3:$E$69,'Rev-Exp'!$D$4)</f>
        <v>0</v>
      </c>
      <c r="L83" s="134">
        <f>SUMIFS(LookupData!ABD$3:ABD$69,LookupData!$E$3:$E$69,'Rev-Exp'!$D$4)</f>
        <v>0</v>
      </c>
      <c r="M83" s="134">
        <f>SUMIFS(LookupData!ABE$3:ABE$69,LookupData!$E$3:$E$69,'Rev-Exp'!$D$4)</f>
        <v>0</v>
      </c>
      <c r="N83" s="134">
        <f>SUMIFS(LookupData!ABF$3:ABF$69,LookupData!$E$3:$E$69,'Rev-Exp'!$D$4)</f>
        <v>0</v>
      </c>
      <c r="O83" s="134">
        <f>SUMIFS(LookupData!ABG$3:ABG$69,LookupData!$E$3:$E$69,'Rev-Exp'!$D$4)</f>
        <v>0</v>
      </c>
      <c r="P83" s="134">
        <f>SUMIFS(LookupData!ABH$3:ABH$69,LookupData!$E$3:$E$69,'Rev-Exp'!$D$4)</f>
        <v>0</v>
      </c>
      <c r="Q83" s="135"/>
      <c r="R83" s="136">
        <f t="shared" ref="R83" si="30">SUM(E83:P83)</f>
        <v>0</v>
      </c>
      <c r="S83" s="112">
        <f t="shared" ref="S83" si="31">SUM(F83:Q83)</f>
        <v>0</v>
      </c>
    </row>
    <row r="84" spans="1:19" s="12" customFormat="1" ht="19.5" customHeight="1" x14ac:dyDescent="0.2">
      <c r="A84" s="11"/>
      <c r="B84" s="307" t="s">
        <v>2</v>
      </c>
      <c r="C84" s="308"/>
      <c r="D84" s="309"/>
      <c r="E84" s="137">
        <f>SUMIFS(LookupData!ABL$3:ABL$69,LookupData!$E$3:$E$69,'Rev-Exp'!$D$4)</f>
        <v>0</v>
      </c>
      <c r="F84" s="138">
        <f>SUMIFS(LookupData!ABM$3:ABM$69,LookupData!$E$3:$E$69,'Rev-Exp'!$D$4)</f>
        <v>0</v>
      </c>
      <c r="G84" s="138">
        <f>SUMIFS(LookupData!ABN$3:ABN$69,LookupData!$E$3:$E$69,'Rev-Exp'!$D$4)</f>
        <v>0</v>
      </c>
      <c r="H84" s="138">
        <f>SUMIFS(LookupData!ABO$3:ABO$69,LookupData!$E$3:$E$69,'Rev-Exp'!$D$4)</f>
        <v>0</v>
      </c>
      <c r="I84" s="138">
        <f>SUMIFS(LookupData!ABP$3:ABP$69,LookupData!$E$3:$E$69,'Rev-Exp'!$D$4)</f>
        <v>0</v>
      </c>
      <c r="J84" s="138">
        <f>SUMIFS(LookupData!ABQ$3:ABQ$69,LookupData!$E$3:$E$69,'Rev-Exp'!$D$4)</f>
        <v>0</v>
      </c>
      <c r="K84" s="138">
        <f>SUMIFS(LookupData!ABR$3:ABR$69,LookupData!$E$3:$E$69,'Rev-Exp'!$D$4)</f>
        <v>0</v>
      </c>
      <c r="L84" s="138">
        <f>SUMIFS(LookupData!ABS$3:ABS$69,LookupData!$E$3:$E$69,'Rev-Exp'!$D$4)</f>
        <v>0</v>
      </c>
      <c r="M84" s="138">
        <f>SUMIFS(LookupData!ABT$3:ABT$69,LookupData!$E$3:$E$69,'Rev-Exp'!$D$4)</f>
        <v>0</v>
      </c>
      <c r="N84" s="138">
        <f>SUMIFS(LookupData!ABU$3:ABU$69,LookupData!$E$3:$E$69,'Rev-Exp'!$D$4)</f>
        <v>0</v>
      </c>
      <c r="O84" s="138">
        <f>SUMIFS(LookupData!ABV$3:ABV$69,LookupData!$E$3:$E$69,'Rev-Exp'!$D$4)</f>
        <v>0</v>
      </c>
      <c r="P84" s="138">
        <f>SUMIFS(LookupData!ABW$3:ABW$69,LookupData!$E$3:$E$69,'Rev-Exp'!$D$4)</f>
        <v>0</v>
      </c>
      <c r="Q84" s="139"/>
      <c r="R84" s="116">
        <f t="shared" si="29"/>
        <v>0</v>
      </c>
      <c r="S84" s="116">
        <f t="shared" si="29"/>
        <v>0</v>
      </c>
    </row>
    <row r="85" spans="1:19" s="12" customFormat="1" ht="19.5" customHeight="1" thickBot="1" x14ac:dyDescent="0.25">
      <c r="A85" s="11"/>
      <c r="B85" s="313" t="s">
        <v>1</v>
      </c>
      <c r="C85" s="314"/>
      <c r="D85" s="315"/>
      <c r="E85" s="141">
        <f>SUMIFS(LookupData!ACA$3:ACA$69,LookupData!$E$3:$E$69,'Rev-Exp'!$D$4)</f>
        <v>0</v>
      </c>
      <c r="F85" s="142">
        <f>SUMIFS(LookupData!ACB$3:ACB$69,LookupData!$E$3:$E$69,'Rev-Exp'!$D$4)</f>
        <v>0</v>
      </c>
      <c r="G85" s="142">
        <f>SUMIFS(LookupData!ACC$3:ACC$69,LookupData!$E$3:$E$69,'Rev-Exp'!$D$4)</f>
        <v>0</v>
      </c>
      <c r="H85" s="142">
        <f>SUMIFS(LookupData!ACD$3:ACD$69,LookupData!$E$3:$E$69,'Rev-Exp'!$D$4)</f>
        <v>0</v>
      </c>
      <c r="I85" s="142">
        <f>SUMIFS(LookupData!ACE$3:ACE$69,LookupData!$E$3:$E$69,'Rev-Exp'!$D$4)</f>
        <v>0</v>
      </c>
      <c r="J85" s="142">
        <f>SUMIFS(LookupData!ACF$3:ACF$69,LookupData!$E$3:$E$69,'Rev-Exp'!$D$4)</f>
        <v>0</v>
      </c>
      <c r="K85" s="142">
        <f>SUMIFS(LookupData!ACG$3:ACG$69,LookupData!$E$3:$E$69,'Rev-Exp'!$D$4)</f>
        <v>0</v>
      </c>
      <c r="L85" s="142">
        <f>SUMIFS(LookupData!ACH$3:ACH$69,LookupData!$E$3:$E$69,'Rev-Exp'!$D$4)</f>
        <v>0</v>
      </c>
      <c r="M85" s="142">
        <f>SUMIFS(LookupData!ACI$3:ACI$69,LookupData!$E$3:$E$69,'Rev-Exp'!$D$4)</f>
        <v>0</v>
      </c>
      <c r="N85" s="142">
        <f>SUMIFS(LookupData!ACJ$3:ACJ$69,LookupData!$E$3:$E$69,'Rev-Exp'!$D$4)</f>
        <v>0</v>
      </c>
      <c r="O85" s="142">
        <f>SUMIFS(LookupData!ACK$3:ACK$69,LookupData!$E$3:$E$69,'Rev-Exp'!$D$4)</f>
        <v>0</v>
      </c>
      <c r="P85" s="142">
        <f>SUMIFS(LookupData!ACL$3:ACL$69,LookupData!$E$3:$E$69,'Rev-Exp'!$D$4)</f>
        <v>0</v>
      </c>
      <c r="Q85" s="143"/>
      <c r="R85" s="116">
        <f t="shared" si="29"/>
        <v>0</v>
      </c>
      <c r="S85" s="116">
        <f t="shared" si="29"/>
        <v>0</v>
      </c>
    </row>
    <row r="86" spans="1:19" s="12" customFormat="1" ht="19.5" customHeight="1" thickTop="1" thickBot="1" x14ac:dyDescent="0.25">
      <c r="A86" s="11"/>
      <c r="B86" s="316" t="s">
        <v>265</v>
      </c>
      <c r="C86" s="317"/>
      <c r="D86" s="318"/>
      <c r="E86" s="144">
        <f t="shared" ref="E86:S86" si="32">SUM(E82:E85)</f>
        <v>0</v>
      </c>
      <c r="F86" s="145">
        <f t="shared" si="32"/>
        <v>0</v>
      </c>
      <c r="G86" s="145">
        <f t="shared" si="32"/>
        <v>0</v>
      </c>
      <c r="H86" s="145">
        <f t="shared" si="32"/>
        <v>0</v>
      </c>
      <c r="I86" s="145">
        <f t="shared" si="32"/>
        <v>0</v>
      </c>
      <c r="J86" s="145">
        <f t="shared" si="32"/>
        <v>0</v>
      </c>
      <c r="K86" s="145">
        <f t="shared" si="32"/>
        <v>0</v>
      </c>
      <c r="L86" s="145">
        <f t="shared" si="32"/>
        <v>0</v>
      </c>
      <c r="M86" s="145">
        <f t="shared" si="32"/>
        <v>0</v>
      </c>
      <c r="N86" s="145">
        <f t="shared" si="32"/>
        <v>0</v>
      </c>
      <c r="O86" s="145">
        <f t="shared" si="32"/>
        <v>0</v>
      </c>
      <c r="P86" s="145">
        <f t="shared" si="32"/>
        <v>0</v>
      </c>
      <c r="Q86" s="146">
        <f t="shared" si="32"/>
        <v>0</v>
      </c>
      <c r="R86" s="151">
        <f t="shared" si="32"/>
        <v>0</v>
      </c>
      <c r="S86" s="151">
        <f t="shared" si="32"/>
        <v>0</v>
      </c>
    </row>
    <row r="87" spans="1:19" s="12" customFormat="1" ht="15.75" customHeight="1" x14ac:dyDescent="0.2">
      <c r="A87" s="11"/>
      <c r="C87" s="13"/>
      <c r="D87" s="14"/>
      <c r="E87" s="15"/>
      <c r="F87" s="15"/>
      <c r="G87" s="15"/>
      <c r="H87" s="15"/>
      <c r="I87" s="15"/>
      <c r="J87" s="15"/>
      <c r="K87" s="15"/>
      <c r="L87" s="15"/>
      <c r="M87" s="15"/>
      <c r="N87" s="15"/>
      <c r="O87" s="15"/>
      <c r="P87" s="15"/>
      <c r="Q87" s="15"/>
      <c r="R87" s="65"/>
      <c r="S87" s="65"/>
    </row>
    <row r="88" spans="1:19" ht="19.5" customHeight="1" thickBot="1" x14ac:dyDescent="0.25">
      <c r="B88" s="60" t="s">
        <v>103</v>
      </c>
      <c r="C88" s="60" t="s">
        <v>113</v>
      </c>
      <c r="D88" s="12"/>
      <c r="E88" s="18"/>
      <c r="F88" s="18"/>
      <c r="G88" s="18"/>
      <c r="H88" s="18"/>
      <c r="I88" s="18"/>
      <c r="J88" s="18"/>
      <c r="K88" s="18"/>
      <c r="L88" s="18"/>
      <c r="M88" s="18"/>
      <c r="N88" s="18"/>
      <c r="O88" s="18"/>
      <c r="P88" s="18"/>
      <c r="Q88" s="18"/>
      <c r="R88" s="66"/>
      <c r="S88" s="66"/>
    </row>
    <row r="89" spans="1:19" ht="19.5" customHeight="1" x14ac:dyDescent="0.2">
      <c r="B89" s="327" t="s">
        <v>136</v>
      </c>
      <c r="C89" s="328"/>
      <c r="D89" s="329"/>
      <c r="E89" s="128">
        <f>SUMIFS(LookupData!ACP$3:ACP$69,LookupData!$E$3:$E$69,'Rev-Exp'!$D$4)</f>
        <v>0</v>
      </c>
      <c r="F89" s="129">
        <f>SUMIFS(LookupData!ACQ$3:ACQ$69,LookupData!$E$3:$E$69,'Rev-Exp'!$D$4)</f>
        <v>0</v>
      </c>
      <c r="G89" s="129">
        <f>SUMIFS(LookupData!ACR$3:ACR$69,LookupData!$E$3:$E$69,'Rev-Exp'!$D$4)</f>
        <v>0</v>
      </c>
      <c r="H89" s="129">
        <f>SUMIFS(LookupData!ACS$3:ACS$69,LookupData!$E$3:$E$69,'Rev-Exp'!$D$4)</f>
        <v>0</v>
      </c>
      <c r="I89" s="129">
        <f>SUMIFS(LookupData!ACT$3:ACT$69,LookupData!$E$3:$E$69,'Rev-Exp'!$D$4)</f>
        <v>0</v>
      </c>
      <c r="J89" s="129">
        <f>SUMIFS(LookupData!ACU$3:ACU$69,LookupData!$E$3:$E$69,'Rev-Exp'!$D$4)</f>
        <v>0</v>
      </c>
      <c r="K89" s="129">
        <f>SUMIFS(LookupData!ACV$3:ACV$69,LookupData!$E$3:$E$69,'Rev-Exp'!$D$4)</f>
        <v>0</v>
      </c>
      <c r="L89" s="129">
        <f>SUMIFS(LookupData!ACW$3:ACW$69,LookupData!$E$3:$E$69,'Rev-Exp'!$D$4)</f>
        <v>0</v>
      </c>
      <c r="M89" s="129">
        <f>SUMIFS(LookupData!ACX$3:ACX$69,LookupData!$E$3:$E$69,'Rev-Exp'!$D$4)</f>
        <v>0</v>
      </c>
      <c r="N89" s="129">
        <f>SUMIFS(LookupData!ACY$3:ACY$69,LookupData!$E$3:$E$69,'Rev-Exp'!$D$4)</f>
        <v>0</v>
      </c>
      <c r="O89" s="129">
        <f>SUMIFS(LookupData!ACZ$3:ACZ$69,LookupData!$E$3:$E$69,'Rev-Exp'!$D$4)</f>
        <v>0</v>
      </c>
      <c r="P89" s="129">
        <f>SUMIFS(LookupData!ADA$3:ADA$69,LookupData!$E$3:$E$69,'Rev-Exp'!$D$4)</f>
        <v>0</v>
      </c>
      <c r="Q89" s="130"/>
      <c r="R89" s="131">
        <f t="shared" ref="R89:S93" si="33">SUM(E89:P89)</f>
        <v>0</v>
      </c>
      <c r="S89" s="132">
        <f t="shared" si="33"/>
        <v>0</v>
      </c>
    </row>
    <row r="90" spans="1:19" ht="19.5" customHeight="1" x14ac:dyDescent="0.2">
      <c r="B90" s="307" t="s">
        <v>2</v>
      </c>
      <c r="C90" s="308"/>
      <c r="D90" s="309"/>
      <c r="E90" s="133">
        <f>SUMIFS(LookupData!ADE$3:ADE$69,LookupData!$E$3:$E$69,'Rev-Exp'!$D$4)</f>
        <v>0</v>
      </c>
      <c r="F90" s="134">
        <f>SUMIFS(LookupData!ADF$3:ADF$69,LookupData!$E$3:$E$69,'Rev-Exp'!$D$4)</f>
        <v>0</v>
      </c>
      <c r="G90" s="134">
        <f>SUMIFS(LookupData!ADG$3:ADG$69,LookupData!$E$3:$E$69,'Rev-Exp'!$D$4)</f>
        <v>0</v>
      </c>
      <c r="H90" s="134">
        <f>SUMIFS(LookupData!ADH$3:ADH$69,LookupData!$E$3:$E$69,'Rev-Exp'!$D$4)</f>
        <v>0</v>
      </c>
      <c r="I90" s="134">
        <f>SUMIFS(LookupData!ADI$3:ADI$69,LookupData!$E$3:$E$69,'Rev-Exp'!$D$4)</f>
        <v>0</v>
      </c>
      <c r="J90" s="134">
        <f>SUMIFS(LookupData!ADJ$3:ADJ$69,LookupData!$E$3:$E$69,'Rev-Exp'!$D$4)</f>
        <v>0</v>
      </c>
      <c r="K90" s="134">
        <f>SUMIFS(LookupData!ADK$3:ADK$69,LookupData!$E$3:$E$69,'Rev-Exp'!$D$4)</f>
        <v>0</v>
      </c>
      <c r="L90" s="134">
        <f>SUMIFS(LookupData!ADL$3:ADL$69,LookupData!$E$3:$E$69,'Rev-Exp'!$D$4)</f>
        <v>0</v>
      </c>
      <c r="M90" s="134">
        <f>SUMIFS(LookupData!ADM$3:ADM$69,LookupData!$E$3:$E$69,'Rev-Exp'!$D$4)</f>
        <v>0</v>
      </c>
      <c r="N90" s="134">
        <f>SUMIFS(LookupData!ADN$3:ADN$69,LookupData!$E$3:$E$69,'Rev-Exp'!$D$4)</f>
        <v>0</v>
      </c>
      <c r="O90" s="134">
        <f>SUMIFS(LookupData!ADO$3:ADO$69,LookupData!$E$3:$E$69,'Rev-Exp'!$D$4)</f>
        <v>0</v>
      </c>
      <c r="P90" s="134">
        <f>SUMIFS(LookupData!ADP$3:ADP$69,LookupData!$E$3:$E$69,'Rev-Exp'!$D$4)</f>
        <v>0</v>
      </c>
      <c r="Q90" s="135"/>
      <c r="R90" s="136">
        <f t="shared" si="33"/>
        <v>0</v>
      </c>
      <c r="S90" s="112">
        <f t="shared" si="33"/>
        <v>0</v>
      </c>
    </row>
    <row r="91" spans="1:19" ht="19.5" customHeight="1" x14ac:dyDescent="0.2">
      <c r="B91" s="307" t="s">
        <v>231</v>
      </c>
      <c r="C91" s="308"/>
      <c r="D91" s="309"/>
      <c r="E91" s="137">
        <f>SUMIFS(LookupData!ADT$3:ADT$69,LookupData!$E$3:$E$69,'Rev-Exp'!$D$4)</f>
        <v>0</v>
      </c>
      <c r="F91" s="138">
        <f>SUMIFS(LookupData!ADU$3:ADU$69,LookupData!$E$3:$E$69,'Rev-Exp'!$D$4)</f>
        <v>0</v>
      </c>
      <c r="G91" s="138">
        <f>SUMIFS(LookupData!ADV$3:ADV$69,LookupData!$E$3:$E$69,'Rev-Exp'!$D$4)</f>
        <v>0</v>
      </c>
      <c r="H91" s="138">
        <f>SUMIFS(LookupData!ADW$3:ADW$69,LookupData!$E$3:$E$69,'Rev-Exp'!$D$4)</f>
        <v>0</v>
      </c>
      <c r="I91" s="138">
        <f>SUMIFS(LookupData!ADX$3:ADX$69,LookupData!$E$3:$E$69,'Rev-Exp'!$D$4)</f>
        <v>0</v>
      </c>
      <c r="J91" s="138">
        <f>SUMIFS(LookupData!ADY$3:ADY$69,LookupData!$E$3:$E$69,'Rev-Exp'!$D$4)</f>
        <v>0</v>
      </c>
      <c r="K91" s="138">
        <f>SUMIFS(LookupData!ADZ$3:ADZ$69,LookupData!$E$3:$E$69,'Rev-Exp'!$D$4)</f>
        <v>0</v>
      </c>
      <c r="L91" s="138">
        <f>SUMIFS(LookupData!AEA$3:AEA$69,LookupData!$E$3:$E$69,'Rev-Exp'!$D$4)</f>
        <v>0</v>
      </c>
      <c r="M91" s="138">
        <f>SUMIFS(LookupData!AEB$3:AEB$69,LookupData!$E$3:$E$69,'Rev-Exp'!$D$4)</f>
        <v>0</v>
      </c>
      <c r="N91" s="138">
        <f>SUMIFS(LookupData!AEC$3:AEC$69,LookupData!$E$3:$E$69,'Rev-Exp'!$D$4)</f>
        <v>0</v>
      </c>
      <c r="O91" s="138">
        <f>SUMIFS(LookupData!AED$3:AED$69,LookupData!$E$3:$E$69,'Rev-Exp'!$D$4)</f>
        <v>0</v>
      </c>
      <c r="P91" s="138">
        <f>SUMIFS(LookupData!AEE$3:AEE$69,LookupData!$E$3:$E$69,'Rev-Exp'!$D$4)</f>
        <v>0</v>
      </c>
      <c r="Q91" s="139"/>
      <c r="R91" s="140">
        <f t="shared" si="33"/>
        <v>0</v>
      </c>
      <c r="S91" s="140">
        <f t="shared" si="33"/>
        <v>0</v>
      </c>
    </row>
    <row r="92" spans="1:19" ht="19.5" customHeight="1" x14ac:dyDescent="0.2">
      <c r="B92" s="310" t="s">
        <v>229</v>
      </c>
      <c r="C92" s="311"/>
      <c r="D92" s="312"/>
      <c r="E92" s="133">
        <f>SUMIFS(LookupData!AEI$3:AEI$69,LookupData!$E$3:$E$69,'Rev-Exp'!$D$4)</f>
        <v>0</v>
      </c>
      <c r="F92" s="134">
        <f>SUMIFS(LookupData!AEJ$3:AEJ$69,LookupData!$E$3:$E$69,'Rev-Exp'!$D$4)</f>
        <v>0</v>
      </c>
      <c r="G92" s="134">
        <f>SUMIFS(LookupData!AEK$3:AEK$69,LookupData!$E$3:$E$69,'Rev-Exp'!$D$4)</f>
        <v>0</v>
      </c>
      <c r="H92" s="134">
        <f>SUMIFS(LookupData!AEL$3:AEL$69,LookupData!$E$3:$E$69,'Rev-Exp'!$D$4)</f>
        <v>0</v>
      </c>
      <c r="I92" s="134">
        <f>SUMIFS(LookupData!AEM$3:AEM$69,LookupData!$E$3:$E$69,'Rev-Exp'!$D$4)</f>
        <v>0</v>
      </c>
      <c r="J92" s="134">
        <f>SUMIFS(LookupData!AEN$3:AEN$69,LookupData!$E$3:$E$69,'Rev-Exp'!$D$4)</f>
        <v>0</v>
      </c>
      <c r="K92" s="134">
        <f>SUMIFS(LookupData!AEO$3:AEO$69,LookupData!$E$3:$E$69,'Rev-Exp'!$D$4)</f>
        <v>0</v>
      </c>
      <c r="L92" s="134">
        <f>SUMIFS(LookupData!AEP$3:AEP$69,LookupData!$E$3:$E$69,'Rev-Exp'!$D$4)</f>
        <v>0</v>
      </c>
      <c r="M92" s="134">
        <f>SUMIFS(LookupData!AEQ$3:AEQ$69,LookupData!$E$3:$E$69,'Rev-Exp'!$D$4)</f>
        <v>0</v>
      </c>
      <c r="N92" s="134">
        <f>SUMIFS(LookupData!AER$3:AER$69,LookupData!$E$3:$E$69,'Rev-Exp'!$D$4)</f>
        <v>0</v>
      </c>
      <c r="O92" s="134">
        <f>SUMIFS(LookupData!AES$3:AES$69,LookupData!$E$3:$E$69,'Rev-Exp'!$D$4)</f>
        <v>0</v>
      </c>
      <c r="P92" s="134">
        <f>SUMIFS(LookupData!AET$3:AET$69,LookupData!$E$3:$E$69,'Rev-Exp'!$D$4)</f>
        <v>0</v>
      </c>
      <c r="Q92" s="135"/>
      <c r="R92" s="124">
        <f t="shared" si="33"/>
        <v>0</v>
      </c>
      <c r="S92" s="124">
        <f t="shared" si="33"/>
        <v>0</v>
      </c>
    </row>
    <row r="93" spans="1:19" ht="19.5" customHeight="1" thickBot="1" x14ac:dyDescent="0.25">
      <c r="B93" s="313" t="s">
        <v>232</v>
      </c>
      <c r="C93" s="314"/>
      <c r="D93" s="315"/>
      <c r="E93" s="148">
        <f>SUMIFS(LookupData!AEX$3:AEX$69,LookupData!$E$3:$E$69,'Rev-Exp'!$D$4)</f>
        <v>0</v>
      </c>
      <c r="F93" s="149">
        <f>SUMIFS(LookupData!AEY$3:AEY$69,LookupData!$E$3:$E$69,'Rev-Exp'!$D$4)</f>
        <v>0</v>
      </c>
      <c r="G93" s="149">
        <f>SUMIFS(LookupData!AEZ$3:AEZ$69,LookupData!$E$3:$E$69,'Rev-Exp'!$D$4)</f>
        <v>0</v>
      </c>
      <c r="H93" s="149">
        <f>SUMIFS(LookupData!AFA$3:AFA$69,LookupData!$E$3:$E$69,'Rev-Exp'!$D$4)</f>
        <v>0</v>
      </c>
      <c r="I93" s="149">
        <f>SUMIFS(LookupData!AFB$3:AFB$69,LookupData!$E$3:$E$69,'Rev-Exp'!$D$4)</f>
        <v>0</v>
      </c>
      <c r="J93" s="149">
        <f>SUMIFS(LookupData!AFC$3:AFC$69,LookupData!$E$3:$E$69,'Rev-Exp'!$D$4)</f>
        <v>0</v>
      </c>
      <c r="K93" s="149">
        <f>SUMIFS(LookupData!AFD$3:AFD$69,LookupData!$E$3:$E$69,'Rev-Exp'!$D$4)</f>
        <v>0</v>
      </c>
      <c r="L93" s="149">
        <f>SUMIFS(LookupData!AFE$3:AFE$69,LookupData!$E$3:$E$69,'Rev-Exp'!$D$4)</f>
        <v>0</v>
      </c>
      <c r="M93" s="149">
        <f>SUMIFS(LookupData!AFF$3:AFF$69,LookupData!$E$3:$E$69,'Rev-Exp'!$D$4)</f>
        <v>0</v>
      </c>
      <c r="N93" s="149">
        <f>SUMIFS(LookupData!AFG$3:AFG$69,LookupData!$E$3:$E$69,'Rev-Exp'!$D$4)</f>
        <v>0</v>
      </c>
      <c r="O93" s="149">
        <f>SUMIFS(LookupData!AFH$3:AFH$69,LookupData!$E$3:$E$69,'Rev-Exp'!$D$4)</f>
        <v>0</v>
      </c>
      <c r="P93" s="149">
        <f>SUMIFS(LookupData!AFI$3:AFI$69,LookupData!$E$3:$E$69,'Rev-Exp'!$D$4)</f>
        <v>0</v>
      </c>
      <c r="Q93" s="150"/>
      <c r="R93" s="124">
        <f>SUM(E93:P93)</f>
        <v>0</v>
      </c>
      <c r="S93" s="124">
        <f t="shared" si="33"/>
        <v>0</v>
      </c>
    </row>
    <row r="94" spans="1:19" s="19" customFormat="1" ht="19.5" customHeight="1" thickTop="1" thickBot="1" x14ac:dyDescent="0.25">
      <c r="B94" s="316" t="s">
        <v>266</v>
      </c>
      <c r="C94" s="317"/>
      <c r="D94" s="318"/>
      <c r="E94" s="144">
        <f t="shared" ref="E94:S94" si="34">SUM(E89:E93)</f>
        <v>0</v>
      </c>
      <c r="F94" s="145">
        <f t="shared" si="34"/>
        <v>0</v>
      </c>
      <c r="G94" s="145">
        <f t="shared" si="34"/>
        <v>0</v>
      </c>
      <c r="H94" s="145">
        <f t="shared" si="34"/>
        <v>0</v>
      </c>
      <c r="I94" s="145">
        <f t="shared" si="34"/>
        <v>0</v>
      </c>
      <c r="J94" s="145">
        <f t="shared" si="34"/>
        <v>0</v>
      </c>
      <c r="K94" s="145">
        <f t="shared" si="34"/>
        <v>0</v>
      </c>
      <c r="L94" s="145">
        <f t="shared" si="34"/>
        <v>0</v>
      </c>
      <c r="M94" s="145">
        <f t="shared" si="34"/>
        <v>0</v>
      </c>
      <c r="N94" s="145">
        <f t="shared" si="34"/>
        <v>0</v>
      </c>
      <c r="O94" s="145">
        <f t="shared" si="34"/>
        <v>0</v>
      </c>
      <c r="P94" s="145">
        <f t="shared" si="34"/>
        <v>0</v>
      </c>
      <c r="Q94" s="146">
        <f t="shared" si="34"/>
        <v>0</v>
      </c>
      <c r="R94" s="147">
        <f t="shared" si="34"/>
        <v>0</v>
      </c>
      <c r="S94" s="147">
        <f t="shared" si="34"/>
        <v>0</v>
      </c>
    </row>
    <row r="95" spans="1:19" s="19" customFormat="1" ht="15.75" customHeight="1" x14ac:dyDescent="0.2">
      <c r="C95" s="20"/>
      <c r="D95" s="14"/>
      <c r="E95" s="14"/>
      <c r="F95" s="14"/>
      <c r="G95" s="14"/>
      <c r="H95" s="14"/>
      <c r="I95" s="14"/>
      <c r="J95" s="14"/>
      <c r="K95" s="14"/>
      <c r="L95" s="14"/>
      <c r="M95" s="14"/>
      <c r="N95" s="14"/>
      <c r="O95" s="14"/>
      <c r="P95" s="14"/>
      <c r="Q95" s="14"/>
      <c r="R95" s="67"/>
      <c r="S95" s="67"/>
    </row>
    <row r="96" spans="1:19" ht="19.5" customHeight="1" thickBot="1" x14ac:dyDescent="0.25">
      <c r="B96" s="60" t="s">
        <v>111</v>
      </c>
      <c r="C96" s="60" t="s">
        <v>112</v>
      </c>
      <c r="R96" s="60"/>
      <c r="S96" s="60"/>
    </row>
    <row r="97" spans="2:19" ht="19.5" customHeight="1" x14ac:dyDescent="0.2">
      <c r="B97" s="327" t="s">
        <v>134</v>
      </c>
      <c r="C97" s="328"/>
      <c r="D97" s="329"/>
      <c r="E97" s="128">
        <f>SUMIFS(LookupData!AFM$3:AFM$69,LookupData!$E$3:$E$69,'Rev-Exp'!$D$4)</f>
        <v>0</v>
      </c>
      <c r="F97" s="129">
        <f>SUMIFS(LookupData!AFN$3:AFN$69,LookupData!$E$3:$E$69,'Rev-Exp'!$D$4)</f>
        <v>0</v>
      </c>
      <c r="G97" s="129">
        <f>SUMIFS(LookupData!AFO$3:AFO$69,LookupData!$E$3:$E$69,'Rev-Exp'!$D$4)</f>
        <v>0</v>
      </c>
      <c r="H97" s="129">
        <f>SUMIFS(LookupData!AFP$3:AFP$69,LookupData!$E$3:$E$69,'Rev-Exp'!$D$4)</f>
        <v>0</v>
      </c>
      <c r="I97" s="129">
        <f>SUMIFS(LookupData!AFQ$3:AFQ$69,LookupData!$E$3:$E$69,'Rev-Exp'!$D$4)</f>
        <v>0</v>
      </c>
      <c r="J97" s="129">
        <f>SUMIFS(LookupData!AFR$3:AFR$69,LookupData!$E$3:$E$69,'Rev-Exp'!$D$4)</f>
        <v>0</v>
      </c>
      <c r="K97" s="129">
        <f>SUMIFS(LookupData!AFS$3:AFS$69,LookupData!$E$3:$E$69,'Rev-Exp'!$D$4)</f>
        <v>0</v>
      </c>
      <c r="L97" s="129">
        <f>SUMIFS(LookupData!AFT$3:AFT$69,LookupData!$E$3:$E$69,'Rev-Exp'!$D$4)</f>
        <v>0</v>
      </c>
      <c r="M97" s="129">
        <f>SUMIFS(LookupData!AFU$3:AFU$69,LookupData!$E$3:$E$69,'Rev-Exp'!$D$4)</f>
        <v>0</v>
      </c>
      <c r="N97" s="129">
        <f>SUMIFS(LookupData!AFV$3:AFV$69,LookupData!$E$3:$E$69,'Rev-Exp'!$D$4)</f>
        <v>0</v>
      </c>
      <c r="O97" s="129">
        <f>SUMIFS(LookupData!AFW$3:AFW$69,LookupData!$E$3:$E$69,'Rev-Exp'!$D$4)</f>
        <v>0</v>
      </c>
      <c r="P97" s="129">
        <f>SUMIFS(LookupData!AFX$3:AFX$69,LookupData!$E$3:$E$69,'Rev-Exp'!$D$4)</f>
        <v>0</v>
      </c>
      <c r="Q97" s="130"/>
      <c r="R97" s="131">
        <f t="shared" ref="R97:S103" si="35">SUM(E97:P97)</f>
        <v>0</v>
      </c>
      <c r="S97" s="132">
        <f t="shared" si="35"/>
        <v>0</v>
      </c>
    </row>
    <row r="98" spans="2:19" ht="19.5" customHeight="1" x14ac:dyDescent="0.2">
      <c r="B98" s="307" t="s">
        <v>135</v>
      </c>
      <c r="C98" s="308"/>
      <c r="D98" s="309"/>
      <c r="E98" s="133">
        <f>SUMIFS(LookupData!AGB$3:AGB$69,LookupData!$E$3:$E$69,'Rev-Exp'!$D$4)</f>
        <v>0</v>
      </c>
      <c r="F98" s="134">
        <f>SUMIFS(LookupData!AGC$3:AGC$69,LookupData!$E$3:$E$69,'Rev-Exp'!$D$4)</f>
        <v>0</v>
      </c>
      <c r="G98" s="134">
        <f>SUMIFS(LookupData!AGD$3:AGD$69,LookupData!$E$3:$E$69,'Rev-Exp'!$D$4)</f>
        <v>0</v>
      </c>
      <c r="H98" s="134">
        <f>SUMIFS(LookupData!AGE$3:AGE$69,LookupData!$E$3:$E$69,'Rev-Exp'!$D$4)</f>
        <v>0</v>
      </c>
      <c r="I98" s="134">
        <f>SUMIFS(LookupData!AGF$3:AGF$69,LookupData!$E$3:$E$69,'Rev-Exp'!$D$4)</f>
        <v>0</v>
      </c>
      <c r="J98" s="134">
        <f>SUMIFS(LookupData!AGG$3:AGG$69,LookupData!$E$3:$E$69,'Rev-Exp'!$D$4)</f>
        <v>0</v>
      </c>
      <c r="K98" s="134">
        <f>SUMIFS(LookupData!AGH$3:AGH$69,LookupData!$E$3:$E$69,'Rev-Exp'!$D$4)</f>
        <v>0</v>
      </c>
      <c r="L98" s="134">
        <f>SUMIFS(LookupData!AGI$3:AGI$69,LookupData!$E$3:$E$69,'Rev-Exp'!$D$4)</f>
        <v>0</v>
      </c>
      <c r="M98" s="134">
        <f>SUMIFS(LookupData!AGJ$3:AGJ$69,LookupData!$E$3:$E$69,'Rev-Exp'!$D$4)</f>
        <v>0</v>
      </c>
      <c r="N98" s="134">
        <f>SUMIFS(LookupData!AGK$3:AGK$69,LookupData!$E$3:$E$69,'Rev-Exp'!$D$4)</f>
        <v>0</v>
      </c>
      <c r="O98" s="134">
        <f>SUMIFS(LookupData!AGL$3:AGL$69,LookupData!$E$3:$E$69,'Rev-Exp'!$D$4)</f>
        <v>0</v>
      </c>
      <c r="P98" s="134">
        <f>SUMIFS(LookupData!AGM$3:AGM$69,LookupData!$E$3:$E$69,'Rev-Exp'!$D$4)</f>
        <v>0</v>
      </c>
      <c r="Q98" s="135"/>
      <c r="R98" s="136">
        <f t="shared" si="35"/>
        <v>0</v>
      </c>
      <c r="S98" s="112">
        <f t="shared" ref="S98" si="36">SUM(F98:Q98)</f>
        <v>0</v>
      </c>
    </row>
    <row r="99" spans="2:19" ht="19.5" customHeight="1" x14ac:dyDescent="0.2">
      <c r="B99" s="307" t="s">
        <v>136</v>
      </c>
      <c r="C99" s="308"/>
      <c r="D99" s="309"/>
      <c r="E99" s="137">
        <f>SUMIFS(LookupData!AGQ$3:AGQ$69,LookupData!$E$3:$E$69,'Rev-Exp'!$D$4)</f>
        <v>0</v>
      </c>
      <c r="F99" s="138">
        <f>SUMIFS(LookupData!AGR$3:AGR$69,LookupData!$E$3:$E$69,'Rev-Exp'!$D$4)</f>
        <v>0</v>
      </c>
      <c r="G99" s="138">
        <f>SUMIFS(LookupData!AGS$3:AGS$69,LookupData!$E$3:$E$69,'Rev-Exp'!$D$4)</f>
        <v>0</v>
      </c>
      <c r="H99" s="138">
        <f>SUMIFS(LookupData!AGT$3:AGT$69,LookupData!$E$3:$E$69,'Rev-Exp'!$D$4)</f>
        <v>0</v>
      </c>
      <c r="I99" s="138">
        <f>SUMIFS(LookupData!AGU$3:AGU$69,LookupData!$E$3:$E$69,'Rev-Exp'!$D$4)</f>
        <v>0</v>
      </c>
      <c r="J99" s="138">
        <f>SUMIFS(LookupData!AGV$3:AGV$69,LookupData!$E$3:$E$69,'Rev-Exp'!$D$4)</f>
        <v>0</v>
      </c>
      <c r="K99" s="138">
        <f>SUMIFS(LookupData!AGW$3:AGW$69,LookupData!$E$3:$E$69,'Rev-Exp'!$D$4)</f>
        <v>0</v>
      </c>
      <c r="L99" s="138">
        <f>SUMIFS(LookupData!AGX$3:AGX$69,LookupData!$E$3:$E$69,'Rev-Exp'!$D$4)</f>
        <v>0</v>
      </c>
      <c r="M99" s="138">
        <f>SUMIFS(LookupData!AGY$3:AGY$69,LookupData!$E$3:$E$69,'Rev-Exp'!$D$4)</f>
        <v>0</v>
      </c>
      <c r="N99" s="138">
        <f>SUMIFS(LookupData!AGZ$3:AGZ$69,LookupData!$E$3:$E$69,'Rev-Exp'!$D$4)</f>
        <v>0</v>
      </c>
      <c r="O99" s="138">
        <f>SUMIFS(LookupData!AHA$3:AHA$69,LookupData!$E$3:$E$69,'Rev-Exp'!$D$4)</f>
        <v>0</v>
      </c>
      <c r="P99" s="138">
        <f>SUMIFS(LookupData!AHB$3:AHB$69,LookupData!$E$3:$E$69,'Rev-Exp'!$D$4)</f>
        <v>0</v>
      </c>
      <c r="Q99" s="139"/>
      <c r="R99" s="116">
        <f t="shared" si="35"/>
        <v>0</v>
      </c>
      <c r="S99" s="116">
        <f t="shared" si="35"/>
        <v>0</v>
      </c>
    </row>
    <row r="100" spans="2:19" ht="19.5" customHeight="1" x14ac:dyDescent="0.2">
      <c r="B100" s="307" t="s">
        <v>2</v>
      </c>
      <c r="C100" s="308"/>
      <c r="D100" s="309"/>
      <c r="E100" s="133">
        <f>SUMIFS(LookupData!AHF$3:AHF$69,LookupData!$E$3:$E$69,'Rev-Exp'!$D$4)</f>
        <v>0</v>
      </c>
      <c r="F100" s="134">
        <f>SUMIFS(LookupData!AHG$3:AHG$69,LookupData!$E$3:$E$69,'Rev-Exp'!$D$4)</f>
        <v>0</v>
      </c>
      <c r="G100" s="134">
        <f>SUMIFS(LookupData!AHH$3:AHH$69,LookupData!$E$3:$E$69,'Rev-Exp'!$D$4)</f>
        <v>0</v>
      </c>
      <c r="H100" s="134">
        <f>SUMIFS(LookupData!AHI$3:AHI$69,LookupData!$E$3:$E$69,'Rev-Exp'!$D$4)</f>
        <v>0</v>
      </c>
      <c r="I100" s="134">
        <f>SUMIFS(LookupData!AHJ$3:AHJ$69,LookupData!$E$3:$E$69,'Rev-Exp'!$D$4)</f>
        <v>0</v>
      </c>
      <c r="J100" s="134">
        <f>SUMIFS(LookupData!AHK$3:AHK$69,LookupData!$E$3:$E$69,'Rev-Exp'!$D$4)</f>
        <v>0</v>
      </c>
      <c r="K100" s="134">
        <f>SUMIFS(LookupData!AHL$3:AHL$69,LookupData!$E$3:$E$69,'Rev-Exp'!$D$4)</f>
        <v>0</v>
      </c>
      <c r="L100" s="134">
        <f>SUMIFS(LookupData!AHM$3:AHM$69,LookupData!$E$3:$E$69,'Rev-Exp'!$D$4)</f>
        <v>0</v>
      </c>
      <c r="M100" s="134">
        <f>SUMIFS(LookupData!AHN$3:AHN$69,LookupData!$E$3:$E$69,'Rev-Exp'!$D$4)</f>
        <v>0</v>
      </c>
      <c r="N100" s="134">
        <f>SUMIFS(LookupData!AHO$3:AHO$69,LookupData!$E$3:$E$69,'Rev-Exp'!$D$4)</f>
        <v>0</v>
      </c>
      <c r="O100" s="134">
        <f>SUMIFS(LookupData!AHP$3:AHP$69,LookupData!$E$3:$E$69,'Rev-Exp'!$D$4)</f>
        <v>0</v>
      </c>
      <c r="P100" s="134">
        <f>SUMIFS(LookupData!AHQ$3:AHQ$69,LookupData!$E$3:$E$69,'Rev-Exp'!$D$4)</f>
        <v>0</v>
      </c>
      <c r="Q100" s="135"/>
      <c r="R100" s="116">
        <f t="shared" si="35"/>
        <v>0</v>
      </c>
      <c r="S100" s="116">
        <f t="shared" si="35"/>
        <v>0</v>
      </c>
    </row>
    <row r="101" spans="2:19" ht="19.5" customHeight="1" x14ac:dyDescent="0.2">
      <c r="B101" s="307" t="s">
        <v>1</v>
      </c>
      <c r="C101" s="308"/>
      <c r="D101" s="309"/>
      <c r="E101" s="137">
        <f>SUMIFS(LookupData!AHU$3:AHU$69,LookupData!$E$3:$E$69,'Rev-Exp'!$D$4)</f>
        <v>0</v>
      </c>
      <c r="F101" s="138">
        <f>SUMIFS(LookupData!AHV$3:AHV$69,LookupData!$E$3:$E$69,'Rev-Exp'!$D$4)</f>
        <v>0</v>
      </c>
      <c r="G101" s="138">
        <f>SUMIFS(LookupData!AHW$3:AHW$69,LookupData!$E$3:$E$69,'Rev-Exp'!$D$4)</f>
        <v>0</v>
      </c>
      <c r="H101" s="138">
        <f>SUMIFS(LookupData!AHX$3:AHX$69,LookupData!$E$3:$E$69,'Rev-Exp'!$D$4)</f>
        <v>0</v>
      </c>
      <c r="I101" s="138">
        <f>SUMIFS(LookupData!AHY$3:AHY$69,LookupData!$E$3:$E$69,'Rev-Exp'!$D$4)</f>
        <v>0</v>
      </c>
      <c r="J101" s="138">
        <f>SUMIFS(LookupData!AHZ$3:AHZ$69,LookupData!$E$3:$E$69,'Rev-Exp'!$D$4)</f>
        <v>0</v>
      </c>
      <c r="K101" s="138">
        <f>SUMIFS(LookupData!AIA$3:AIA$69,LookupData!$E$3:$E$69,'Rev-Exp'!$D$4)</f>
        <v>0</v>
      </c>
      <c r="L101" s="138">
        <f>SUMIFS(LookupData!AIB$3:AIB$69,LookupData!$E$3:$E$69,'Rev-Exp'!$D$4)</f>
        <v>0</v>
      </c>
      <c r="M101" s="138">
        <f>SUMIFS(LookupData!AIC$3:AIC$69,LookupData!$E$3:$E$69,'Rev-Exp'!$D$4)</f>
        <v>0</v>
      </c>
      <c r="N101" s="138">
        <f>SUMIFS(LookupData!AID$3:AID$69,LookupData!$E$3:$E$69,'Rev-Exp'!$D$4)</f>
        <v>0</v>
      </c>
      <c r="O101" s="138">
        <f>SUMIFS(LookupData!AIE$3:AIE$69,LookupData!$E$3:$E$69,'Rev-Exp'!$D$4)</f>
        <v>0</v>
      </c>
      <c r="P101" s="138">
        <f>SUMIFS(LookupData!AIF$3:AIF$69,LookupData!$E$3:$E$69,'Rev-Exp'!$D$4)</f>
        <v>0</v>
      </c>
      <c r="Q101" s="139"/>
      <c r="R101" s="140">
        <f t="shared" si="35"/>
        <v>0</v>
      </c>
      <c r="S101" s="140">
        <f t="shared" si="35"/>
        <v>0</v>
      </c>
    </row>
    <row r="102" spans="2:19" ht="19.5" customHeight="1" x14ac:dyDescent="0.2">
      <c r="B102" s="310" t="s">
        <v>229</v>
      </c>
      <c r="C102" s="311"/>
      <c r="D102" s="312"/>
      <c r="E102" s="133">
        <f>SUMIFS(LookupData!AIJ$3:AIJ$69,LookupData!$E$3:$E$69,'Rev-Exp'!$D$4)</f>
        <v>0</v>
      </c>
      <c r="F102" s="134">
        <f>SUMIFS(LookupData!AIK$3:AIK$69,LookupData!$E$3:$E$69,'Rev-Exp'!$D$4)</f>
        <v>0</v>
      </c>
      <c r="G102" s="134">
        <f>SUMIFS(LookupData!AIL$3:AIL$69,LookupData!$E$3:$E$69,'Rev-Exp'!$D$4)</f>
        <v>0</v>
      </c>
      <c r="H102" s="134">
        <f>SUMIFS(LookupData!AIM$3:AIM$69,LookupData!$E$3:$E$69,'Rev-Exp'!$D$4)</f>
        <v>0</v>
      </c>
      <c r="I102" s="134">
        <f>SUMIFS(LookupData!AIN$3:AIN$69,LookupData!$E$3:$E$69,'Rev-Exp'!$D$4)</f>
        <v>0</v>
      </c>
      <c r="J102" s="134">
        <f>SUMIFS(LookupData!AIO$3:AIO$69,LookupData!$E$3:$E$69,'Rev-Exp'!$D$4)</f>
        <v>0</v>
      </c>
      <c r="K102" s="134">
        <f>SUMIFS(LookupData!AIP$3:AIP$69,LookupData!$E$3:$E$69,'Rev-Exp'!$D$4)</f>
        <v>0</v>
      </c>
      <c r="L102" s="134">
        <f>SUMIFS(LookupData!AIQ$3:AIQ$69,LookupData!$E$3:$E$69,'Rev-Exp'!$D$4)</f>
        <v>0</v>
      </c>
      <c r="M102" s="134">
        <f>SUMIFS(LookupData!AIR$3:AIR$69,LookupData!$E$3:$E$69,'Rev-Exp'!$D$4)</f>
        <v>0</v>
      </c>
      <c r="N102" s="134">
        <f>SUMIFS(LookupData!AIS$3:AIS$69,LookupData!$E$3:$E$69,'Rev-Exp'!$D$4)</f>
        <v>0</v>
      </c>
      <c r="O102" s="134">
        <f>SUMIFS(LookupData!AIT$3:AIT$69,LookupData!$E$3:$E$69,'Rev-Exp'!$D$4)</f>
        <v>0</v>
      </c>
      <c r="P102" s="134">
        <f>SUMIFS(LookupData!AIU$3:AIU$69,LookupData!$E$3:$E$69,'Rev-Exp'!$D$4)</f>
        <v>0</v>
      </c>
      <c r="Q102" s="135"/>
      <c r="R102" s="124">
        <f>SUM(E102:P102)</f>
        <v>0</v>
      </c>
      <c r="S102" s="124">
        <f t="shared" si="35"/>
        <v>0</v>
      </c>
    </row>
    <row r="103" spans="2:19" ht="19.5" customHeight="1" thickBot="1" x14ac:dyDescent="0.25">
      <c r="B103" s="313" t="s">
        <v>230</v>
      </c>
      <c r="C103" s="314"/>
      <c r="D103" s="315"/>
      <c r="E103" s="148">
        <f>SUMIFS(LookupData!AIY$3:AIY$69,LookupData!$E$3:$E$69,'Rev-Exp'!$D$4)</f>
        <v>0</v>
      </c>
      <c r="F103" s="149">
        <f>SUMIFS(LookupData!AIZ$3:AIZ$69,LookupData!$E$3:$E$69,'Rev-Exp'!$D$4)</f>
        <v>0</v>
      </c>
      <c r="G103" s="149">
        <f>SUMIFS(LookupData!AJA$3:AJA$69,LookupData!$E$3:$E$69,'Rev-Exp'!$D$4)</f>
        <v>0</v>
      </c>
      <c r="H103" s="149">
        <f>SUMIFS(LookupData!AJB$3:AJB$69,LookupData!$E$3:$E$69,'Rev-Exp'!$D$4)</f>
        <v>0</v>
      </c>
      <c r="I103" s="149">
        <f>SUMIFS(LookupData!AJC$3:AJC$69,LookupData!$E$3:$E$69,'Rev-Exp'!$D$4)</f>
        <v>0</v>
      </c>
      <c r="J103" s="149">
        <f>SUMIFS(LookupData!AJD$3:AJD$69,LookupData!$E$3:$E$69,'Rev-Exp'!$D$4)</f>
        <v>0</v>
      </c>
      <c r="K103" s="149">
        <f>SUMIFS(LookupData!AJE$3:AJE$69,LookupData!$E$3:$E$69,'Rev-Exp'!$D$4)</f>
        <v>0</v>
      </c>
      <c r="L103" s="149">
        <f>SUMIFS(LookupData!AJF$3:AJF$69,LookupData!$E$3:$E$69,'Rev-Exp'!$D$4)</f>
        <v>0</v>
      </c>
      <c r="M103" s="149">
        <f>SUMIFS(LookupData!AJG$3:AJG$69,LookupData!$E$3:$E$69,'Rev-Exp'!$D$4)</f>
        <v>0</v>
      </c>
      <c r="N103" s="149">
        <f>SUMIFS(LookupData!AJH$3:AJH$69,LookupData!$E$3:$E$69,'Rev-Exp'!$D$4)</f>
        <v>0</v>
      </c>
      <c r="O103" s="149">
        <f>SUMIFS(LookupData!AJI$3:AJI$69,LookupData!$E$3:$E$69,'Rev-Exp'!$D$4)</f>
        <v>0</v>
      </c>
      <c r="P103" s="149">
        <f>SUMIFS(LookupData!AJJ$3:AJJ$69,LookupData!$E$3:$E$69,'Rev-Exp'!$D$4)</f>
        <v>0</v>
      </c>
      <c r="Q103" s="150"/>
      <c r="R103" s="124">
        <f t="shared" si="35"/>
        <v>0</v>
      </c>
      <c r="S103" s="124">
        <f>SUM(F103:Q103)</f>
        <v>0</v>
      </c>
    </row>
    <row r="104" spans="2:19" ht="19.5" customHeight="1" thickTop="1" thickBot="1" x14ac:dyDescent="0.25">
      <c r="B104" s="316" t="s">
        <v>267</v>
      </c>
      <c r="C104" s="317"/>
      <c r="D104" s="318"/>
      <c r="E104" s="144">
        <f t="shared" ref="E104:S104" si="37">SUM(E97:E103)</f>
        <v>0</v>
      </c>
      <c r="F104" s="145">
        <f t="shared" si="37"/>
        <v>0</v>
      </c>
      <c r="G104" s="145">
        <f t="shared" si="37"/>
        <v>0</v>
      </c>
      <c r="H104" s="145">
        <f t="shared" si="37"/>
        <v>0</v>
      </c>
      <c r="I104" s="145">
        <f t="shared" si="37"/>
        <v>0</v>
      </c>
      <c r="J104" s="145">
        <f t="shared" si="37"/>
        <v>0</v>
      </c>
      <c r="K104" s="145">
        <f t="shared" si="37"/>
        <v>0</v>
      </c>
      <c r="L104" s="145">
        <f t="shared" si="37"/>
        <v>0</v>
      </c>
      <c r="M104" s="145">
        <f t="shared" si="37"/>
        <v>0</v>
      </c>
      <c r="N104" s="145">
        <f t="shared" si="37"/>
        <v>0</v>
      </c>
      <c r="O104" s="145">
        <f t="shared" si="37"/>
        <v>0</v>
      </c>
      <c r="P104" s="145">
        <f t="shared" si="37"/>
        <v>0</v>
      </c>
      <c r="Q104" s="146">
        <f t="shared" si="37"/>
        <v>0</v>
      </c>
      <c r="R104" s="147">
        <f t="shared" si="37"/>
        <v>0</v>
      </c>
      <c r="S104" s="147">
        <f t="shared" si="37"/>
        <v>0</v>
      </c>
    </row>
    <row r="105" spans="2:19" ht="15.75" customHeight="1" x14ac:dyDescent="0.2">
      <c r="B105" s="7"/>
      <c r="C105" s="17"/>
      <c r="E105" s="18"/>
      <c r="F105" s="18"/>
      <c r="G105" s="18"/>
      <c r="H105" s="18"/>
      <c r="I105" s="18"/>
      <c r="J105" s="18"/>
      <c r="K105" s="18"/>
      <c r="L105" s="18"/>
      <c r="M105" s="18"/>
      <c r="N105" s="18"/>
      <c r="O105" s="18"/>
      <c r="P105" s="18"/>
      <c r="Q105" s="18"/>
      <c r="R105" s="66"/>
      <c r="S105" s="66"/>
    </row>
    <row r="106" spans="2:19" ht="19.5" customHeight="1" thickBot="1" x14ac:dyDescent="0.25">
      <c r="B106" s="60" t="s">
        <v>110</v>
      </c>
      <c r="C106" s="60" t="s">
        <v>104</v>
      </c>
      <c r="E106" s="18"/>
      <c r="F106" s="18"/>
      <c r="G106" s="18"/>
      <c r="H106" s="18"/>
      <c r="I106" s="18"/>
      <c r="J106" s="18"/>
      <c r="K106" s="18"/>
      <c r="L106" s="18"/>
      <c r="M106" s="18"/>
      <c r="N106" s="18"/>
      <c r="O106" s="18"/>
      <c r="P106" s="18"/>
      <c r="Q106" s="18"/>
      <c r="R106" s="66"/>
      <c r="S106" s="66"/>
    </row>
    <row r="107" spans="2:19" ht="19.5" customHeight="1" x14ac:dyDescent="0.2">
      <c r="B107" s="327" t="s">
        <v>134</v>
      </c>
      <c r="C107" s="328"/>
      <c r="D107" s="329"/>
      <c r="E107" s="128">
        <f>SUMIFS(LookupData!AJN$3:AJN$69,LookupData!$E$3:$E$69,'Rev-Exp'!$D$4)</f>
        <v>0</v>
      </c>
      <c r="F107" s="129">
        <f>SUMIFS(LookupData!AJO$3:AJO$69,LookupData!$E$3:$E$69,'Rev-Exp'!$D$4)</f>
        <v>0</v>
      </c>
      <c r="G107" s="129">
        <f>SUMIFS(LookupData!AJP$3:AJP$69,LookupData!$E$3:$E$69,'Rev-Exp'!$D$4)</f>
        <v>0</v>
      </c>
      <c r="H107" s="129">
        <f>SUMIFS(LookupData!AJQ$3:AJQ$69,LookupData!$E$3:$E$69,'Rev-Exp'!$D$4)</f>
        <v>0</v>
      </c>
      <c r="I107" s="129">
        <f>SUMIFS(LookupData!AJR$3:AJR$69,LookupData!$E$3:$E$69,'Rev-Exp'!$D$4)</f>
        <v>0</v>
      </c>
      <c r="J107" s="129">
        <f>SUMIFS(LookupData!AJS$3:AJS$69,LookupData!$E$3:$E$69,'Rev-Exp'!$D$4)</f>
        <v>0</v>
      </c>
      <c r="K107" s="129">
        <f>SUMIFS(LookupData!AJT$3:AJT$69,LookupData!$E$3:$E$69,'Rev-Exp'!$D$4)</f>
        <v>0</v>
      </c>
      <c r="L107" s="129">
        <f>SUMIFS(LookupData!AJU$3:AJU$69,LookupData!$E$3:$E$69,'Rev-Exp'!$D$4)</f>
        <v>0</v>
      </c>
      <c r="M107" s="129">
        <f>SUMIFS(LookupData!AJV$3:AJV$69,LookupData!$E$3:$E$69,'Rev-Exp'!$D$4)</f>
        <v>0</v>
      </c>
      <c r="N107" s="129">
        <f>SUMIFS(LookupData!AJW$3:AJW$69,LookupData!$E$3:$E$69,'Rev-Exp'!$D$4)</f>
        <v>0</v>
      </c>
      <c r="O107" s="129">
        <f>SUMIFS(LookupData!AJX$3:AJX$69,LookupData!$E$3:$E$69,'Rev-Exp'!$D$4)</f>
        <v>0</v>
      </c>
      <c r="P107" s="129">
        <f>SUMIFS(LookupData!AJY$3:AJY$69,LookupData!$E$3:$E$69,'Rev-Exp'!$D$4)</f>
        <v>0</v>
      </c>
      <c r="Q107" s="130"/>
      <c r="R107" s="131">
        <f>SUM(E107:P107)</f>
        <v>0</v>
      </c>
      <c r="S107" s="132">
        <f>SUM(F107:Q107)</f>
        <v>0</v>
      </c>
    </row>
    <row r="108" spans="2:19" ht="19.5" customHeight="1" x14ac:dyDescent="0.2">
      <c r="B108" s="307" t="s">
        <v>135</v>
      </c>
      <c r="C108" s="308"/>
      <c r="D108" s="309"/>
      <c r="E108" s="133">
        <f>SUMIFS(LookupData!AKC$3:AKC$69,LookupData!$E$3:$E$69,'Rev-Exp'!$D$4)</f>
        <v>0</v>
      </c>
      <c r="F108" s="134">
        <f>SUMIFS(LookupData!AKD$3:AKD$69,LookupData!$E$3:$E$69,'Rev-Exp'!$D$4)</f>
        <v>0</v>
      </c>
      <c r="G108" s="134">
        <f>SUMIFS(LookupData!AKE$3:AKE$69,LookupData!$E$3:$E$69,'Rev-Exp'!$D$4)</f>
        <v>0</v>
      </c>
      <c r="H108" s="134">
        <f>SUMIFS(LookupData!AKF$3:AKF$69,LookupData!$E$3:$E$69,'Rev-Exp'!$D$4)</f>
        <v>0</v>
      </c>
      <c r="I108" s="134">
        <f>SUMIFS(LookupData!AKG$3:AKG$69,LookupData!$E$3:$E$69,'Rev-Exp'!$D$4)</f>
        <v>0</v>
      </c>
      <c r="J108" s="134">
        <f>SUMIFS(LookupData!AKH$3:AKH$69,LookupData!$E$3:$E$69,'Rev-Exp'!$D$4)</f>
        <v>0</v>
      </c>
      <c r="K108" s="134">
        <f>SUMIFS(LookupData!AKI$3:AKI$69,LookupData!$E$3:$E$69,'Rev-Exp'!$D$4)</f>
        <v>0</v>
      </c>
      <c r="L108" s="134">
        <f>SUMIFS(LookupData!AKJ$3:AKJ$69,LookupData!$E$3:$E$69,'Rev-Exp'!$D$4)</f>
        <v>0</v>
      </c>
      <c r="M108" s="134">
        <f>SUMIFS(LookupData!AKK$3:AKK$69,LookupData!$E$3:$E$69,'Rev-Exp'!$D$4)</f>
        <v>0</v>
      </c>
      <c r="N108" s="134">
        <f>SUMIFS(LookupData!AKL$3:AKL$69,LookupData!$E$3:$E$69,'Rev-Exp'!$D$4)</f>
        <v>0</v>
      </c>
      <c r="O108" s="134">
        <f>SUMIFS(LookupData!AKM$3:AKM$69,LookupData!$E$3:$E$69,'Rev-Exp'!$D$4)</f>
        <v>0</v>
      </c>
      <c r="P108" s="134">
        <f>SUMIFS(LookupData!AKN$3:AKN$69,LookupData!$E$3:$E$69,'Rev-Exp'!$D$4)</f>
        <v>0</v>
      </c>
      <c r="Q108" s="135"/>
      <c r="R108" s="136">
        <f>SUM(E108:P108)</f>
        <v>0</v>
      </c>
      <c r="S108" s="112">
        <f>SUM(F108:Q108)</f>
        <v>0</v>
      </c>
    </row>
    <row r="109" spans="2:19" ht="19.5" customHeight="1" x14ac:dyDescent="0.2">
      <c r="B109" s="307" t="s">
        <v>4</v>
      </c>
      <c r="C109" s="308"/>
      <c r="D109" s="309"/>
      <c r="E109" s="137">
        <f>SUMIFS(LookupData!AKR$3:AKR$69,LookupData!$E$3:$E$69,'Rev-Exp'!$D$4)</f>
        <v>0</v>
      </c>
      <c r="F109" s="138">
        <f>SUMIFS(LookupData!AKS$3:AKS$69,LookupData!$E$3:$E$69,'Rev-Exp'!$D$4)</f>
        <v>0</v>
      </c>
      <c r="G109" s="138">
        <f>SUMIFS(LookupData!AKT$3:AKT$69,LookupData!$E$3:$E$69,'Rev-Exp'!$D$4)</f>
        <v>0</v>
      </c>
      <c r="H109" s="138">
        <f>SUMIFS(LookupData!AKU$3:AKU$69,LookupData!$E$3:$E$69,'Rev-Exp'!$D$4)</f>
        <v>0</v>
      </c>
      <c r="I109" s="138">
        <f>SUMIFS(LookupData!AKV$3:AKV$69,LookupData!$E$3:$E$69,'Rev-Exp'!$D$4)</f>
        <v>0</v>
      </c>
      <c r="J109" s="138">
        <f>SUMIFS(LookupData!AKW$3:AKW$69,LookupData!$E$3:$E$69,'Rev-Exp'!$D$4)</f>
        <v>0</v>
      </c>
      <c r="K109" s="138">
        <f>SUMIFS(LookupData!AKX$3:AKX$69,LookupData!$E$3:$E$69,'Rev-Exp'!$D$4)</f>
        <v>0</v>
      </c>
      <c r="L109" s="138">
        <f>SUMIFS(LookupData!AKY$3:AKY$69,LookupData!$E$3:$E$69,'Rev-Exp'!$D$4)</f>
        <v>0</v>
      </c>
      <c r="M109" s="138">
        <f>SUMIFS(LookupData!AKZ$3:AKZ$69,LookupData!$E$3:$E$69,'Rev-Exp'!$D$4)</f>
        <v>0</v>
      </c>
      <c r="N109" s="138">
        <f>SUMIFS(LookupData!ALA$3:ALA$69,LookupData!$E$3:$E$69,'Rev-Exp'!$D$4)</f>
        <v>0</v>
      </c>
      <c r="O109" s="138">
        <f>SUMIFS(LookupData!ALB$3:ALB$69,LookupData!$E$3:$E$69,'Rev-Exp'!$D$4)</f>
        <v>0</v>
      </c>
      <c r="P109" s="138">
        <f>SUMIFS(LookupData!ALC$3:ALC$69,LookupData!$E$3:$E$69,'Rev-Exp'!$D$4)</f>
        <v>0</v>
      </c>
      <c r="Q109" s="139"/>
      <c r="R109" s="116">
        <f t="shared" ref="R109:S118" si="38">SUM(E109:P109)</f>
        <v>0</v>
      </c>
      <c r="S109" s="116">
        <f t="shared" si="38"/>
        <v>0</v>
      </c>
    </row>
    <row r="110" spans="2:19" ht="19.5" customHeight="1" x14ac:dyDescent="0.2">
      <c r="B110" s="307" t="s">
        <v>136</v>
      </c>
      <c r="C110" s="308"/>
      <c r="D110" s="309"/>
      <c r="E110" s="133">
        <f>SUMIFS(LookupData!ALG$3:ALG$69,LookupData!$E$3:$E$69,'Rev-Exp'!$D$4)</f>
        <v>0</v>
      </c>
      <c r="F110" s="134">
        <f>SUMIFS(LookupData!ALH$3:ALH$69,LookupData!$E$3:$E$69,'Rev-Exp'!$D$4)</f>
        <v>0</v>
      </c>
      <c r="G110" s="134">
        <f>SUMIFS(LookupData!ALI$3:ALI$69,LookupData!$E$3:$E$69,'Rev-Exp'!$D$4)</f>
        <v>0</v>
      </c>
      <c r="H110" s="134">
        <f>SUMIFS(LookupData!ALJ$3:ALJ$69,LookupData!$E$3:$E$69,'Rev-Exp'!$D$4)</f>
        <v>0</v>
      </c>
      <c r="I110" s="134">
        <f>SUMIFS(LookupData!ALK$3:ALK$69,LookupData!$E$3:$E$69,'Rev-Exp'!$D$4)</f>
        <v>0</v>
      </c>
      <c r="J110" s="134">
        <f>SUMIFS(LookupData!ALL$3:ALL$69,LookupData!$E$3:$E$69,'Rev-Exp'!$D$4)</f>
        <v>0</v>
      </c>
      <c r="K110" s="134">
        <f>SUMIFS(LookupData!ALM$3:ALM$69,LookupData!$E$3:$E$69,'Rev-Exp'!$D$4)</f>
        <v>0</v>
      </c>
      <c r="L110" s="134">
        <f>SUMIFS(LookupData!ALN$3:ALN$69,LookupData!$E$3:$E$69,'Rev-Exp'!$D$4)</f>
        <v>0</v>
      </c>
      <c r="M110" s="134">
        <f>SUMIFS(LookupData!ALO$3:ALO$69,LookupData!$E$3:$E$69,'Rev-Exp'!$D$4)</f>
        <v>0</v>
      </c>
      <c r="N110" s="134">
        <f>SUMIFS(LookupData!ALP$3:ALP$69,LookupData!$E$3:$E$69,'Rev-Exp'!$D$4)</f>
        <v>0</v>
      </c>
      <c r="O110" s="134">
        <f>SUMIFS(LookupData!ALQ$3:ALQ$69,LookupData!$E$3:$E$69,'Rev-Exp'!$D$4)</f>
        <v>0</v>
      </c>
      <c r="P110" s="134">
        <f>SUMIFS(LookupData!ALR$3:ALR$69,LookupData!$E$3:$E$69,'Rev-Exp'!$D$4)</f>
        <v>0</v>
      </c>
      <c r="Q110" s="135"/>
      <c r="R110" s="116">
        <f t="shared" si="38"/>
        <v>0</v>
      </c>
      <c r="S110" s="116">
        <f t="shared" si="38"/>
        <v>0</v>
      </c>
    </row>
    <row r="111" spans="2:19" ht="19.5" customHeight="1" x14ac:dyDescent="0.2">
      <c r="B111" s="307" t="s">
        <v>2</v>
      </c>
      <c r="C111" s="308"/>
      <c r="D111" s="309"/>
      <c r="E111" s="137">
        <f>SUMIFS(LookupData!ALV$3:ALV$69,LookupData!$E$3:$E$69,'Rev-Exp'!$D$4)</f>
        <v>0</v>
      </c>
      <c r="F111" s="138">
        <f>SUMIFS(LookupData!ALW$3:ALW$69,LookupData!$E$3:$E$69,'Rev-Exp'!$D$4)</f>
        <v>0</v>
      </c>
      <c r="G111" s="138">
        <f>SUMIFS(LookupData!ALX$3:ALX$69,LookupData!$E$3:$E$69,'Rev-Exp'!$D$4)</f>
        <v>0</v>
      </c>
      <c r="H111" s="138">
        <f>SUMIFS(LookupData!ALY$3:ALY$69,LookupData!$E$3:$E$69,'Rev-Exp'!$D$4)</f>
        <v>0</v>
      </c>
      <c r="I111" s="138">
        <f>SUMIFS(LookupData!ALZ$3:ALZ$69,LookupData!$E$3:$E$69,'Rev-Exp'!$D$4)</f>
        <v>0</v>
      </c>
      <c r="J111" s="138">
        <f>SUMIFS(LookupData!AMA$3:AMA$69,LookupData!$E$3:$E$69,'Rev-Exp'!$D$4)</f>
        <v>0</v>
      </c>
      <c r="K111" s="138">
        <f>SUMIFS(LookupData!AMB$3:AMB$69,LookupData!$E$3:$E$69,'Rev-Exp'!$D$4)</f>
        <v>0</v>
      </c>
      <c r="L111" s="138">
        <f>SUMIFS(LookupData!AMC$3:AMC$69,LookupData!$E$3:$E$69,'Rev-Exp'!$D$4)</f>
        <v>0</v>
      </c>
      <c r="M111" s="138">
        <f>SUMIFS(LookupData!AMD$3:AMD$69,LookupData!$E$3:$E$69,'Rev-Exp'!$D$4)</f>
        <v>0</v>
      </c>
      <c r="N111" s="138">
        <f>SUMIFS(LookupData!AME$3:AME$69,LookupData!$E$3:$E$69,'Rev-Exp'!$D$4)</f>
        <v>0</v>
      </c>
      <c r="O111" s="138">
        <f>SUMIFS(LookupData!AMF$3:AMF$69,LookupData!$E$3:$E$69,'Rev-Exp'!$D$4)</f>
        <v>0</v>
      </c>
      <c r="P111" s="138">
        <f>SUMIFS(LookupData!AMG$3:AMG$69,LookupData!$E$3:$E$69,'Rev-Exp'!$D$4)</f>
        <v>0</v>
      </c>
      <c r="Q111" s="139"/>
      <c r="R111" s="116">
        <f t="shared" si="38"/>
        <v>0</v>
      </c>
      <c r="S111" s="116">
        <f t="shared" si="38"/>
        <v>0</v>
      </c>
    </row>
    <row r="112" spans="2:19" ht="19.5" customHeight="1" x14ac:dyDescent="0.2">
      <c r="B112" s="307" t="s">
        <v>6</v>
      </c>
      <c r="C112" s="308"/>
      <c r="D112" s="309"/>
      <c r="E112" s="133">
        <f>SUMIFS(LookupData!AMK$3:AMK$69,LookupData!$E$3:$E$69,'Rev-Exp'!$D$4)</f>
        <v>0</v>
      </c>
      <c r="F112" s="134">
        <f>SUMIFS(LookupData!AML$3:AML$69,LookupData!$E$3:$E$69,'Rev-Exp'!$D$4)</f>
        <v>0</v>
      </c>
      <c r="G112" s="134">
        <f>SUMIFS(LookupData!AMM$3:AMM$69,LookupData!$E$3:$E$69,'Rev-Exp'!$D$4)</f>
        <v>0</v>
      </c>
      <c r="H112" s="134">
        <f>SUMIFS(LookupData!AMN$3:AMN$69,LookupData!$E$3:$E$69,'Rev-Exp'!$D$4)</f>
        <v>0</v>
      </c>
      <c r="I112" s="134">
        <f>SUMIFS(LookupData!AMO$3:AMO$69,LookupData!$E$3:$E$69,'Rev-Exp'!$D$4)</f>
        <v>0</v>
      </c>
      <c r="J112" s="134">
        <f>SUMIFS(LookupData!AMP$3:AMP$69,LookupData!$E$3:$E$69,'Rev-Exp'!$D$4)</f>
        <v>0</v>
      </c>
      <c r="K112" s="134">
        <f>SUMIFS(LookupData!AMQ$3:AMQ$69,LookupData!$E$3:$E$69,'Rev-Exp'!$D$4)</f>
        <v>0</v>
      </c>
      <c r="L112" s="134">
        <f>SUMIFS(LookupData!AMR$3:AMR$69,LookupData!$E$3:$E$69,'Rev-Exp'!$D$4)</f>
        <v>0</v>
      </c>
      <c r="M112" s="134">
        <f>SUMIFS(LookupData!AMS$3:AMS$69,LookupData!$E$3:$E$69,'Rev-Exp'!$D$4)</f>
        <v>0</v>
      </c>
      <c r="N112" s="134">
        <f>SUMIFS(LookupData!AMT$3:AMT$69,LookupData!$E$3:$E$69,'Rev-Exp'!$D$4)</f>
        <v>0</v>
      </c>
      <c r="O112" s="134">
        <f>SUMIFS(LookupData!AMU$3:AMU$69,LookupData!$E$3:$E$69,'Rev-Exp'!$D$4)</f>
        <v>0</v>
      </c>
      <c r="P112" s="134">
        <f>SUMIFS(LookupData!AMV$3:AMV$69,LookupData!$E$3:$E$69,'Rev-Exp'!$D$4)</f>
        <v>0</v>
      </c>
      <c r="Q112" s="135"/>
      <c r="R112" s="116">
        <f t="shared" si="38"/>
        <v>0</v>
      </c>
      <c r="S112" s="116">
        <f t="shared" si="38"/>
        <v>0</v>
      </c>
    </row>
    <row r="113" spans="1:19" ht="19.5" customHeight="1" x14ac:dyDescent="0.2">
      <c r="B113" s="307" t="s">
        <v>1</v>
      </c>
      <c r="C113" s="308"/>
      <c r="D113" s="309"/>
      <c r="E113" s="137">
        <f>SUMIFS(LookupData!AMZ$3:AMZ$69,LookupData!$E$3:$E$69,'Rev-Exp'!$D$4)</f>
        <v>0</v>
      </c>
      <c r="F113" s="138">
        <f>SUMIFS(LookupData!ANA$3:ANA$69,LookupData!$E$3:$E$69,'Rev-Exp'!$D$4)</f>
        <v>0</v>
      </c>
      <c r="G113" s="138">
        <f>SUMIFS(LookupData!ANB$3:ANB$69,LookupData!$E$3:$E$69,'Rev-Exp'!$D$4)</f>
        <v>0</v>
      </c>
      <c r="H113" s="138">
        <f>SUMIFS(LookupData!ANC$3:ANC$69,LookupData!$E$3:$E$69,'Rev-Exp'!$D$4)</f>
        <v>0</v>
      </c>
      <c r="I113" s="138">
        <f>SUMIFS(LookupData!AND$3:AND$69,LookupData!$E$3:$E$69,'Rev-Exp'!$D$4)</f>
        <v>0</v>
      </c>
      <c r="J113" s="138">
        <f>SUMIFS(LookupData!ANE$3:ANE$69,LookupData!$E$3:$E$69,'Rev-Exp'!$D$4)</f>
        <v>0</v>
      </c>
      <c r="K113" s="138">
        <f>SUMIFS(LookupData!ANF$3:ANF$69,LookupData!$E$3:$E$69,'Rev-Exp'!$D$4)</f>
        <v>0</v>
      </c>
      <c r="L113" s="138">
        <f>SUMIFS(LookupData!ANG$3:ANG$69,LookupData!$E$3:$E$69,'Rev-Exp'!$D$4)</f>
        <v>0</v>
      </c>
      <c r="M113" s="138">
        <f>SUMIFS(LookupData!ANH$3:ANH$69,LookupData!$E$3:$E$69,'Rev-Exp'!$D$4)</f>
        <v>0</v>
      </c>
      <c r="N113" s="138">
        <f>SUMIFS(LookupData!ANI$3:ANI$69,LookupData!$E$3:$E$69,'Rev-Exp'!$D$4)</f>
        <v>0</v>
      </c>
      <c r="O113" s="138">
        <f>SUMIFS(LookupData!ANJ$3:ANJ$69,LookupData!$E$3:$E$69,'Rev-Exp'!$D$4)</f>
        <v>0</v>
      </c>
      <c r="P113" s="138">
        <f>SUMIFS(LookupData!ANK$3:ANK$69,LookupData!$E$3:$E$69,'Rev-Exp'!$D$4)</f>
        <v>0</v>
      </c>
      <c r="Q113" s="139"/>
      <c r="R113" s="116">
        <f t="shared" si="38"/>
        <v>0</v>
      </c>
      <c r="S113" s="116">
        <f>SUM(F113:Q113)</f>
        <v>0</v>
      </c>
    </row>
    <row r="114" spans="1:19" ht="19.5" customHeight="1" x14ac:dyDescent="0.2">
      <c r="B114" s="307" t="s">
        <v>231</v>
      </c>
      <c r="C114" s="308"/>
      <c r="D114" s="309"/>
      <c r="E114" s="133">
        <f>SUMIFS(LookupData!ANO$3:ANO$69,LookupData!$E$3:$E$69,'Rev-Exp'!$D$4)</f>
        <v>0</v>
      </c>
      <c r="F114" s="134">
        <f>SUMIFS(LookupData!ANP$3:ANP$69,LookupData!$E$3:$E$69,'Rev-Exp'!$D$4)</f>
        <v>0</v>
      </c>
      <c r="G114" s="134">
        <f>SUMIFS(LookupData!ANQ$3:ANQ$69,LookupData!$E$3:$E$69,'Rev-Exp'!$D$4)</f>
        <v>0</v>
      </c>
      <c r="H114" s="134">
        <f>SUMIFS(LookupData!ANR$3:ANR$69,LookupData!$E$3:$E$69,'Rev-Exp'!$D$4)</f>
        <v>0</v>
      </c>
      <c r="I114" s="134">
        <f>SUMIFS(LookupData!ANS$3:ANS$69,LookupData!$E$3:$E$69,'Rev-Exp'!$D$4)</f>
        <v>0</v>
      </c>
      <c r="J114" s="134">
        <f>SUMIFS(LookupData!ANT$3:ANT$69,LookupData!$E$3:$E$69,'Rev-Exp'!$D$4)</f>
        <v>0</v>
      </c>
      <c r="K114" s="134">
        <f>SUMIFS(LookupData!ANU$3:ANU$69,LookupData!$E$3:$E$69,'Rev-Exp'!$D$4)</f>
        <v>0</v>
      </c>
      <c r="L114" s="134">
        <f>SUMIFS(LookupData!ANV$3:ANV$69,LookupData!$E$3:$E$69,'Rev-Exp'!$D$4)</f>
        <v>0</v>
      </c>
      <c r="M114" s="134">
        <f>SUMIFS(LookupData!ANW$3:ANW$69,LookupData!$E$3:$E$69,'Rev-Exp'!$D$4)</f>
        <v>0</v>
      </c>
      <c r="N114" s="134">
        <f>SUMIFS(LookupData!ANX$3:ANX$69,LookupData!$E$3:$E$69,'Rev-Exp'!$D$4)</f>
        <v>0</v>
      </c>
      <c r="O114" s="134">
        <f>SUMIFS(LookupData!ANY$3:ANY$69,LookupData!$E$3:$E$69,'Rev-Exp'!$D$4)</f>
        <v>0</v>
      </c>
      <c r="P114" s="134">
        <f>SUMIFS(LookupData!ANZ$3:ANZ$69,LookupData!$E$3:$E$69,'Rev-Exp'!$D$4)</f>
        <v>0</v>
      </c>
      <c r="Q114" s="135"/>
      <c r="R114" s="116">
        <f t="shared" si="38"/>
        <v>0</v>
      </c>
      <c r="S114" s="116">
        <f t="shared" si="38"/>
        <v>0</v>
      </c>
    </row>
    <row r="115" spans="1:19" ht="19.5" customHeight="1" x14ac:dyDescent="0.2">
      <c r="B115" s="307" t="s">
        <v>105</v>
      </c>
      <c r="C115" s="308"/>
      <c r="D115" s="309"/>
      <c r="E115" s="137">
        <f>SUMIFS(LookupData!AOD$3:AOD$69,LookupData!$E$3:$E$69,'Rev-Exp'!$D$4)</f>
        <v>0</v>
      </c>
      <c r="F115" s="138">
        <f>SUMIFS(LookupData!AOE$3:AOE$69,LookupData!$E$3:$E$69,'Rev-Exp'!$D$4)</f>
        <v>0</v>
      </c>
      <c r="G115" s="138">
        <f>SUMIFS(LookupData!AOF$3:AOF$69,LookupData!$E$3:$E$69,'Rev-Exp'!$D$4)</f>
        <v>0</v>
      </c>
      <c r="H115" s="138">
        <f>SUMIFS(LookupData!AOG$3:AOG$69,LookupData!$E$3:$E$69,'Rev-Exp'!$D$4)</f>
        <v>0</v>
      </c>
      <c r="I115" s="138">
        <f>SUMIFS(LookupData!AOH$3:AOH$69,LookupData!$E$3:$E$69,'Rev-Exp'!$D$4)</f>
        <v>0</v>
      </c>
      <c r="J115" s="138">
        <f>SUMIFS(LookupData!AOI$3:AOI$69,LookupData!$E$3:$E$69,'Rev-Exp'!$D$4)</f>
        <v>0</v>
      </c>
      <c r="K115" s="138">
        <f>SUMIFS(LookupData!AOJ$3:AOJ$69,LookupData!$E$3:$E$69,'Rev-Exp'!$D$4)</f>
        <v>0</v>
      </c>
      <c r="L115" s="138">
        <f>SUMIFS(LookupData!AOK$3:AOK$69,LookupData!$E$3:$E$69,'Rev-Exp'!$D$4)</f>
        <v>0</v>
      </c>
      <c r="M115" s="138">
        <f>SUMIFS(LookupData!AOL$3:AOL$69,LookupData!$E$3:$E$69,'Rev-Exp'!$D$4)</f>
        <v>0</v>
      </c>
      <c r="N115" s="138">
        <f>SUMIFS(LookupData!AOM$3:AOM$69,LookupData!$E$3:$E$69,'Rev-Exp'!$D$4)</f>
        <v>0</v>
      </c>
      <c r="O115" s="138">
        <f>SUMIFS(LookupData!AON$3:AON$69,LookupData!$E$3:$E$69,'Rev-Exp'!$D$4)</f>
        <v>0</v>
      </c>
      <c r="P115" s="138">
        <f>SUMIFS(LookupData!AOO$3:AOO$69,LookupData!$E$3:$E$69,'Rev-Exp'!$D$4)</f>
        <v>0</v>
      </c>
      <c r="Q115" s="139"/>
      <c r="R115" s="140">
        <f t="shared" si="38"/>
        <v>0</v>
      </c>
      <c r="S115" s="140">
        <f t="shared" si="38"/>
        <v>0</v>
      </c>
    </row>
    <row r="116" spans="1:19" ht="19.5" customHeight="1" x14ac:dyDescent="0.2">
      <c r="B116" s="310" t="s">
        <v>229</v>
      </c>
      <c r="C116" s="311"/>
      <c r="D116" s="312"/>
      <c r="E116" s="133">
        <f>SUMIFS(LookupData!AOS$3:AOS$69,LookupData!$E$3:$E$69,'Rev-Exp'!$D$4)</f>
        <v>0</v>
      </c>
      <c r="F116" s="134">
        <f>SUMIFS(LookupData!AOT$3:AOT$69,LookupData!$E$3:$E$69,'Rev-Exp'!$D$4)</f>
        <v>0</v>
      </c>
      <c r="G116" s="134">
        <f>SUMIFS(LookupData!AOU$3:AOU$69,LookupData!$E$3:$E$69,'Rev-Exp'!$D$4)</f>
        <v>0</v>
      </c>
      <c r="H116" s="134">
        <f>SUMIFS(LookupData!AOV$3:AOV$69,LookupData!$E$3:$E$69,'Rev-Exp'!$D$4)</f>
        <v>0</v>
      </c>
      <c r="I116" s="134">
        <f>SUMIFS(LookupData!AOW$3:AOW$69,LookupData!$E$3:$E$69,'Rev-Exp'!$D$4)</f>
        <v>0</v>
      </c>
      <c r="J116" s="134">
        <f>SUMIFS(LookupData!AOX$3:AOX$69,LookupData!$E$3:$E$69,'Rev-Exp'!$D$4)</f>
        <v>0</v>
      </c>
      <c r="K116" s="134">
        <f>SUMIFS(LookupData!AOY$3:AOY$69,LookupData!$E$3:$E$69,'Rev-Exp'!$D$4)</f>
        <v>0</v>
      </c>
      <c r="L116" s="134">
        <f>SUMIFS(LookupData!AOZ$3:AOZ$69,LookupData!$E$3:$E$69,'Rev-Exp'!$D$4)</f>
        <v>0</v>
      </c>
      <c r="M116" s="134">
        <f>SUMIFS(LookupData!APA$3:APA$69,LookupData!$E$3:$E$69,'Rev-Exp'!$D$4)</f>
        <v>0</v>
      </c>
      <c r="N116" s="134">
        <f>SUMIFS(LookupData!APB$3:APB$69,LookupData!$E$3:$E$69,'Rev-Exp'!$D$4)</f>
        <v>0</v>
      </c>
      <c r="O116" s="134">
        <f>SUMIFS(LookupData!APC$3:APC$69,LookupData!$E$3:$E$69,'Rev-Exp'!$D$4)</f>
        <v>0</v>
      </c>
      <c r="P116" s="134">
        <f>SUMIFS(LookupData!APD$3:APD$69,LookupData!$E$3:$E$69,'Rev-Exp'!$D$4)</f>
        <v>0</v>
      </c>
      <c r="Q116" s="135"/>
      <c r="R116" s="124">
        <f>SUM(E116:P116)</f>
        <v>0</v>
      </c>
      <c r="S116" s="124">
        <f>SUM(F116:Q116)</f>
        <v>0</v>
      </c>
    </row>
    <row r="117" spans="1:19" ht="19.5" customHeight="1" x14ac:dyDescent="0.2">
      <c r="B117" s="310" t="s">
        <v>230</v>
      </c>
      <c r="C117" s="311"/>
      <c r="D117" s="312"/>
      <c r="E117" s="137">
        <f>SUMIFS(LookupData!APH$3:APH$69,LookupData!$E$3:$E$69,'Rev-Exp'!$D$4)</f>
        <v>0</v>
      </c>
      <c r="F117" s="138">
        <f>SUMIFS(LookupData!API$3:API$69,LookupData!$E$3:$E$69,'Rev-Exp'!$D$4)</f>
        <v>0</v>
      </c>
      <c r="G117" s="138">
        <f>SUMIFS(LookupData!APJ$3:APJ$69,LookupData!$E$3:$E$69,'Rev-Exp'!$D$4)</f>
        <v>0</v>
      </c>
      <c r="H117" s="138">
        <f>SUMIFS(LookupData!APK$3:APK$69,LookupData!$E$3:$E$69,'Rev-Exp'!$D$4)</f>
        <v>0</v>
      </c>
      <c r="I117" s="138">
        <f>SUMIFS(LookupData!APL$3:APL$69,LookupData!$E$3:$E$69,'Rev-Exp'!$D$4)</f>
        <v>0</v>
      </c>
      <c r="J117" s="138">
        <f>SUMIFS(LookupData!APM$3:APM$69,LookupData!$E$3:$E$69,'Rev-Exp'!$D$4)</f>
        <v>0</v>
      </c>
      <c r="K117" s="138">
        <f>SUMIFS(LookupData!APN$3:APN$69,LookupData!$E$3:$E$69,'Rev-Exp'!$D$4)</f>
        <v>0</v>
      </c>
      <c r="L117" s="138">
        <f>SUMIFS(LookupData!APO$3:APO$69,LookupData!$E$3:$E$69,'Rev-Exp'!$D$4)</f>
        <v>0</v>
      </c>
      <c r="M117" s="138">
        <f>SUMIFS(LookupData!APP$3:APP$69,LookupData!$E$3:$E$69,'Rev-Exp'!$D$4)</f>
        <v>0</v>
      </c>
      <c r="N117" s="138">
        <f>SUMIFS(LookupData!APQ$3:APQ$69,LookupData!$E$3:$E$69,'Rev-Exp'!$D$4)</f>
        <v>0</v>
      </c>
      <c r="O117" s="138">
        <f>SUMIFS(LookupData!APR$3:APR$69,LookupData!$E$3:$E$69,'Rev-Exp'!$D$4)</f>
        <v>0</v>
      </c>
      <c r="P117" s="138">
        <f>SUMIFS(LookupData!APS$3:APS$69,LookupData!$E$3:$E$69,'Rev-Exp'!$D$4)</f>
        <v>0</v>
      </c>
      <c r="Q117" s="139"/>
      <c r="R117" s="124">
        <f>SUM(E117:P117)</f>
        <v>0</v>
      </c>
      <c r="S117" s="124">
        <f t="shared" si="38"/>
        <v>0</v>
      </c>
    </row>
    <row r="118" spans="1:19" ht="19.5" customHeight="1" thickBot="1" x14ac:dyDescent="0.25">
      <c r="B118" s="310" t="s">
        <v>232</v>
      </c>
      <c r="C118" s="311"/>
      <c r="D118" s="312"/>
      <c r="E118" s="141">
        <f>SUMIFS(LookupData!APW$3:APW$69,LookupData!$E$3:$E$69,'Rev-Exp'!$D$4)</f>
        <v>0</v>
      </c>
      <c r="F118" s="142">
        <f>SUMIFS(LookupData!APX$3:APX$69,LookupData!$E$3:$E$69,'Rev-Exp'!$D$4)</f>
        <v>0</v>
      </c>
      <c r="G118" s="142">
        <f>SUMIFS(LookupData!APY$3:APY$69,LookupData!$E$3:$E$69,'Rev-Exp'!$D$4)</f>
        <v>0</v>
      </c>
      <c r="H118" s="142">
        <f>SUMIFS(LookupData!APZ$3:APZ$69,LookupData!$E$3:$E$69,'Rev-Exp'!$D$4)</f>
        <v>0</v>
      </c>
      <c r="I118" s="142">
        <f>SUMIFS(LookupData!AQA$3:AQA$69,LookupData!$E$3:$E$69,'Rev-Exp'!$D$4)</f>
        <v>0</v>
      </c>
      <c r="J118" s="142">
        <f>SUMIFS(LookupData!AQB$3:AQB$69,LookupData!$E$3:$E$69,'Rev-Exp'!$D$4)</f>
        <v>0</v>
      </c>
      <c r="K118" s="142">
        <f>SUMIFS(LookupData!AQC$3:AQC$69,LookupData!$E$3:$E$69,'Rev-Exp'!$D$4)</f>
        <v>0</v>
      </c>
      <c r="L118" s="142">
        <f>SUMIFS(LookupData!AQD$3:AQD$69,LookupData!$E$3:$E$69,'Rev-Exp'!$D$4)</f>
        <v>0</v>
      </c>
      <c r="M118" s="142">
        <f>SUMIFS(LookupData!AQE$3:AQE$69,LookupData!$E$3:$E$69,'Rev-Exp'!$D$4)</f>
        <v>0</v>
      </c>
      <c r="N118" s="142">
        <f>SUMIFS(LookupData!AQF$3:AQF$69,LookupData!$E$3:$E$69,'Rev-Exp'!$D$4)</f>
        <v>0</v>
      </c>
      <c r="O118" s="142">
        <f>SUMIFS(LookupData!AQG$3:AQG$69,LookupData!$E$3:$E$69,'Rev-Exp'!$D$4)</f>
        <v>0</v>
      </c>
      <c r="P118" s="142">
        <f>SUMIFS(LookupData!AQH$3:AQH$69,LookupData!$E$3:$E$69,'Rev-Exp'!$D$4)</f>
        <v>0</v>
      </c>
      <c r="Q118" s="143"/>
      <c r="R118" s="124">
        <f>SUM(E118:P118)</f>
        <v>0</v>
      </c>
      <c r="S118" s="124">
        <f t="shared" si="38"/>
        <v>0</v>
      </c>
    </row>
    <row r="119" spans="1:19" s="19" customFormat="1" ht="19.5" customHeight="1" thickTop="1" thickBot="1" x14ac:dyDescent="0.25">
      <c r="B119" s="316" t="s">
        <v>268</v>
      </c>
      <c r="C119" s="317"/>
      <c r="D119" s="318"/>
      <c r="E119" s="144">
        <f t="shared" ref="E119:S119" si="39">SUM(E107:E118)</f>
        <v>0</v>
      </c>
      <c r="F119" s="145">
        <f t="shared" si="39"/>
        <v>0</v>
      </c>
      <c r="G119" s="145">
        <f t="shared" si="39"/>
        <v>0</v>
      </c>
      <c r="H119" s="145">
        <f t="shared" si="39"/>
        <v>0</v>
      </c>
      <c r="I119" s="145">
        <f t="shared" si="39"/>
        <v>0</v>
      </c>
      <c r="J119" s="145">
        <f t="shared" si="39"/>
        <v>0</v>
      </c>
      <c r="K119" s="145">
        <f t="shared" si="39"/>
        <v>0</v>
      </c>
      <c r="L119" s="145">
        <f t="shared" si="39"/>
        <v>0</v>
      </c>
      <c r="M119" s="145">
        <f t="shared" si="39"/>
        <v>0</v>
      </c>
      <c r="N119" s="145">
        <f t="shared" si="39"/>
        <v>0</v>
      </c>
      <c r="O119" s="145">
        <f t="shared" si="39"/>
        <v>0</v>
      </c>
      <c r="P119" s="145">
        <f t="shared" si="39"/>
        <v>0</v>
      </c>
      <c r="Q119" s="146">
        <f t="shared" si="39"/>
        <v>0</v>
      </c>
      <c r="R119" s="147">
        <f t="shared" si="39"/>
        <v>0</v>
      </c>
      <c r="S119" s="147">
        <f t="shared" si="39"/>
        <v>0</v>
      </c>
    </row>
    <row r="120" spans="1:19" s="19" customFormat="1" ht="15.75" customHeight="1" thickBot="1" x14ac:dyDescent="0.25">
      <c r="C120" s="21"/>
      <c r="D120" s="22"/>
      <c r="E120" s="22"/>
      <c r="F120" s="22"/>
      <c r="G120" s="22"/>
      <c r="H120" s="22"/>
      <c r="I120" s="22"/>
      <c r="J120" s="22"/>
      <c r="K120" s="22"/>
      <c r="L120" s="22"/>
      <c r="M120" s="22"/>
      <c r="N120" s="22"/>
      <c r="O120" s="22"/>
      <c r="P120" s="22"/>
      <c r="Q120" s="22"/>
      <c r="R120" s="68"/>
      <c r="S120" s="68"/>
    </row>
    <row r="121" spans="1:19" s="19" customFormat="1" ht="30" customHeight="1" thickBot="1" x14ac:dyDescent="0.25">
      <c r="A121" s="63" t="s">
        <v>106</v>
      </c>
      <c r="B121" s="60"/>
      <c r="C121" s="64" t="s">
        <v>107</v>
      </c>
      <c r="D121" s="7"/>
      <c r="E121" s="61">
        <f>E$11</f>
        <v>43709</v>
      </c>
      <c r="F121" s="61">
        <f t="shared" ref="F121:Q121" si="40">F$11</f>
        <v>43739</v>
      </c>
      <c r="G121" s="61">
        <f t="shared" si="40"/>
        <v>43770</v>
      </c>
      <c r="H121" s="61">
        <f t="shared" si="40"/>
        <v>43800</v>
      </c>
      <c r="I121" s="61">
        <f t="shared" si="40"/>
        <v>43831</v>
      </c>
      <c r="J121" s="61">
        <f t="shared" si="40"/>
        <v>43862</v>
      </c>
      <c r="K121" s="61">
        <f t="shared" si="40"/>
        <v>43891</v>
      </c>
      <c r="L121" s="61">
        <f t="shared" si="40"/>
        <v>43922</v>
      </c>
      <c r="M121" s="61">
        <f t="shared" si="40"/>
        <v>43952</v>
      </c>
      <c r="N121" s="61">
        <f t="shared" si="40"/>
        <v>43983</v>
      </c>
      <c r="O121" s="61">
        <f t="shared" si="40"/>
        <v>44013</v>
      </c>
      <c r="P121" s="61">
        <f t="shared" si="40"/>
        <v>44044</v>
      </c>
      <c r="Q121" s="61">
        <f t="shared" si="40"/>
        <v>44075</v>
      </c>
      <c r="R121" s="78" t="s">
        <v>235</v>
      </c>
      <c r="S121" s="78" t="s">
        <v>236</v>
      </c>
    </row>
    <row r="122" spans="1:19" ht="19.5" customHeight="1" x14ac:dyDescent="0.2">
      <c r="B122" s="327" t="s">
        <v>134</v>
      </c>
      <c r="C122" s="328"/>
      <c r="D122" s="329"/>
      <c r="E122" s="109">
        <f t="shared" ref="E122:Q122" si="41">SUM(E14,E24,E33,E72,E82,E97,E107)</f>
        <v>0</v>
      </c>
      <c r="F122" s="110">
        <f t="shared" si="41"/>
        <v>0</v>
      </c>
      <c r="G122" s="110">
        <f t="shared" si="41"/>
        <v>0</v>
      </c>
      <c r="H122" s="110">
        <f t="shared" si="41"/>
        <v>0</v>
      </c>
      <c r="I122" s="110">
        <f t="shared" si="41"/>
        <v>0</v>
      </c>
      <c r="J122" s="110">
        <f t="shared" si="41"/>
        <v>0</v>
      </c>
      <c r="K122" s="110">
        <f t="shared" si="41"/>
        <v>0</v>
      </c>
      <c r="L122" s="110">
        <f t="shared" si="41"/>
        <v>0</v>
      </c>
      <c r="M122" s="110">
        <f t="shared" si="41"/>
        <v>0</v>
      </c>
      <c r="N122" s="110">
        <f t="shared" si="41"/>
        <v>0</v>
      </c>
      <c r="O122" s="110">
        <f t="shared" si="41"/>
        <v>0</v>
      </c>
      <c r="P122" s="110">
        <f t="shared" si="41"/>
        <v>0</v>
      </c>
      <c r="Q122" s="111">
        <f t="shared" si="41"/>
        <v>0</v>
      </c>
      <c r="R122" s="112">
        <f>SUM(E122:P122)</f>
        <v>0</v>
      </c>
      <c r="S122" s="112">
        <f>SUM(F122:Q122)</f>
        <v>0</v>
      </c>
    </row>
    <row r="123" spans="1:19" ht="19.5" customHeight="1" x14ac:dyDescent="0.2">
      <c r="B123" s="307" t="s">
        <v>135</v>
      </c>
      <c r="C123" s="308"/>
      <c r="D123" s="309"/>
      <c r="E123" s="113">
        <f t="shared" ref="E123:Q123" si="42">SUM(E15,E25,E34,E73,E83,E98,E108)</f>
        <v>0</v>
      </c>
      <c r="F123" s="114">
        <f t="shared" si="42"/>
        <v>0</v>
      </c>
      <c r="G123" s="114">
        <f t="shared" si="42"/>
        <v>0</v>
      </c>
      <c r="H123" s="114">
        <f t="shared" si="42"/>
        <v>0</v>
      </c>
      <c r="I123" s="114">
        <f t="shared" si="42"/>
        <v>0</v>
      </c>
      <c r="J123" s="114">
        <f t="shared" si="42"/>
        <v>0</v>
      </c>
      <c r="K123" s="114">
        <f t="shared" si="42"/>
        <v>0</v>
      </c>
      <c r="L123" s="114">
        <f t="shared" si="42"/>
        <v>0</v>
      </c>
      <c r="M123" s="114">
        <f t="shared" si="42"/>
        <v>0</v>
      </c>
      <c r="N123" s="114">
        <f t="shared" si="42"/>
        <v>0</v>
      </c>
      <c r="O123" s="114">
        <f t="shared" si="42"/>
        <v>0</v>
      </c>
      <c r="P123" s="114">
        <f t="shared" si="42"/>
        <v>0</v>
      </c>
      <c r="Q123" s="115">
        <f t="shared" si="42"/>
        <v>0</v>
      </c>
      <c r="R123" s="112">
        <f t="shared" ref="R123:R134" si="43">SUM(E123:P123)</f>
        <v>0</v>
      </c>
      <c r="S123" s="112">
        <f t="shared" ref="S123:S134" si="44">SUM(F123:Q123)</f>
        <v>0</v>
      </c>
    </row>
    <row r="124" spans="1:19" ht="19.5" customHeight="1" x14ac:dyDescent="0.2">
      <c r="B124" s="307" t="s">
        <v>4</v>
      </c>
      <c r="C124" s="308"/>
      <c r="D124" s="309"/>
      <c r="E124" s="113">
        <f t="shared" ref="E124:Q124" si="45">E109</f>
        <v>0</v>
      </c>
      <c r="F124" s="114">
        <f t="shared" si="45"/>
        <v>0</v>
      </c>
      <c r="G124" s="114">
        <f t="shared" si="45"/>
        <v>0</v>
      </c>
      <c r="H124" s="114">
        <f t="shared" si="45"/>
        <v>0</v>
      </c>
      <c r="I124" s="114">
        <f t="shared" si="45"/>
        <v>0</v>
      </c>
      <c r="J124" s="114">
        <f t="shared" si="45"/>
        <v>0</v>
      </c>
      <c r="K124" s="114">
        <f t="shared" si="45"/>
        <v>0</v>
      </c>
      <c r="L124" s="114">
        <f t="shared" si="45"/>
        <v>0</v>
      </c>
      <c r="M124" s="114">
        <f t="shared" si="45"/>
        <v>0</v>
      </c>
      <c r="N124" s="114">
        <f t="shared" si="45"/>
        <v>0</v>
      </c>
      <c r="O124" s="114">
        <f t="shared" si="45"/>
        <v>0</v>
      </c>
      <c r="P124" s="114">
        <f t="shared" si="45"/>
        <v>0</v>
      </c>
      <c r="Q124" s="115">
        <f t="shared" si="45"/>
        <v>0</v>
      </c>
      <c r="R124" s="116">
        <f t="shared" si="43"/>
        <v>0</v>
      </c>
      <c r="S124" s="116">
        <f t="shared" si="44"/>
        <v>0</v>
      </c>
    </row>
    <row r="125" spans="1:19" ht="19.5" customHeight="1" x14ac:dyDescent="0.2">
      <c r="B125" s="307" t="s">
        <v>136</v>
      </c>
      <c r="C125" s="308"/>
      <c r="D125" s="309"/>
      <c r="E125" s="113">
        <f t="shared" ref="E125:Q125" si="46">SUM(E16,E26,E35,E46,E53,E62,E74,E89,E110,E99)</f>
        <v>0</v>
      </c>
      <c r="F125" s="114">
        <f t="shared" si="46"/>
        <v>0</v>
      </c>
      <c r="G125" s="114">
        <f t="shared" si="46"/>
        <v>0</v>
      </c>
      <c r="H125" s="114">
        <f t="shared" si="46"/>
        <v>0</v>
      </c>
      <c r="I125" s="114">
        <f t="shared" si="46"/>
        <v>0</v>
      </c>
      <c r="J125" s="114">
        <f t="shared" si="46"/>
        <v>0</v>
      </c>
      <c r="K125" s="114">
        <f t="shared" si="46"/>
        <v>0</v>
      </c>
      <c r="L125" s="114">
        <f t="shared" si="46"/>
        <v>0</v>
      </c>
      <c r="M125" s="114">
        <f t="shared" si="46"/>
        <v>0</v>
      </c>
      <c r="N125" s="114">
        <f t="shared" si="46"/>
        <v>0</v>
      </c>
      <c r="O125" s="114">
        <f t="shared" si="46"/>
        <v>0</v>
      </c>
      <c r="P125" s="114">
        <f t="shared" si="46"/>
        <v>0</v>
      </c>
      <c r="Q125" s="115">
        <f t="shared" si="46"/>
        <v>0</v>
      </c>
      <c r="R125" s="116">
        <f t="shared" si="43"/>
        <v>0</v>
      </c>
      <c r="S125" s="116">
        <f t="shared" si="44"/>
        <v>0</v>
      </c>
    </row>
    <row r="126" spans="1:19" ht="19.5" customHeight="1" x14ac:dyDescent="0.2">
      <c r="B126" s="307" t="s">
        <v>2</v>
      </c>
      <c r="C126" s="308"/>
      <c r="D126" s="309"/>
      <c r="E126" s="117">
        <f t="shared" ref="E126:Q126" si="47">SUM(E17,E27,E36,E47,E54,E63,E75,E84,E90,E100,E111)</f>
        <v>0</v>
      </c>
      <c r="F126" s="118">
        <f t="shared" si="47"/>
        <v>0</v>
      </c>
      <c r="G126" s="118">
        <f t="shared" si="47"/>
        <v>0</v>
      </c>
      <c r="H126" s="118">
        <f t="shared" si="47"/>
        <v>0</v>
      </c>
      <c r="I126" s="118">
        <f t="shared" si="47"/>
        <v>0</v>
      </c>
      <c r="J126" s="118">
        <f t="shared" si="47"/>
        <v>0</v>
      </c>
      <c r="K126" s="118">
        <f t="shared" si="47"/>
        <v>0</v>
      </c>
      <c r="L126" s="118">
        <f t="shared" si="47"/>
        <v>0</v>
      </c>
      <c r="M126" s="118">
        <f t="shared" si="47"/>
        <v>0</v>
      </c>
      <c r="N126" s="118">
        <f t="shared" si="47"/>
        <v>0</v>
      </c>
      <c r="O126" s="118">
        <f t="shared" si="47"/>
        <v>0</v>
      </c>
      <c r="P126" s="118">
        <f t="shared" si="47"/>
        <v>0</v>
      </c>
      <c r="Q126" s="119">
        <f t="shared" si="47"/>
        <v>0</v>
      </c>
      <c r="R126" s="116">
        <f t="shared" si="43"/>
        <v>0</v>
      </c>
      <c r="S126" s="116">
        <f t="shared" si="44"/>
        <v>0</v>
      </c>
    </row>
    <row r="127" spans="1:19" ht="19.5" customHeight="1" x14ac:dyDescent="0.2">
      <c r="B127" s="307" t="s">
        <v>6</v>
      </c>
      <c r="C127" s="308"/>
      <c r="D127" s="309"/>
      <c r="E127" s="113">
        <f t="shared" ref="E127:Q127" si="48">E112</f>
        <v>0</v>
      </c>
      <c r="F127" s="114">
        <f t="shared" si="48"/>
        <v>0</v>
      </c>
      <c r="G127" s="114">
        <f t="shared" si="48"/>
        <v>0</v>
      </c>
      <c r="H127" s="114">
        <f t="shared" si="48"/>
        <v>0</v>
      </c>
      <c r="I127" s="114">
        <f t="shared" si="48"/>
        <v>0</v>
      </c>
      <c r="J127" s="114">
        <f t="shared" si="48"/>
        <v>0</v>
      </c>
      <c r="K127" s="114">
        <f t="shared" si="48"/>
        <v>0</v>
      </c>
      <c r="L127" s="114">
        <f t="shared" si="48"/>
        <v>0</v>
      </c>
      <c r="M127" s="114">
        <f t="shared" si="48"/>
        <v>0</v>
      </c>
      <c r="N127" s="114">
        <f t="shared" si="48"/>
        <v>0</v>
      </c>
      <c r="O127" s="114">
        <f t="shared" si="48"/>
        <v>0</v>
      </c>
      <c r="P127" s="114">
        <f t="shared" si="48"/>
        <v>0</v>
      </c>
      <c r="Q127" s="115">
        <f t="shared" si="48"/>
        <v>0</v>
      </c>
      <c r="R127" s="116">
        <f t="shared" si="43"/>
        <v>0</v>
      </c>
      <c r="S127" s="116">
        <f t="shared" si="44"/>
        <v>0</v>
      </c>
    </row>
    <row r="128" spans="1:19" ht="19.5" customHeight="1" x14ac:dyDescent="0.2">
      <c r="B128" s="307" t="s">
        <v>1</v>
      </c>
      <c r="C128" s="308"/>
      <c r="D128" s="309"/>
      <c r="E128" s="117">
        <f>SUM(E18,E28,E37,E76,E85,E101,E113)</f>
        <v>0</v>
      </c>
      <c r="F128" s="118">
        <f t="shared" ref="F128:Q128" si="49">SUM(F18,F28,F37,F76,F85,F101,F113)</f>
        <v>0</v>
      </c>
      <c r="G128" s="118">
        <f t="shared" si="49"/>
        <v>0</v>
      </c>
      <c r="H128" s="118">
        <f t="shared" si="49"/>
        <v>0</v>
      </c>
      <c r="I128" s="118">
        <f t="shared" si="49"/>
        <v>0</v>
      </c>
      <c r="J128" s="118">
        <f t="shared" si="49"/>
        <v>0</v>
      </c>
      <c r="K128" s="118">
        <f t="shared" si="49"/>
        <v>0</v>
      </c>
      <c r="L128" s="118">
        <f t="shared" si="49"/>
        <v>0</v>
      </c>
      <c r="M128" s="118">
        <f t="shared" si="49"/>
        <v>0</v>
      </c>
      <c r="N128" s="118">
        <f t="shared" si="49"/>
        <v>0</v>
      </c>
      <c r="O128" s="118">
        <f t="shared" si="49"/>
        <v>0</v>
      </c>
      <c r="P128" s="118">
        <f t="shared" si="49"/>
        <v>0</v>
      </c>
      <c r="Q128" s="119">
        <f t="shared" si="49"/>
        <v>0</v>
      </c>
      <c r="R128" s="116">
        <f t="shared" si="43"/>
        <v>0</v>
      </c>
      <c r="S128" s="116">
        <f t="shared" si="44"/>
        <v>0</v>
      </c>
    </row>
    <row r="129" spans="1:19" ht="19.5" customHeight="1" x14ac:dyDescent="0.2">
      <c r="B129" s="307" t="s">
        <v>231</v>
      </c>
      <c r="C129" s="308"/>
      <c r="D129" s="309"/>
      <c r="E129" s="117">
        <f t="shared" ref="E129:Q129" si="50">SUM(E38,E48,E55,E64,E91,E114)</f>
        <v>0</v>
      </c>
      <c r="F129" s="118">
        <f t="shared" si="50"/>
        <v>0</v>
      </c>
      <c r="G129" s="118">
        <f t="shared" si="50"/>
        <v>0</v>
      </c>
      <c r="H129" s="118">
        <f t="shared" si="50"/>
        <v>0</v>
      </c>
      <c r="I129" s="118">
        <f t="shared" si="50"/>
        <v>0</v>
      </c>
      <c r="J129" s="118">
        <f t="shared" si="50"/>
        <v>0</v>
      </c>
      <c r="K129" s="118">
        <f t="shared" si="50"/>
        <v>0</v>
      </c>
      <c r="L129" s="118">
        <f t="shared" si="50"/>
        <v>0</v>
      </c>
      <c r="M129" s="118">
        <f t="shared" si="50"/>
        <v>0</v>
      </c>
      <c r="N129" s="118">
        <f t="shared" si="50"/>
        <v>0</v>
      </c>
      <c r="O129" s="118">
        <f t="shared" si="50"/>
        <v>0</v>
      </c>
      <c r="P129" s="118">
        <f t="shared" si="50"/>
        <v>0</v>
      </c>
      <c r="Q129" s="119">
        <f t="shared" si="50"/>
        <v>0</v>
      </c>
      <c r="R129" s="116">
        <f t="shared" si="43"/>
        <v>0</v>
      </c>
      <c r="S129" s="116">
        <f t="shared" si="44"/>
        <v>0</v>
      </c>
    </row>
    <row r="130" spans="1:19" ht="19.5" customHeight="1" x14ac:dyDescent="0.2">
      <c r="B130" s="307" t="s">
        <v>105</v>
      </c>
      <c r="C130" s="308"/>
      <c r="D130" s="309"/>
      <c r="E130" s="117">
        <f t="shared" ref="E130:Q130" si="51">SUM(E39,E49,E56,E65,E115)</f>
        <v>0</v>
      </c>
      <c r="F130" s="118">
        <f t="shared" si="51"/>
        <v>0</v>
      </c>
      <c r="G130" s="118">
        <f t="shared" si="51"/>
        <v>0</v>
      </c>
      <c r="H130" s="118">
        <f t="shared" si="51"/>
        <v>0</v>
      </c>
      <c r="I130" s="118">
        <f t="shared" si="51"/>
        <v>0</v>
      </c>
      <c r="J130" s="118">
        <f t="shared" si="51"/>
        <v>0</v>
      </c>
      <c r="K130" s="118">
        <f t="shared" si="51"/>
        <v>0</v>
      </c>
      <c r="L130" s="118">
        <f t="shared" si="51"/>
        <v>0</v>
      </c>
      <c r="M130" s="118">
        <f t="shared" si="51"/>
        <v>0</v>
      </c>
      <c r="N130" s="118">
        <f t="shared" si="51"/>
        <v>0</v>
      </c>
      <c r="O130" s="118">
        <f t="shared" si="51"/>
        <v>0</v>
      </c>
      <c r="P130" s="118">
        <f t="shared" si="51"/>
        <v>0</v>
      </c>
      <c r="Q130" s="119">
        <f t="shared" si="51"/>
        <v>0</v>
      </c>
      <c r="R130" s="116">
        <f t="shared" si="43"/>
        <v>0</v>
      </c>
      <c r="S130" s="116">
        <f t="shared" si="44"/>
        <v>0</v>
      </c>
    </row>
    <row r="131" spans="1:19" ht="19.5" customHeight="1" x14ac:dyDescent="0.2">
      <c r="B131" s="310" t="s">
        <v>229</v>
      </c>
      <c r="C131" s="311"/>
      <c r="D131" s="312"/>
      <c r="E131" s="120">
        <f t="shared" ref="E131:Q131" si="52">SUM(E19,E40,E57,E66,E77,E92,E102,E116)</f>
        <v>0</v>
      </c>
      <c r="F131" s="121">
        <f t="shared" si="52"/>
        <v>0</v>
      </c>
      <c r="G131" s="121">
        <f t="shared" si="52"/>
        <v>0</v>
      </c>
      <c r="H131" s="121">
        <f t="shared" si="52"/>
        <v>0</v>
      </c>
      <c r="I131" s="121">
        <f t="shared" si="52"/>
        <v>0</v>
      </c>
      <c r="J131" s="121">
        <f t="shared" si="52"/>
        <v>0</v>
      </c>
      <c r="K131" s="121">
        <f t="shared" si="52"/>
        <v>0</v>
      </c>
      <c r="L131" s="121">
        <f t="shared" si="52"/>
        <v>0</v>
      </c>
      <c r="M131" s="121">
        <f t="shared" si="52"/>
        <v>0</v>
      </c>
      <c r="N131" s="122">
        <f t="shared" si="52"/>
        <v>0</v>
      </c>
      <c r="O131" s="122">
        <f t="shared" si="52"/>
        <v>0</v>
      </c>
      <c r="P131" s="122">
        <f t="shared" si="52"/>
        <v>0</v>
      </c>
      <c r="Q131" s="123">
        <f t="shared" si="52"/>
        <v>0</v>
      </c>
      <c r="R131" s="124">
        <f t="shared" si="43"/>
        <v>0</v>
      </c>
      <c r="S131" s="124">
        <f t="shared" si="44"/>
        <v>0</v>
      </c>
    </row>
    <row r="132" spans="1:19" ht="19.5" customHeight="1" x14ac:dyDescent="0.2">
      <c r="B132" s="310" t="s">
        <v>230</v>
      </c>
      <c r="C132" s="311"/>
      <c r="D132" s="312"/>
      <c r="E132" s="120">
        <f t="shared" ref="E132:Q132" si="53">SUM(E117,E103,E78,E29,E20)</f>
        <v>0</v>
      </c>
      <c r="F132" s="121">
        <f t="shared" si="53"/>
        <v>0</v>
      </c>
      <c r="G132" s="121">
        <f t="shared" si="53"/>
        <v>0</v>
      </c>
      <c r="H132" s="121">
        <f t="shared" si="53"/>
        <v>0</v>
      </c>
      <c r="I132" s="121">
        <f t="shared" si="53"/>
        <v>0</v>
      </c>
      <c r="J132" s="121">
        <f t="shared" si="53"/>
        <v>0</v>
      </c>
      <c r="K132" s="121">
        <f t="shared" si="53"/>
        <v>0</v>
      </c>
      <c r="L132" s="121">
        <f t="shared" si="53"/>
        <v>0</v>
      </c>
      <c r="M132" s="121">
        <f t="shared" si="53"/>
        <v>0</v>
      </c>
      <c r="N132" s="122">
        <f t="shared" si="53"/>
        <v>0</v>
      </c>
      <c r="O132" s="122">
        <f t="shared" si="53"/>
        <v>0</v>
      </c>
      <c r="P132" s="122">
        <f t="shared" si="53"/>
        <v>0</v>
      </c>
      <c r="Q132" s="123">
        <f t="shared" si="53"/>
        <v>0</v>
      </c>
      <c r="R132" s="124">
        <f t="shared" si="43"/>
        <v>0</v>
      </c>
      <c r="S132" s="124">
        <f t="shared" si="44"/>
        <v>0</v>
      </c>
    </row>
    <row r="133" spans="1:19" ht="19.5" customHeight="1" x14ac:dyDescent="0.2">
      <c r="B133" s="310" t="s">
        <v>232</v>
      </c>
      <c r="C133" s="311"/>
      <c r="D133" s="312"/>
      <c r="E133" s="120">
        <f t="shared" ref="E133:Q133" si="54">SUM(E118,E93,E67,E58,E41)</f>
        <v>0</v>
      </c>
      <c r="F133" s="121">
        <f t="shared" si="54"/>
        <v>0</v>
      </c>
      <c r="G133" s="121">
        <f t="shared" si="54"/>
        <v>0</v>
      </c>
      <c r="H133" s="121">
        <f t="shared" si="54"/>
        <v>0</v>
      </c>
      <c r="I133" s="121">
        <f t="shared" si="54"/>
        <v>0</v>
      </c>
      <c r="J133" s="121">
        <f t="shared" si="54"/>
        <v>0</v>
      </c>
      <c r="K133" s="121">
        <f t="shared" si="54"/>
        <v>0</v>
      </c>
      <c r="L133" s="121">
        <f t="shared" si="54"/>
        <v>0</v>
      </c>
      <c r="M133" s="121">
        <f t="shared" si="54"/>
        <v>0</v>
      </c>
      <c r="N133" s="122">
        <f t="shared" si="54"/>
        <v>0</v>
      </c>
      <c r="O133" s="122">
        <f t="shared" si="54"/>
        <v>0</v>
      </c>
      <c r="P133" s="122">
        <f t="shared" si="54"/>
        <v>0</v>
      </c>
      <c r="Q133" s="123">
        <f t="shared" si="54"/>
        <v>0</v>
      </c>
      <c r="R133" s="124">
        <f t="shared" si="43"/>
        <v>0</v>
      </c>
      <c r="S133" s="124">
        <f t="shared" si="44"/>
        <v>0</v>
      </c>
    </row>
    <row r="134" spans="1:19" ht="19.5" customHeight="1" thickBot="1" x14ac:dyDescent="0.25">
      <c r="B134" s="313" t="s">
        <v>233</v>
      </c>
      <c r="C134" s="314"/>
      <c r="D134" s="315"/>
      <c r="E134" s="125">
        <f t="shared" ref="E134:Q134" si="55">E42</f>
        <v>0</v>
      </c>
      <c r="F134" s="126">
        <f t="shared" si="55"/>
        <v>0</v>
      </c>
      <c r="G134" s="126">
        <f t="shared" si="55"/>
        <v>0</v>
      </c>
      <c r="H134" s="126">
        <f t="shared" si="55"/>
        <v>0</v>
      </c>
      <c r="I134" s="126">
        <f t="shared" si="55"/>
        <v>0</v>
      </c>
      <c r="J134" s="126">
        <f t="shared" si="55"/>
        <v>0</v>
      </c>
      <c r="K134" s="126">
        <f t="shared" si="55"/>
        <v>0</v>
      </c>
      <c r="L134" s="126">
        <f t="shared" si="55"/>
        <v>0</v>
      </c>
      <c r="M134" s="126">
        <f t="shared" si="55"/>
        <v>0</v>
      </c>
      <c r="N134" s="126">
        <f t="shared" si="55"/>
        <v>0</v>
      </c>
      <c r="O134" s="126">
        <f t="shared" si="55"/>
        <v>0</v>
      </c>
      <c r="P134" s="126">
        <f t="shared" si="55"/>
        <v>0</v>
      </c>
      <c r="Q134" s="127">
        <f t="shared" si="55"/>
        <v>0</v>
      </c>
      <c r="R134" s="124">
        <f t="shared" si="43"/>
        <v>0</v>
      </c>
      <c r="S134" s="124">
        <f t="shared" si="44"/>
        <v>0</v>
      </c>
    </row>
    <row r="135" spans="1:19" s="24" customFormat="1" ht="24" customHeight="1" thickTop="1" thickBot="1" x14ac:dyDescent="0.25">
      <c r="A135" s="23"/>
      <c r="B135" s="351" t="s">
        <v>270</v>
      </c>
      <c r="C135" s="352"/>
      <c r="D135" s="79">
        <f>IFERROR(INDEX(LookupData!L$3:L$69,MATCH('Rev-Exp'!$D$4,LookupData!$E$3:$E$69,0)),0)</f>
        <v>0</v>
      </c>
      <c r="E135" s="192">
        <f t="shared" ref="E135:Q135" si="56">SUM(E122:E134)</f>
        <v>0</v>
      </c>
      <c r="F135" s="193">
        <f t="shared" si="56"/>
        <v>0</v>
      </c>
      <c r="G135" s="193">
        <f t="shared" si="56"/>
        <v>0</v>
      </c>
      <c r="H135" s="193">
        <f t="shared" si="56"/>
        <v>0</v>
      </c>
      <c r="I135" s="193">
        <f t="shared" si="56"/>
        <v>0</v>
      </c>
      <c r="J135" s="193">
        <f t="shared" si="56"/>
        <v>0</v>
      </c>
      <c r="K135" s="193">
        <f t="shared" si="56"/>
        <v>0</v>
      </c>
      <c r="L135" s="193">
        <f t="shared" si="56"/>
        <v>0</v>
      </c>
      <c r="M135" s="193">
        <f t="shared" si="56"/>
        <v>0</v>
      </c>
      <c r="N135" s="193">
        <f t="shared" si="56"/>
        <v>0</v>
      </c>
      <c r="O135" s="193">
        <f t="shared" si="56"/>
        <v>0</v>
      </c>
      <c r="P135" s="193">
        <f t="shared" si="56"/>
        <v>0</v>
      </c>
      <c r="Q135" s="194">
        <f t="shared" si="56"/>
        <v>0</v>
      </c>
      <c r="R135" s="102">
        <f>SUM(E135:P135)</f>
        <v>0</v>
      </c>
      <c r="S135" s="102">
        <f>SUM(F135:Q135)</f>
        <v>0</v>
      </c>
    </row>
    <row r="136" spans="1:19" s="24" customFormat="1" ht="24" customHeight="1" thickTop="1" thickBot="1" x14ac:dyDescent="0.25">
      <c r="A136" s="23"/>
      <c r="B136" s="342" t="s">
        <v>273</v>
      </c>
      <c r="C136" s="343"/>
      <c r="D136" s="81">
        <f>IFERROR(INDEX(LookupData!S$3:S$69,MATCH('Rev-Exp'!$D$4,LookupData!$E$3:$E$69,0)),0)</f>
        <v>0</v>
      </c>
      <c r="E136" s="197"/>
      <c r="F136" s="198"/>
      <c r="G136" s="198"/>
      <c r="H136" s="198"/>
      <c r="I136" s="195">
        <f>SUMIFS(LookupData!AQP$3:AQP$69,LookupData!$E$3:$E$69,'Rev-Exp'!$D$4)</f>
        <v>0</v>
      </c>
      <c r="J136" s="195">
        <f>SUMIFS(LookupData!AQQ$3:AQQ$69,LookupData!$E$3:$E$69,'Rev-Exp'!$D$4)</f>
        <v>0</v>
      </c>
      <c r="K136" s="195">
        <f>SUMIFS(LookupData!AQR$3:AQR$69,LookupData!$E$3:$E$69,'Rev-Exp'!$D$4)</f>
        <v>0</v>
      </c>
      <c r="L136" s="195">
        <f>SUMIFS(LookupData!AQS$3:AQS$69,LookupData!$E$3:$E$69,'Rev-Exp'!$D$4)</f>
        <v>0</v>
      </c>
      <c r="M136" s="195">
        <f>SUMIFS(LookupData!AQT$3:AQT$69,LookupData!$E$3:$E$69,'Rev-Exp'!$D$4)</f>
        <v>0</v>
      </c>
      <c r="N136" s="195">
        <f>SUMIFS(LookupData!AQU$3:AQU$69,LookupData!$E$3:$E$69,'Rev-Exp'!$D$4)</f>
        <v>0</v>
      </c>
      <c r="O136" s="195">
        <f>SUMIFS(LookupData!AQV$3:AQV$69,LookupData!$E$3:$E$69,'Rev-Exp'!$D$4)</f>
        <v>0</v>
      </c>
      <c r="P136" s="195">
        <f>SUMIFS(LookupData!AQW$3:AQW$69,LookupData!$E$3:$E$69,'Rev-Exp'!$D$4)</f>
        <v>0</v>
      </c>
      <c r="Q136" s="196"/>
      <c r="R136" s="102">
        <f>SUM(E136:P136)</f>
        <v>0</v>
      </c>
      <c r="S136" s="102">
        <f>SUM(F136:Q136)</f>
        <v>0</v>
      </c>
    </row>
    <row r="137" spans="1:19" s="24" customFormat="1" ht="19.5" customHeight="1" thickBot="1" x14ac:dyDescent="0.3">
      <c r="A137" s="25"/>
      <c r="B137" s="25"/>
      <c r="C137" s="25"/>
      <c r="D137" s="25"/>
      <c r="E137" s="25"/>
      <c r="F137" s="25"/>
      <c r="G137" s="25"/>
      <c r="H137" s="25"/>
      <c r="I137" s="25"/>
      <c r="J137" s="25"/>
      <c r="K137" s="25"/>
      <c r="L137" s="25"/>
      <c r="M137" s="25"/>
      <c r="N137" s="25"/>
      <c r="O137" s="25"/>
      <c r="P137" s="25"/>
      <c r="Q137" s="25"/>
      <c r="R137" s="25"/>
      <c r="S137" s="25"/>
    </row>
    <row r="138" spans="1:19" s="26" customFormat="1" ht="19.5" customHeight="1" thickTop="1" thickBot="1" x14ac:dyDescent="0.25">
      <c r="A138" s="69" t="s">
        <v>108</v>
      </c>
      <c r="B138" s="334" t="s">
        <v>211</v>
      </c>
      <c r="C138" s="335"/>
      <c r="D138" s="80">
        <f>IFERROR(INDEX(LookupData!J$3:J$69,MATCH('Rev-Exp'!$D$4,LookupData!$E$3:$E$69,0)),0)</f>
        <v>0</v>
      </c>
      <c r="E138" s="103">
        <f>SUMIFS(LookupData!ARA$3:ARA$69,LookupData!$E$3:$E$69,'Rev-Exp'!$D$4)</f>
        <v>0</v>
      </c>
      <c r="F138" s="104">
        <f>SUMIFS(LookupData!ARB$3:ARB$69,LookupData!$E$3:$E$69,'Rev-Exp'!$D$4)</f>
        <v>0</v>
      </c>
      <c r="G138" s="104">
        <f>SUMIFS(LookupData!ARC$3:ARC$69,LookupData!$E$3:$E$69,'Rev-Exp'!$D$4)</f>
        <v>0</v>
      </c>
      <c r="H138" s="104">
        <f>SUMIFS(LookupData!ARD$3:ARD$69,LookupData!$E$3:$E$69,'Rev-Exp'!$D$4)</f>
        <v>0</v>
      </c>
      <c r="I138" s="104">
        <f>SUMIFS(LookupData!ARE$3:ARE$69,LookupData!$E$3:$E$69,'Rev-Exp'!$D$4)</f>
        <v>0</v>
      </c>
      <c r="J138" s="104">
        <f>SUMIFS(LookupData!ARF$3:ARF$69,LookupData!$E$3:$E$69,'Rev-Exp'!$D$4)</f>
        <v>0</v>
      </c>
      <c r="K138" s="104">
        <f>SUMIFS(LookupData!ARG$3:ARG$69,LookupData!$E$3:$E$69,'Rev-Exp'!$D$4)</f>
        <v>0</v>
      </c>
      <c r="L138" s="104">
        <f>SUMIFS(LookupData!ARH$3:ARH$69,LookupData!$E$3:$E$69,'Rev-Exp'!$D$4)</f>
        <v>0</v>
      </c>
      <c r="M138" s="104">
        <f>SUMIFS(LookupData!ARI$3:ARI$69,LookupData!$E$3:$E$69,'Rev-Exp'!$D$4)</f>
        <v>0</v>
      </c>
      <c r="N138" s="104">
        <f>SUMIFS(LookupData!ARJ$3:ARJ$69,LookupData!$E$3:$E$69,'Rev-Exp'!$D$4)</f>
        <v>0</v>
      </c>
      <c r="O138" s="104">
        <f>SUMIFS(LookupData!ARK$3:ARK$69,LookupData!$E$3:$E$69,'Rev-Exp'!$D$4)</f>
        <v>0</v>
      </c>
      <c r="P138" s="104">
        <f>SUMIFS(LookupData!ARL$3:ARL$69,LookupData!$E$3:$E$69,'Rev-Exp'!$D$4)</f>
        <v>0</v>
      </c>
      <c r="Q138" s="105"/>
      <c r="R138" s="102">
        <f>SUM(E138:P138)</f>
        <v>0</v>
      </c>
      <c r="S138" s="102">
        <f>SUM(F138:Q138)</f>
        <v>0</v>
      </c>
    </row>
    <row r="139" spans="1:19" s="24" customFormat="1" ht="24" customHeight="1" thickTop="1" thickBot="1" x14ac:dyDescent="0.25">
      <c r="A139" s="23"/>
      <c r="B139" s="353" t="s">
        <v>269</v>
      </c>
      <c r="C139" s="354"/>
      <c r="D139" s="355"/>
      <c r="E139" s="106">
        <f>E135+E138+E136</f>
        <v>0</v>
      </c>
      <c r="F139" s="107">
        <f t="shared" ref="F139:Q139" si="57">F135+F138+F136</f>
        <v>0</v>
      </c>
      <c r="G139" s="107">
        <f>G135+G138+G136</f>
        <v>0</v>
      </c>
      <c r="H139" s="107">
        <f>H135+H138+H136</f>
        <v>0</v>
      </c>
      <c r="I139" s="107">
        <f t="shared" si="57"/>
        <v>0</v>
      </c>
      <c r="J139" s="107">
        <f t="shared" si="57"/>
        <v>0</v>
      </c>
      <c r="K139" s="107">
        <f t="shared" si="57"/>
        <v>0</v>
      </c>
      <c r="L139" s="107">
        <f t="shared" si="57"/>
        <v>0</v>
      </c>
      <c r="M139" s="107">
        <f t="shared" si="57"/>
        <v>0</v>
      </c>
      <c r="N139" s="107">
        <f t="shared" si="57"/>
        <v>0</v>
      </c>
      <c r="O139" s="107">
        <f t="shared" si="57"/>
        <v>0</v>
      </c>
      <c r="P139" s="107">
        <f t="shared" si="57"/>
        <v>0</v>
      </c>
      <c r="Q139" s="108">
        <f t="shared" si="57"/>
        <v>0</v>
      </c>
      <c r="R139" s="102">
        <f>SUM(E139:P139)</f>
        <v>0</v>
      </c>
      <c r="S139" s="102">
        <f>SUM(F139:Q139)</f>
        <v>0</v>
      </c>
    </row>
    <row r="140" spans="1:19" s="24" customFormat="1" ht="16.5" x14ac:dyDescent="0.2">
      <c r="A140" s="23"/>
      <c r="B140" s="76"/>
      <c r="C140" s="76"/>
      <c r="D140" s="76"/>
      <c r="E140" s="77"/>
      <c r="F140" s="77"/>
      <c r="G140" s="77"/>
      <c r="H140" s="77"/>
      <c r="I140" s="77"/>
      <c r="J140" s="77"/>
      <c r="K140" s="77"/>
      <c r="L140" s="77"/>
      <c r="M140" s="77"/>
      <c r="N140" s="77"/>
      <c r="O140" s="77"/>
      <c r="P140" s="77"/>
      <c r="Q140" s="77"/>
      <c r="R140" s="77"/>
      <c r="S140" s="77"/>
    </row>
    <row r="141" spans="1:19" s="24" customFormat="1" ht="16.5" thickBot="1" x14ac:dyDescent="0.25">
      <c r="C141" s="27"/>
    </row>
    <row r="142" spans="1:19" ht="24.95" customHeight="1" x14ac:dyDescent="0.2">
      <c r="D142" s="323" t="s">
        <v>271</v>
      </c>
      <c r="E142" s="349" t="s">
        <v>272</v>
      </c>
      <c r="F142" s="350"/>
      <c r="G142" s="350"/>
      <c r="H142" s="350"/>
      <c r="I142" s="350"/>
      <c r="J142" s="350"/>
      <c r="K142" s="350"/>
      <c r="L142" s="350"/>
      <c r="M142" s="350"/>
      <c r="N142" s="350"/>
      <c r="O142" s="350"/>
      <c r="P142" s="350"/>
      <c r="Q142" s="350"/>
      <c r="R142" s="184"/>
      <c r="S142" s="325" t="s">
        <v>237</v>
      </c>
    </row>
    <row r="143" spans="1:19" ht="24.95" customHeight="1" thickBot="1" x14ac:dyDescent="0.25">
      <c r="A143" s="321" t="s">
        <v>0</v>
      </c>
      <c r="B143" s="321"/>
      <c r="C143" s="322"/>
      <c r="D143" s="324"/>
      <c r="E143" s="181">
        <f>E$11</f>
        <v>43709</v>
      </c>
      <c r="F143" s="182">
        <f t="shared" ref="F143:Q143" si="58">F$11</f>
        <v>43739</v>
      </c>
      <c r="G143" s="182">
        <f t="shared" si="58"/>
        <v>43770</v>
      </c>
      <c r="H143" s="182">
        <f t="shared" si="58"/>
        <v>43800</v>
      </c>
      <c r="I143" s="182">
        <f t="shared" si="58"/>
        <v>43831</v>
      </c>
      <c r="J143" s="182">
        <f t="shared" si="58"/>
        <v>43862</v>
      </c>
      <c r="K143" s="182">
        <f t="shared" si="58"/>
        <v>43891</v>
      </c>
      <c r="L143" s="182">
        <f t="shared" si="58"/>
        <v>43922</v>
      </c>
      <c r="M143" s="182">
        <f t="shared" si="58"/>
        <v>43952</v>
      </c>
      <c r="N143" s="182">
        <f t="shared" si="58"/>
        <v>43983</v>
      </c>
      <c r="O143" s="182">
        <f t="shared" si="58"/>
        <v>44013</v>
      </c>
      <c r="P143" s="182">
        <f t="shared" si="58"/>
        <v>44044</v>
      </c>
      <c r="Q143" s="182">
        <f t="shared" si="58"/>
        <v>44075</v>
      </c>
      <c r="R143" s="183">
        <v>44105</v>
      </c>
      <c r="S143" s="326"/>
    </row>
    <row r="144" spans="1:19" s="30" customFormat="1" ht="15.75" customHeight="1" thickBot="1" x14ac:dyDescent="0.25">
      <c r="A144" s="28"/>
      <c r="B144" s="29"/>
      <c r="C144" s="56"/>
      <c r="E144" s="15"/>
      <c r="F144" s="15"/>
      <c r="G144" s="15"/>
      <c r="H144" s="15"/>
      <c r="I144" s="15"/>
      <c r="J144" s="15"/>
      <c r="K144" s="15"/>
      <c r="L144" s="15"/>
      <c r="M144" s="15"/>
      <c r="N144" s="15"/>
      <c r="O144" s="15"/>
      <c r="P144" s="15"/>
      <c r="Q144" s="15"/>
      <c r="R144" s="16"/>
      <c r="S144" s="16"/>
    </row>
    <row r="145" spans="1:19" ht="19.5" customHeight="1" thickBot="1" x14ac:dyDescent="0.25">
      <c r="A145" s="69" t="s">
        <v>102</v>
      </c>
      <c r="B145" s="358" t="s">
        <v>206</v>
      </c>
      <c r="C145" s="359"/>
      <c r="D145" s="360"/>
      <c r="E145" s="330"/>
      <c r="F145" s="99">
        <f>SUMIFS(LookupData!ARP$3:ARP$69,LookupData!$E$3:$E$69,'Rev-Exp'!$D$4)</f>
        <v>0</v>
      </c>
      <c r="G145" s="99">
        <f>SUMIFS(LookupData!ARQ$3:ARQ$69,LookupData!$E$3:$E$69,'Rev-Exp'!$D$4)</f>
        <v>0</v>
      </c>
      <c r="H145" s="99">
        <f>SUMIFS(LookupData!ARR$3:ARR$69,LookupData!$E$3:$E$69,'Rev-Exp'!$D$4)</f>
        <v>0</v>
      </c>
      <c r="I145" s="99">
        <f>SUMIFS(LookupData!ARS$3:ARS$69,LookupData!$E$3:$E$69,'Rev-Exp'!$D$4)</f>
        <v>0</v>
      </c>
      <c r="J145" s="99">
        <f>SUMIFS(LookupData!ART$3:ART$69,LookupData!$E$3:$E$69,'Rev-Exp'!$D$4)</f>
        <v>0</v>
      </c>
      <c r="K145" s="99">
        <f>SUMIFS(LookupData!ARU$3:ARU$69,LookupData!$E$3:$E$69,'Rev-Exp'!$D$4)</f>
        <v>0</v>
      </c>
      <c r="L145" s="99">
        <f>SUMIFS(LookupData!ARV$3:ARV$69,LookupData!$E$3:$E$69,'Rev-Exp'!$D$4)</f>
        <v>0</v>
      </c>
      <c r="M145" s="99">
        <f>SUMIFS(LookupData!ARW$3:ARW$69,LookupData!$E$3:$E$69,'Rev-Exp'!$D$4)</f>
        <v>0</v>
      </c>
      <c r="N145" s="99">
        <f>SUMIFS(LookupData!ARX$3:ARX$69,LookupData!$E$3:$E$69,'Rev-Exp'!$D$4)</f>
        <v>0</v>
      </c>
      <c r="O145" s="99">
        <f>SUMIFS(LookupData!ARY$3:ARY$69,LookupData!$E$3:$E$69,'Rev-Exp'!$D$4)</f>
        <v>0</v>
      </c>
      <c r="P145" s="99">
        <f>SUMIFS(LookupData!ARZ$3:ARZ$69,LookupData!$E$3:$E$69,'Rev-Exp'!$D$4)</f>
        <v>0</v>
      </c>
      <c r="Q145" s="100"/>
      <c r="R145" s="356"/>
      <c r="S145" s="101">
        <f>SUM(F145:Q145)</f>
        <v>0</v>
      </c>
    </row>
    <row r="146" spans="1:19" s="31" customFormat="1" ht="21.75" customHeight="1" thickTop="1" thickBot="1" x14ac:dyDescent="0.25">
      <c r="A146" s="30"/>
      <c r="B146" s="316" t="s">
        <v>207</v>
      </c>
      <c r="C146" s="317"/>
      <c r="D146" s="318"/>
      <c r="E146" s="331"/>
      <c r="F146" s="96">
        <f t="shared" ref="F146:Q146" si="59">F139-F145</f>
        <v>0</v>
      </c>
      <c r="G146" s="96">
        <f t="shared" si="59"/>
        <v>0</v>
      </c>
      <c r="H146" s="96">
        <f t="shared" si="59"/>
        <v>0</v>
      </c>
      <c r="I146" s="96">
        <f t="shared" si="59"/>
        <v>0</v>
      </c>
      <c r="J146" s="96">
        <f t="shared" si="59"/>
        <v>0</v>
      </c>
      <c r="K146" s="96">
        <f t="shared" si="59"/>
        <v>0</v>
      </c>
      <c r="L146" s="96">
        <f t="shared" si="59"/>
        <v>0</v>
      </c>
      <c r="M146" s="96">
        <f t="shared" si="59"/>
        <v>0</v>
      </c>
      <c r="N146" s="96">
        <f t="shared" si="59"/>
        <v>0</v>
      </c>
      <c r="O146" s="96">
        <f t="shared" si="59"/>
        <v>0</v>
      </c>
      <c r="P146" s="96">
        <f t="shared" si="59"/>
        <v>0</v>
      </c>
      <c r="Q146" s="97">
        <f t="shared" si="59"/>
        <v>0</v>
      </c>
      <c r="R146" s="357"/>
      <c r="S146" s="102">
        <f>SUM(F146:Q146)</f>
        <v>0</v>
      </c>
    </row>
    <row r="147" spans="1:19" s="31" customFormat="1" ht="20.25" customHeight="1" thickBot="1" x14ac:dyDescent="0.25">
      <c r="A147" s="30"/>
      <c r="B147" s="30"/>
      <c r="C147" s="56"/>
      <c r="D147" s="32"/>
      <c r="E147" s="231">
        <f>IFERROR(INDEX(LookupData!F$3:F$69,MATCH('Rev-Exp'!$D$4,LookupData!$E$3:$E$69,0)),0)</f>
        <v>0</v>
      </c>
      <c r="F147" s="32"/>
      <c r="G147" s="32"/>
      <c r="H147" s="32"/>
      <c r="I147" s="32"/>
      <c r="J147" s="33"/>
      <c r="K147" s="33"/>
      <c r="L147" s="33"/>
      <c r="M147" s="33"/>
      <c r="N147" s="33"/>
      <c r="O147" s="33"/>
      <c r="P147" s="33"/>
      <c r="Q147" s="33"/>
      <c r="R147" s="33"/>
      <c r="S147" s="33"/>
    </row>
    <row r="148" spans="1:19" ht="19.5" customHeight="1" thickTop="1" thickBot="1" x14ac:dyDescent="0.25">
      <c r="A148" s="69" t="s">
        <v>101</v>
      </c>
      <c r="B148" s="332" t="s">
        <v>210</v>
      </c>
      <c r="C148" s="333"/>
      <c r="D148" s="199">
        <f>IFERROR(INDEX(LookupData!K$3:K$69,MATCH('Rev-Exp'!$D$4,LookupData!$E$3:$E$69,0)),0)</f>
        <v>0</v>
      </c>
      <c r="E148" s="298">
        <v>44094</v>
      </c>
      <c r="F148" s="74">
        <f>SUMIFS(LookupData!ASC$3:ASC$69,LookupData!$E$3:$E$69,'Rev-Exp'!$D$4)</f>
        <v>0</v>
      </c>
      <c r="G148" s="93">
        <f>SUMIFS(LookupData!ASD$3:ASD$69,LookupData!$E$3:$E$69,'Rev-Exp'!$D$4)</f>
        <v>0</v>
      </c>
      <c r="H148" s="93">
        <f>SUMIFS(LookupData!ASE$3:ASE$69,LookupData!$E$3:$E$69,'Rev-Exp'!$D$4)</f>
        <v>0</v>
      </c>
      <c r="I148" s="93">
        <f>SUMIFS(LookupData!ASF$3:ASF$69,LookupData!$E$3:$E$69,'Rev-Exp'!$D$4)</f>
        <v>0</v>
      </c>
      <c r="J148" s="93">
        <f>SUMIFS(LookupData!ASG$3:ASG$69,LookupData!$E$3:$E$69,'Rev-Exp'!$D$4)</f>
        <v>0</v>
      </c>
      <c r="K148" s="93">
        <f>SUMIFS(LookupData!ASH$3:ASH$69,LookupData!$E$3:$E$69,'Rev-Exp'!$D$4)</f>
        <v>0</v>
      </c>
      <c r="L148" s="93">
        <f>SUMIFS(LookupData!ASI$3:ASI$69,LookupData!$E$3:$E$69,'Rev-Exp'!$D$4)</f>
        <v>0</v>
      </c>
      <c r="M148" s="93">
        <f>SUMIFS(LookupData!ASJ$3:ASJ$69,LookupData!$E$3:$E$69,'Rev-Exp'!$D$4)</f>
        <v>0</v>
      </c>
      <c r="N148" s="93">
        <f>SUMIFS(LookupData!ASK$3:ASK$69,LookupData!$E$3:$E$69,'Rev-Exp'!$D$4)</f>
        <v>0</v>
      </c>
      <c r="O148" s="93">
        <f>SUMIFS(LookupData!ASL$3:ASL$69,LookupData!$E$3:$E$69,'Rev-Exp'!$D$4)</f>
        <v>0</v>
      </c>
      <c r="P148" s="93">
        <f>SUMIFS(LookupData!ASM$3:ASM$69,LookupData!$E$3:$E$69,'Rev-Exp'!$D$4)</f>
        <v>0</v>
      </c>
      <c r="Q148" s="94"/>
      <c r="R148" s="201"/>
      <c r="S148" s="95">
        <f>SUM(F148:Q148)</f>
        <v>0</v>
      </c>
    </row>
    <row r="149" spans="1:19" ht="22.5" customHeight="1" thickTop="1" thickBot="1" x14ac:dyDescent="0.25">
      <c r="A149" s="12"/>
      <c r="B149" s="300" t="s">
        <v>209</v>
      </c>
      <c r="C149" s="301"/>
      <c r="D149" s="200">
        <f>IFERROR(INDEX(LookupData!G$3:G$69,MATCH('Rev-Exp'!$D$4,LookupData!$E$3:$E$69,0)),0)</f>
        <v>0</v>
      </c>
      <c r="E149" s="79">
        <f>IFERROR(INDEX(LookupData!H$3:H$69,MATCH('Rev-Exp'!$D$4,LookupData!$E$3:$E$69,0)),0)</f>
        <v>0</v>
      </c>
      <c r="F149" s="203">
        <f>IF(E$135&gt;ROUND(($E$147/12),2),E$135-ROUND(($E$147/12),2),0)</f>
        <v>0</v>
      </c>
      <c r="G149" s="96">
        <f>IF((F$135)&gt;ROUND(($D$149/12),2),(F$135)-ROUND(($D$149/12),2),0)</f>
        <v>0</v>
      </c>
      <c r="H149" s="96">
        <f t="shared" ref="H149:I149" si="60">IF((G$135)&gt;ROUND(($D$149/12),2),(G$135)-ROUND(($D$149/12),2),0)</f>
        <v>0</v>
      </c>
      <c r="I149" s="96">
        <f t="shared" si="60"/>
        <v>0</v>
      </c>
      <c r="J149" s="96">
        <f t="shared" ref="J149:O149" si="61">IF((I$135)&gt;ROUND(($D$149/12),2),(I$135)-ROUND(($D$149/12),2),0)</f>
        <v>0</v>
      </c>
      <c r="K149" s="96">
        <f t="shared" si="61"/>
        <v>0</v>
      </c>
      <c r="L149" s="96">
        <f t="shared" si="61"/>
        <v>0</v>
      </c>
      <c r="M149" s="96">
        <f t="shared" si="61"/>
        <v>0</v>
      </c>
      <c r="N149" s="96">
        <f t="shared" si="61"/>
        <v>0</v>
      </c>
      <c r="O149" s="96">
        <f t="shared" si="61"/>
        <v>0</v>
      </c>
      <c r="P149" s="96">
        <f>IF((O$135)&gt;ROUND(($E$8/12),2),(O$135)-ROUND(($E$8/12),2),0)</f>
        <v>0</v>
      </c>
      <c r="Q149" s="96">
        <f>IF((P$135)&gt;ROUND(($E$8/12),2),(P$135)-ROUND(($E$8/12),2),0)</f>
        <v>0</v>
      </c>
      <c r="R149" s="202">
        <f>IF(Q$135&gt;ROUND(($R$8/12),2),Q$135-ROUND(($F$8/12),2),0)</f>
        <v>0</v>
      </c>
      <c r="S149" s="98">
        <f>SUM(F149:Q149)</f>
        <v>0</v>
      </c>
    </row>
    <row r="150" spans="1:19" s="31" customFormat="1" ht="48.75" customHeight="1" thickBot="1" x14ac:dyDescent="0.25">
      <c r="A150" s="30"/>
      <c r="B150" s="30"/>
      <c r="C150" s="32"/>
      <c r="D150" s="32"/>
      <c r="E150" s="32"/>
      <c r="F150" s="72"/>
      <c r="G150" s="72"/>
      <c r="H150" s="72"/>
      <c r="I150" s="72"/>
      <c r="J150" s="73"/>
      <c r="K150" s="73"/>
      <c r="L150" s="73"/>
      <c r="M150" s="73"/>
      <c r="N150" s="73"/>
      <c r="O150" s="73"/>
      <c r="P150" s="73"/>
      <c r="Q150" s="73"/>
      <c r="R150" s="73"/>
      <c r="S150" s="73"/>
    </row>
    <row r="151" spans="1:19" s="23" customFormat="1" ht="19.5" customHeight="1" thickTop="1" thickBot="1" x14ac:dyDescent="0.25">
      <c r="A151" s="48"/>
      <c r="B151" s="336" t="s">
        <v>208</v>
      </c>
      <c r="C151" s="337"/>
      <c r="D151" s="338"/>
      <c r="E151" s="71"/>
      <c r="F151" s="89">
        <f t="shared" ref="F151:Q151" si="62">F145+F148</f>
        <v>0</v>
      </c>
      <c r="G151" s="89">
        <f t="shared" si="62"/>
        <v>0</v>
      </c>
      <c r="H151" s="89">
        <f t="shared" si="62"/>
        <v>0</v>
      </c>
      <c r="I151" s="89">
        <f t="shared" si="62"/>
        <v>0</v>
      </c>
      <c r="J151" s="89">
        <f t="shared" si="62"/>
        <v>0</v>
      </c>
      <c r="K151" s="89">
        <f t="shared" si="62"/>
        <v>0</v>
      </c>
      <c r="L151" s="89">
        <f t="shared" si="62"/>
        <v>0</v>
      </c>
      <c r="M151" s="89">
        <f t="shared" si="62"/>
        <v>0</v>
      </c>
      <c r="N151" s="89">
        <f t="shared" si="62"/>
        <v>0</v>
      </c>
      <c r="O151" s="89">
        <f t="shared" si="62"/>
        <v>0</v>
      </c>
      <c r="P151" s="89">
        <f t="shared" si="62"/>
        <v>0</v>
      </c>
      <c r="Q151" s="90">
        <f t="shared" si="62"/>
        <v>0</v>
      </c>
      <c r="R151" s="91"/>
      <c r="S151" s="92">
        <f>SUM(F151:Q151)</f>
        <v>0</v>
      </c>
    </row>
    <row r="152" spans="1:19" ht="15.75" customHeight="1" x14ac:dyDescent="0.2">
      <c r="A152" s="12"/>
      <c r="B152" s="12"/>
      <c r="C152" s="13"/>
      <c r="D152" s="34"/>
      <c r="E152" s="34"/>
      <c r="F152" s="34"/>
      <c r="G152" s="34"/>
      <c r="H152" s="34"/>
      <c r="I152" s="34"/>
      <c r="J152" s="35"/>
      <c r="K152" s="35"/>
      <c r="L152" s="35"/>
      <c r="M152" s="35"/>
      <c r="N152" s="35"/>
      <c r="O152" s="35"/>
      <c r="P152" s="35"/>
      <c r="Q152" s="35"/>
      <c r="R152" s="35"/>
      <c r="S152" s="35"/>
    </row>
    <row r="153" spans="1:19" ht="16.5" thickBot="1" x14ac:dyDescent="0.25">
      <c r="A153" s="12"/>
      <c r="B153" s="12"/>
      <c r="C153" s="13"/>
      <c r="D153" s="12"/>
    </row>
    <row r="154" spans="1:19" s="17" customFormat="1" ht="21.75" customHeight="1" thickBot="1" x14ac:dyDescent="0.25">
      <c r="B154" s="339" t="s">
        <v>121</v>
      </c>
      <c r="C154" s="340"/>
      <c r="D154" s="341"/>
      <c r="E154" s="70"/>
      <c r="F154" s="86">
        <f t="shared" ref="F154:Q154" si="63">F139-F151</f>
        <v>0</v>
      </c>
      <c r="G154" s="86">
        <f t="shared" si="63"/>
        <v>0</v>
      </c>
      <c r="H154" s="86">
        <f t="shared" si="63"/>
        <v>0</v>
      </c>
      <c r="I154" s="86">
        <f t="shared" si="63"/>
        <v>0</v>
      </c>
      <c r="J154" s="86">
        <f t="shared" si="63"/>
        <v>0</v>
      </c>
      <c r="K154" s="86">
        <f t="shared" si="63"/>
        <v>0</v>
      </c>
      <c r="L154" s="86">
        <f t="shared" si="63"/>
        <v>0</v>
      </c>
      <c r="M154" s="86">
        <f t="shared" si="63"/>
        <v>0</v>
      </c>
      <c r="N154" s="86">
        <f t="shared" si="63"/>
        <v>0</v>
      </c>
      <c r="O154" s="86">
        <f t="shared" si="63"/>
        <v>0</v>
      </c>
      <c r="P154" s="86">
        <f t="shared" si="63"/>
        <v>0</v>
      </c>
      <c r="Q154" s="87">
        <f t="shared" si="63"/>
        <v>0</v>
      </c>
      <c r="R154" s="88">
        <f>R139-S151</f>
        <v>0</v>
      </c>
      <c r="S154" s="88">
        <f>S139-S151</f>
        <v>0</v>
      </c>
    </row>
    <row r="155" spans="1:19" ht="20.25" customHeight="1" x14ac:dyDescent="0.25">
      <c r="D155" s="12"/>
      <c r="E155" s="12"/>
      <c r="F155" s="12"/>
      <c r="G155" s="12"/>
      <c r="H155" s="12"/>
      <c r="I155" s="12"/>
      <c r="J155" s="12"/>
      <c r="K155" s="12"/>
      <c r="L155" s="12"/>
      <c r="M155" s="12"/>
      <c r="N155" s="12"/>
      <c r="O155" s="12"/>
      <c r="P155" s="12"/>
      <c r="Q155" s="12"/>
      <c r="R155" s="12"/>
      <c r="S155" s="25"/>
    </row>
    <row r="156" spans="1:19" x14ac:dyDescent="0.2">
      <c r="B156" s="7" t="s">
        <v>239</v>
      </c>
      <c r="D156" s="12"/>
      <c r="E156" s="12"/>
      <c r="F156" s="12"/>
      <c r="G156" s="12"/>
      <c r="H156" s="12"/>
      <c r="I156" s="12"/>
      <c r="J156" s="12"/>
      <c r="K156" s="12"/>
      <c r="L156" s="12"/>
      <c r="M156" s="12"/>
      <c r="N156" s="12"/>
      <c r="O156" s="12"/>
      <c r="P156" s="12"/>
      <c r="Q156" s="12"/>
      <c r="R156" s="12"/>
      <c r="S156" s="12"/>
    </row>
    <row r="157" spans="1:19" ht="18" x14ac:dyDescent="0.2">
      <c r="A157" s="189"/>
      <c r="B157" s="299" t="s">
        <v>390</v>
      </c>
      <c r="C157" s="299"/>
      <c r="D157" s="299"/>
      <c r="E157" s="299"/>
      <c r="F157" s="299"/>
      <c r="G157" s="299"/>
      <c r="H157" s="299"/>
      <c r="I157" s="299"/>
      <c r="J157" s="299"/>
      <c r="K157" s="299"/>
      <c r="L157" s="299"/>
      <c r="M157" s="299"/>
      <c r="N157" s="299"/>
      <c r="O157" s="299"/>
      <c r="P157" s="299"/>
      <c r="Q157" s="299"/>
    </row>
    <row r="158" spans="1:19" ht="18" x14ac:dyDescent="0.2">
      <c r="A158" s="189"/>
      <c r="B158" s="299"/>
      <c r="C158" s="299"/>
      <c r="D158" s="299"/>
      <c r="E158" s="299"/>
      <c r="F158" s="299"/>
      <c r="G158" s="299"/>
      <c r="H158" s="299"/>
      <c r="I158" s="299"/>
      <c r="J158" s="299"/>
      <c r="K158" s="299"/>
      <c r="L158" s="299"/>
      <c r="M158" s="299"/>
      <c r="N158" s="299"/>
      <c r="O158" s="299"/>
      <c r="P158" s="299"/>
      <c r="Q158" s="299"/>
    </row>
    <row r="159" spans="1:19" ht="18" x14ac:dyDescent="0.2">
      <c r="A159" s="189"/>
      <c r="B159" s="299"/>
      <c r="C159" s="299"/>
      <c r="D159" s="299"/>
      <c r="E159" s="299"/>
      <c r="F159" s="299"/>
      <c r="G159" s="299"/>
      <c r="H159" s="299"/>
      <c r="I159" s="299"/>
      <c r="J159" s="299"/>
      <c r="K159" s="299"/>
      <c r="L159" s="299"/>
      <c r="M159" s="299"/>
      <c r="N159" s="299"/>
      <c r="O159" s="299"/>
      <c r="P159" s="299"/>
      <c r="Q159" s="299"/>
    </row>
    <row r="160" spans="1:19" ht="18" x14ac:dyDescent="0.2">
      <c r="A160" s="189"/>
      <c r="B160" s="304" t="s">
        <v>240</v>
      </c>
      <c r="C160" s="304"/>
      <c r="D160" s="304"/>
      <c r="E160" s="304"/>
      <c r="F160" s="304"/>
      <c r="G160" s="304"/>
      <c r="H160" s="304"/>
      <c r="I160" s="304"/>
      <c r="J160" s="304"/>
      <c r="K160" s="304"/>
      <c r="L160" s="304"/>
      <c r="M160" s="304"/>
      <c r="N160" s="304"/>
      <c r="O160" s="304"/>
      <c r="P160" s="304"/>
      <c r="Q160" s="304"/>
      <c r="R160" s="12"/>
      <c r="S160" s="12" t="s">
        <v>12</v>
      </c>
    </row>
    <row r="161" spans="1:19" ht="18" x14ac:dyDescent="0.2">
      <c r="A161" s="189"/>
      <c r="B161" s="304" t="s">
        <v>241</v>
      </c>
      <c r="C161" s="304"/>
      <c r="D161" s="304"/>
      <c r="E161" s="304"/>
      <c r="F161" s="304"/>
      <c r="G161" s="304"/>
      <c r="H161" s="304"/>
      <c r="I161" s="304"/>
      <c r="J161" s="304"/>
      <c r="K161" s="304"/>
      <c r="L161" s="304"/>
      <c r="M161" s="304"/>
      <c r="N161" s="304"/>
      <c r="O161" s="304"/>
      <c r="P161" s="304"/>
      <c r="Q161" s="304"/>
      <c r="R161" s="12"/>
      <c r="S161" s="12"/>
    </row>
    <row r="162" spans="1:19" ht="18" x14ac:dyDescent="0.2">
      <c r="A162" s="189"/>
      <c r="B162" s="304" t="s">
        <v>242</v>
      </c>
      <c r="C162" s="304"/>
      <c r="D162" s="304"/>
      <c r="E162" s="304"/>
      <c r="F162" s="304"/>
      <c r="G162" s="304"/>
      <c r="H162" s="304"/>
      <c r="I162" s="304"/>
      <c r="J162" s="304"/>
      <c r="K162" s="304"/>
      <c r="L162" s="304"/>
      <c r="M162" s="304"/>
      <c r="N162" s="304"/>
      <c r="O162" s="304"/>
      <c r="P162" s="304"/>
      <c r="Q162" s="304"/>
      <c r="R162" s="12"/>
      <c r="S162" s="12"/>
    </row>
    <row r="163" spans="1:19" ht="18" x14ac:dyDescent="0.2">
      <c r="A163" s="189"/>
      <c r="B163" s="299" t="s">
        <v>243</v>
      </c>
      <c r="C163" s="299"/>
      <c r="D163" s="299"/>
      <c r="E163" s="299"/>
      <c r="F163" s="299"/>
      <c r="G163" s="299"/>
      <c r="H163" s="299"/>
      <c r="I163" s="299"/>
      <c r="J163" s="299"/>
      <c r="K163" s="299"/>
      <c r="L163" s="299"/>
      <c r="M163" s="299"/>
      <c r="N163" s="299"/>
      <c r="O163" s="299"/>
      <c r="P163" s="299"/>
      <c r="Q163" s="299"/>
      <c r="R163" s="12"/>
      <c r="S163" s="12"/>
    </row>
    <row r="164" spans="1:19" ht="18" x14ac:dyDescent="0.2">
      <c r="A164" s="189"/>
      <c r="B164" s="304" t="s">
        <v>246</v>
      </c>
      <c r="C164" s="304"/>
      <c r="D164" s="304"/>
      <c r="E164" s="304"/>
      <c r="F164" s="304"/>
      <c r="G164" s="304"/>
      <c r="H164" s="304"/>
      <c r="I164" s="304"/>
      <c r="J164" s="304"/>
      <c r="K164" s="304"/>
      <c r="L164" s="304"/>
      <c r="M164" s="304"/>
      <c r="N164" s="304"/>
      <c r="O164" s="304"/>
      <c r="P164" s="304"/>
      <c r="Q164" s="304"/>
      <c r="R164" s="12"/>
      <c r="S164" s="12"/>
    </row>
    <row r="165" spans="1:19" ht="18" x14ac:dyDescent="0.2">
      <c r="A165" s="189"/>
      <c r="B165" s="304" t="s">
        <v>244</v>
      </c>
      <c r="C165" s="304"/>
      <c r="D165" s="304"/>
      <c r="E165" s="304"/>
      <c r="F165" s="304"/>
      <c r="G165" s="304"/>
      <c r="H165" s="304"/>
      <c r="I165" s="304"/>
      <c r="J165" s="304"/>
      <c r="K165" s="304"/>
      <c r="L165" s="304"/>
      <c r="M165" s="304"/>
      <c r="N165" s="304"/>
      <c r="O165" s="304"/>
      <c r="P165" s="304"/>
      <c r="Q165" s="304"/>
    </row>
    <row r="166" spans="1:19" ht="18" x14ac:dyDescent="0.2">
      <c r="A166" s="189"/>
      <c r="B166" s="304" t="s">
        <v>247</v>
      </c>
      <c r="C166" s="304"/>
      <c r="D166" s="304"/>
      <c r="E166" s="304"/>
      <c r="F166" s="304"/>
      <c r="G166" s="304"/>
      <c r="H166" s="304"/>
      <c r="I166" s="304"/>
      <c r="J166" s="304"/>
      <c r="K166" s="304"/>
      <c r="L166" s="304"/>
      <c r="M166" s="304"/>
      <c r="N166" s="304"/>
      <c r="O166" s="304"/>
      <c r="P166" s="304"/>
      <c r="Q166" s="304"/>
    </row>
    <row r="167" spans="1:19" ht="18" x14ac:dyDescent="0.2">
      <c r="A167" s="189"/>
      <c r="B167" s="299" t="s">
        <v>388</v>
      </c>
      <c r="C167" s="299"/>
      <c r="D167" s="299"/>
      <c r="E167" s="299"/>
      <c r="F167" s="299"/>
      <c r="G167" s="299"/>
      <c r="H167" s="299"/>
      <c r="I167" s="299"/>
      <c r="J167" s="299"/>
      <c r="K167" s="299"/>
      <c r="L167" s="299"/>
      <c r="M167" s="299"/>
      <c r="N167" s="299"/>
      <c r="O167" s="299"/>
      <c r="P167" s="299"/>
      <c r="Q167" s="299"/>
    </row>
    <row r="168" spans="1:19" ht="18" x14ac:dyDescent="0.2">
      <c r="A168" s="189"/>
      <c r="B168" s="299" t="s">
        <v>389</v>
      </c>
      <c r="C168" s="299"/>
      <c r="D168" s="299"/>
      <c r="E168" s="299"/>
      <c r="F168" s="299"/>
      <c r="G168" s="299"/>
      <c r="H168" s="299"/>
      <c r="I168" s="299"/>
      <c r="J168" s="299"/>
      <c r="K168" s="299"/>
      <c r="L168" s="299"/>
      <c r="M168" s="299"/>
      <c r="N168" s="299"/>
      <c r="O168" s="299"/>
      <c r="P168" s="299"/>
      <c r="Q168" s="299"/>
    </row>
    <row r="169" spans="1:19" ht="18" x14ac:dyDescent="0.2">
      <c r="A169" s="189"/>
      <c r="B169" s="299" t="s">
        <v>245</v>
      </c>
      <c r="C169" s="299"/>
      <c r="D169" s="299"/>
      <c r="E169" s="299"/>
      <c r="F169" s="299"/>
      <c r="G169" s="299"/>
      <c r="H169" s="299"/>
      <c r="I169" s="299"/>
      <c r="J169" s="299"/>
      <c r="K169" s="299"/>
      <c r="L169" s="299"/>
      <c r="M169" s="299"/>
      <c r="N169" s="299"/>
      <c r="O169" s="299"/>
      <c r="P169" s="299"/>
      <c r="Q169" s="299"/>
    </row>
    <row r="170" spans="1:19" ht="18" x14ac:dyDescent="0.2">
      <c r="A170" s="189"/>
      <c r="B170" s="299" t="s">
        <v>256</v>
      </c>
      <c r="C170" s="299"/>
      <c r="D170" s="299"/>
      <c r="E170" s="299"/>
      <c r="F170" s="299"/>
      <c r="G170" s="299"/>
      <c r="H170" s="299"/>
      <c r="I170" s="299"/>
      <c r="J170" s="299"/>
      <c r="K170" s="299"/>
      <c r="L170" s="299"/>
      <c r="M170" s="299"/>
      <c r="N170" s="299"/>
      <c r="O170" s="299"/>
      <c r="P170" s="299"/>
      <c r="Q170" s="299"/>
    </row>
    <row r="171" spans="1:19" ht="18" x14ac:dyDescent="0.2">
      <c r="A171" s="189"/>
      <c r="B171" s="299"/>
      <c r="C171" s="299"/>
      <c r="D171" s="299"/>
      <c r="E171" s="299"/>
      <c r="F171" s="299"/>
      <c r="G171" s="299"/>
      <c r="H171" s="299"/>
      <c r="I171" s="299"/>
      <c r="J171" s="299"/>
      <c r="K171" s="299"/>
      <c r="L171" s="299"/>
      <c r="M171" s="299"/>
      <c r="N171" s="299"/>
      <c r="O171" s="299"/>
      <c r="P171" s="299"/>
      <c r="Q171" s="299"/>
    </row>
    <row r="172" spans="1:19" x14ac:dyDescent="0.2">
      <c r="B172" s="299" t="s">
        <v>387</v>
      </c>
      <c r="C172" s="299"/>
      <c r="D172" s="299"/>
      <c r="E172" s="299"/>
      <c r="F172" s="299"/>
      <c r="G172" s="299"/>
      <c r="H172" s="299"/>
      <c r="I172" s="299"/>
      <c r="J172" s="299"/>
      <c r="K172" s="299"/>
      <c r="L172" s="299"/>
      <c r="M172" s="299"/>
      <c r="N172" s="299"/>
      <c r="O172" s="299"/>
      <c r="P172" s="299"/>
      <c r="Q172" s="299"/>
    </row>
  </sheetData>
  <sheetProtection algorithmName="SHA-512" hashValue="TgAJa31ls0+zGsprKCqx4Myv6mSZx0wDgDdSE1Lw9f2I51qq2HqfQwY+w/+kdtWwES0GYAC2+DczSuGtFmceWg==" saltValue="AOIJ1dRuaJrn7ahp335j0w==" spinCount="100000" sheet="1" formatColumns="0" formatRows="0"/>
  <mergeCells count="139">
    <mergeCell ref="B157:Q159"/>
    <mergeCell ref="B172:Q172"/>
    <mergeCell ref="B136:C136"/>
    <mergeCell ref="A2:C2"/>
    <mergeCell ref="A1:E1"/>
    <mergeCell ref="R4:S5"/>
    <mergeCell ref="E10:Q10"/>
    <mergeCell ref="E142:Q142"/>
    <mergeCell ref="B135:C135"/>
    <mergeCell ref="B139:D139"/>
    <mergeCell ref="R145:R146"/>
    <mergeCell ref="B145:D145"/>
    <mergeCell ref="B146:D146"/>
    <mergeCell ref="B25:D25"/>
    <mergeCell ref="B26:D26"/>
    <mergeCell ref="B27:D27"/>
    <mergeCell ref="B28:D28"/>
    <mergeCell ref="B29:D29"/>
    <mergeCell ref="B30:D30"/>
    <mergeCell ref="B33:D33"/>
    <mergeCell ref="B34:D34"/>
    <mergeCell ref="B21:D21"/>
    <mergeCell ref="B20:D20"/>
    <mergeCell ref="B19:D19"/>
    <mergeCell ref="B18:D18"/>
    <mergeCell ref="B17:D17"/>
    <mergeCell ref="B16:D16"/>
    <mergeCell ref="B15:D15"/>
    <mergeCell ref="B14:D14"/>
    <mergeCell ref="B151:D151"/>
    <mergeCell ref="B154:D154"/>
    <mergeCell ref="B35:D35"/>
    <mergeCell ref="B36:D36"/>
    <mergeCell ref="B37:D37"/>
    <mergeCell ref="B38:D38"/>
    <mergeCell ref="B39:D39"/>
    <mergeCell ref="B40:D40"/>
    <mergeCell ref="B41:D41"/>
    <mergeCell ref="B42:D42"/>
    <mergeCell ref="B43:D43"/>
    <mergeCell ref="B125:D125"/>
    <mergeCell ref="B102:D102"/>
    <mergeCell ref="B103:D103"/>
    <mergeCell ref="B104:D104"/>
    <mergeCell ref="B107:D107"/>
    <mergeCell ref="B108:D108"/>
    <mergeCell ref="B109:D109"/>
    <mergeCell ref="B110:D110"/>
    <mergeCell ref="B24:D24"/>
    <mergeCell ref="E145:E146"/>
    <mergeCell ref="B148:C148"/>
    <mergeCell ref="B138:C138"/>
    <mergeCell ref="B126:D126"/>
    <mergeCell ref="B127:D127"/>
    <mergeCell ref="B128:D128"/>
    <mergeCell ref="B129:D129"/>
    <mergeCell ref="B130:D130"/>
    <mergeCell ref="B131:D131"/>
    <mergeCell ref="B132:D132"/>
    <mergeCell ref="B133:D133"/>
    <mergeCell ref="B134:D134"/>
    <mergeCell ref="B114:D114"/>
    <mergeCell ref="B115:D115"/>
    <mergeCell ref="B116:D116"/>
    <mergeCell ref="B117:D117"/>
    <mergeCell ref="B118:D118"/>
    <mergeCell ref="B119:D119"/>
    <mergeCell ref="B122:D122"/>
    <mergeCell ref="B123:D123"/>
    <mergeCell ref="B77:D77"/>
    <mergeCell ref="B78:D78"/>
    <mergeCell ref="B79:D79"/>
    <mergeCell ref="B82:D82"/>
    <mergeCell ref="B83:D83"/>
    <mergeCell ref="B84:D84"/>
    <mergeCell ref="B85:D85"/>
    <mergeCell ref="B86:D86"/>
    <mergeCell ref="B124:D124"/>
    <mergeCell ref="B91:D91"/>
    <mergeCell ref="B92:D92"/>
    <mergeCell ref="B97:D97"/>
    <mergeCell ref="B98:D98"/>
    <mergeCell ref="B99:D99"/>
    <mergeCell ref="B100:D100"/>
    <mergeCell ref="B101:D101"/>
    <mergeCell ref="B89:D89"/>
    <mergeCell ref="B90:D90"/>
    <mergeCell ref="B93:D93"/>
    <mergeCell ref="B111:D111"/>
    <mergeCell ref="B112:D112"/>
    <mergeCell ref="B113:D113"/>
    <mergeCell ref="S10:S11"/>
    <mergeCell ref="A12:C12"/>
    <mergeCell ref="D142:D143"/>
    <mergeCell ref="S142:S143"/>
    <mergeCell ref="A143:C143"/>
    <mergeCell ref="R10:R11"/>
    <mergeCell ref="B62:D62"/>
    <mergeCell ref="B46:D46"/>
    <mergeCell ref="B47:D47"/>
    <mergeCell ref="B48:D48"/>
    <mergeCell ref="B63:D63"/>
    <mergeCell ref="B64:D64"/>
    <mergeCell ref="B65:D65"/>
    <mergeCell ref="B66:D66"/>
    <mergeCell ref="B67:D67"/>
    <mergeCell ref="B68:D68"/>
    <mergeCell ref="B72:D72"/>
    <mergeCell ref="B73:D73"/>
    <mergeCell ref="B74:D74"/>
    <mergeCell ref="B75:D75"/>
    <mergeCell ref="B49:D49"/>
    <mergeCell ref="B50:D50"/>
    <mergeCell ref="B53:D53"/>
    <mergeCell ref="B54:D54"/>
    <mergeCell ref="B163:Q163"/>
    <mergeCell ref="B168:Q168"/>
    <mergeCell ref="B169:Q169"/>
    <mergeCell ref="B170:Q171"/>
    <mergeCell ref="B149:C149"/>
    <mergeCell ref="H4:I4"/>
    <mergeCell ref="D4:E4"/>
    <mergeCell ref="D5:E5"/>
    <mergeCell ref="B165:Q165"/>
    <mergeCell ref="D6:E6"/>
    <mergeCell ref="A8:C8"/>
    <mergeCell ref="B161:Q161"/>
    <mergeCell ref="B160:Q160"/>
    <mergeCell ref="B167:Q167"/>
    <mergeCell ref="B162:Q162"/>
    <mergeCell ref="B166:Q166"/>
    <mergeCell ref="B164:Q164"/>
    <mergeCell ref="B55:D55"/>
    <mergeCell ref="B56:D56"/>
    <mergeCell ref="B57:D57"/>
    <mergeCell ref="B58:D58"/>
    <mergeCell ref="B59:D59"/>
    <mergeCell ref="B94:D94"/>
    <mergeCell ref="B76:D76"/>
  </mergeCells>
  <dataValidations count="1">
    <dataValidation type="decimal" allowBlank="1" showInputMessage="1" showErrorMessage="1" sqref="E62:Q67 E46:Q49 E53:Q58 E24:Q29 E89:Q93 E14:Q20 E97:Q103 E72:Q78 F148:Q148 F35:Q42 F145:Q145 I136:Q136 E138:Q138 E82:Q85 E107:Q118" xr:uid="{00000000-0002-0000-0000-000000000000}">
      <formula1>-400000000</formula1>
      <formula2>400000000</formula2>
    </dataValidation>
  </dataValidations>
  <printOptions horizontalCentered="1"/>
  <pageMargins left="0" right="0" top="0" bottom="0" header="0" footer="0"/>
  <pageSetup scale="42" fitToHeight="0" orientation="landscape" r:id="rId1"/>
  <headerFooter>
    <oddFooter>&amp;L&amp;"Franklin Gothic Demi,Regular"&amp;8&amp;K03+000&amp;F&amp;C&amp;"Franklin Gothic Demi,Regular"&amp;8&amp;K03+000Printed: &amp;D &amp;T&amp;R&amp;"+,Regular"&amp;8&amp;K03+000Page &amp;P of &amp;N</oddFooter>
  </headerFooter>
  <rowBreaks count="2" manualBreakCount="2">
    <brk id="70" max="16383" man="1"/>
    <brk id="120"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LookupData!$E$3:$E$69</xm:f>
          </x14:formula1>
          <xm:sqref>D4:E4</xm:sqref>
        </x14:dataValidation>
        <x14:dataValidation type="list" allowBlank="1" showInputMessage="1" showErrorMessage="1" xr:uid="{00000000-0002-0000-0000-000002000000}">
          <x14:formula1>
            <xm:f>LookupData!$B$72:$B$83</xm:f>
          </x14:formula1>
          <xm:sqref>H4:I4</xm:sqref>
        </x14:dataValidation>
        <x14:dataValidation type="list" allowBlank="1" showInputMessage="1" showErrorMessage="1" xr:uid="{00000000-0002-0000-0000-000003000000}">
          <x14:formula1>
            <xm:f>LookupData!$A$72:$A$76</xm:f>
          </x14:formula1>
          <xm:sqref>L4</xm:sqref>
        </x14:dataValidation>
        <x14:dataValidation type="list" showInputMessage="1" showErrorMessage="1" xr:uid="{00000000-0002-0000-0000-000004000000}">
          <x14:formula1>
            <xm:f>LookupData!$C$72:$C$73</xm:f>
          </x14:formula1>
          <xm:sqref>O4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SO83"/>
  <sheetViews>
    <sheetView workbookViewId="0">
      <pane xSplit="3" ySplit="2" topLeftCell="AQZ23" activePane="bottomRight" state="frozen"/>
      <selection pane="topRight" activeCell="D1" sqref="D1"/>
      <selection pane="bottomLeft" activeCell="A3" sqref="A3"/>
      <selection pane="bottomRight" activeCell="ARA44" sqref="ARA44"/>
    </sheetView>
  </sheetViews>
  <sheetFormatPr defaultRowHeight="13.5" x14ac:dyDescent="0.25"/>
  <cols>
    <col min="1" max="2" width="9.5703125" style="2" bestFit="1" customWidth="1"/>
    <col min="3" max="5" width="11" style="2" bestFit="1" customWidth="1"/>
    <col min="6" max="7" width="18.7109375" style="2" bestFit="1" customWidth="1"/>
    <col min="8" max="9" width="18.28515625" style="2" customWidth="1"/>
    <col min="10" max="10" width="21.28515625" style="2" bestFit="1" customWidth="1"/>
    <col min="11" max="11" width="18.42578125" style="2" bestFit="1" customWidth="1"/>
    <col min="12" max="16" width="14.7109375" style="2" customWidth="1"/>
    <col min="17" max="17" width="16.7109375" style="287" bestFit="1" customWidth="1"/>
    <col min="18" max="19" width="14.5703125" style="287" bestFit="1" customWidth="1"/>
    <col min="20" max="31" width="13.42578125" style="2" bestFit="1" customWidth="1"/>
    <col min="32" max="32" width="6" style="2" bestFit="1" customWidth="1"/>
    <col min="33" max="34" width="15" style="2" bestFit="1" customWidth="1"/>
    <col min="35" max="35" width="12.140625" style="2" bestFit="1" customWidth="1"/>
    <col min="36" max="36" width="13.42578125" style="2" bestFit="1" customWidth="1"/>
    <col min="37" max="46" width="12.140625" style="2" bestFit="1" customWidth="1"/>
    <col min="47" max="47" width="6" style="2" bestFit="1" customWidth="1"/>
    <col min="48" max="48" width="15" style="2" bestFit="1" customWidth="1"/>
    <col min="49" max="49" width="13.42578125" style="2" bestFit="1" customWidth="1"/>
    <col min="50" max="56" width="11" style="2" bestFit="1" customWidth="1"/>
    <col min="57" max="61" width="9.42578125" style="2" bestFit="1" customWidth="1"/>
    <col min="62" max="62" width="6" style="2" bestFit="1" customWidth="1"/>
    <col min="63" max="64" width="12.140625" style="2" bestFit="1" customWidth="1"/>
    <col min="65" max="76" width="13.42578125" style="2" bestFit="1" customWidth="1"/>
    <col min="77" max="77" width="6" style="2" bestFit="1" customWidth="1"/>
    <col min="78" max="79" width="15" style="2" bestFit="1" customWidth="1"/>
    <col min="80" max="91" width="13.42578125" style="2" bestFit="1" customWidth="1"/>
    <col min="92" max="92" width="6" style="2" bestFit="1" customWidth="1"/>
    <col min="93" max="94" width="15" style="2" bestFit="1" customWidth="1"/>
    <col min="95" max="100" width="11" style="2" bestFit="1" customWidth="1"/>
    <col min="101" max="104" width="9.42578125" style="2" bestFit="1" customWidth="1"/>
    <col min="105" max="106" width="11" style="2" bestFit="1" customWidth="1"/>
    <col min="107" max="107" width="6.42578125" style="2" bestFit="1" customWidth="1"/>
    <col min="108" max="108" width="13.42578125" style="2" bestFit="1" customWidth="1"/>
    <col min="109" max="109" width="13.85546875" style="2" bestFit="1" customWidth="1"/>
    <col min="110" max="121" width="12.140625" style="2" bestFit="1" customWidth="1"/>
    <col min="122" max="122" width="6.42578125" style="2" bestFit="1" customWidth="1"/>
    <col min="123" max="123" width="13.42578125" style="2" bestFit="1" customWidth="1"/>
    <col min="124" max="124" width="13.85546875" style="2" bestFit="1" customWidth="1"/>
    <col min="125" max="136" width="13.42578125" style="2" bestFit="1" customWidth="1"/>
    <col min="137" max="137" width="6" style="2" bestFit="1" customWidth="1"/>
    <col min="138" max="139" width="15" style="2" bestFit="1" customWidth="1"/>
    <col min="140" max="144" width="12.140625" style="2" bestFit="1" customWidth="1"/>
    <col min="145" max="145" width="13.42578125" style="2" bestFit="1" customWidth="1"/>
    <col min="146" max="151" width="12.140625" style="2" bestFit="1" customWidth="1"/>
    <col min="152" max="152" width="6" style="2" bestFit="1" customWidth="1"/>
    <col min="153" max="154" width="13.42578125" style="2" bestFit="1" customWidth="1"/>
    <col min="155" max="166" width="12.140625" style="2" bestFit="1" customWidth="1"/>
    <col min="167" max="167" width="6" style="2" bestFit="1" customWidth="1"/>
    <col min="168" max="168" width="13.42578125" style="2" bestFit="1" customWidth="1"/>
    <col min="169" max="169" width="13.85546875" style="2" bestFit="1" customWidth="1"/>
    <col min="170" max="181" width="13.42578125" style="2" bestFit="1" customWidth="1"/>
    <col min="182" max="182" width="6" style="2" bestFit="1" customWidth="1"/>
    <col min="183" max="184" width="15" style="2" bestFit="1" customWidth="1"/>
    <col min="185" max="196" width="13.42578125" style="2" bestFit="1" customWidth="1"/>
    <col min="197" max="197" width="6" style="2" bestFit="1" customWidth="1"/>
    <col min="198" max="199" width="15" style="2" bestFit="1" customWidth="1"/>
    <col min="200" max="201" width="13.42578125" style="2" bestFit="1" customWidth="1"/>
    <col min="202" max="211" width="12.140625" style="2" bestFit="1" customWidth="1"/>
    <col min="212" max="212" width="6" style="2" bestFit="1" customWidth="1"/>
    <col min="213" max="213" width="15" style="2" bestFit="1" customWidth="1"/>
    <col min="214" max="214" width="13.42578125" style="2" bestFit="1" customWidth="1"/>
    <col min="215" max="215" width="12.140625" style="2" bestFit="1" customWidth="1"/>
    <col min="216" max="216" width="11" style="2" bestFit="1" customWidth="1"/>
    <col min="217" max="217" width="9.42578125" style="2" bestFit="1" customWidth="1"/>
    <col min="218" max="226" width="11" style="2" bestFit="1" customWidth="1"/>
    <col min="227" max="227" width="6.42578125" style="2" bestFit="1" customWidth="1"/>
    <col min="228" max="229" width="12.140625" style="2" bestFit="1" customWidth="1"/>
    <col min="230" max="230" width="9.42578125" style="2" bestFit="1" customWidth="1"/>
    <col min="231" max="232" width="7.140625" style="2" bestFit="1" customWidth="1"/>
    <col min="233" max="240" width="6.5703125" style="2" bestFit="1" customWidth="1"/>
    <col min="241" max="241" width="8.28515625" style="2" bestFit="1" customWidth="1"/>
    <col min="242" max="242" width="6.42578125" style="2" bestFit="1" customWidth="1"/>
    <col min="243" max="243" width="13.42578125" style="2" bestFit="1" customWidth="1"/>
    <col min="244" max="244" width="13.85546875" style="2" bestFit="1" customWidth="1"/>
    <col min="245" max="256" width="15" style="2" bestFit="1" customWidth="1"/>
    <col min="257" max="257" width="6" style="2" bestFit="1" customWidth="1"/>
    <col min="258" max="259" width="16.140625" style="2" bestFit="1" customWidth="1"/>
    <col min="260" max="266" width="15" style="2" bestFit="1" customWidth="1"/>
    <col min="267" max="271" width="13.42578125" style="2" bestFit="1" customWidth="1"/>
    <col min="272" max="272" width="6" style="2" bestFit="1" customWidth="1"/>
    <col min="273" max="274" width="16.140625" style="2" bestFit="1" customWidth="1"/>
    <col min="275" max="275" width="7.140625" style="2" bestFit="1" customWidth="1"/>
    <col min="276" max="277" width="11" style="2" bestFit="1" customWidth="1"/>
    <col min="278" max="278" width="9.42578125" style="2" bestFit="1" customWidth="1"/>
    <col min="279" max="281" width="11" style="2" bestFit="1" customWidth="1"/>
    <col min="282" max="283" width="9.42578125" style="2" bestFit="1" customWidth="1"/>
    <col min="284" max="286" width="11" style="2" bestFit="1" customWidth="1"/>
    <col min="287" max="287" width="6" style="2" bestFit="1" customWidth="1"/>
    <col min="288" max="289" width="12.140625" style="2" bestFit="1" customWidth="1"/>
    <col min="290" max="301" width="15" style="2" bestFit="1" customWidth="1"/>
    <col min="302" max="302" width="6" style="2" bestFit="1" customWidth="1"/>
    <col min="303" max="304" width="16.140625" style="2" bestFit="1" customWidth="1"/>
    <col min="305" max="316" width="12.140625" style="2" bestFit="1" customWidth="1"/>
    <col min="317" max="317" width="6" style="2" bestFit="1" customWidth="1"/>
    <col min="318" max="319" width="13.42578125" style="2" bestFit="1" customWidth="1"/>
    <col min="320" max="331" width="12.140625" style="2" bestFit="1" customWidth="1"/>
    <col min="332" max="332" width="6" style="2" bestFit="1" customWidth="1"/>
    <col min="333" max="346" width="13.42578125" style="2" bestFit="1" customWidth="1"/>
    <col min="347" max="347" width="6" style="2" bestFit="1" customWidth="1"/>
    <col min="348" max="349" width="15" style="2" bestFit="1" customWidth="1"/>
    <col min="350" max="361" width="12.140625" style="2" bestFit="1" customWidth="1"/>
    <col min="362" max="362" width="9.5703125" style="2" bestFit="1" customWidth="1"/>
    <col min="363" max="364" width="13.42578125" style="2" bestFit="1" customWidth="1"/>
    <col min="365" max="376" width="15" style="2" bestFit="1" customWidth="1"/>
    <col min="377" max="377" width="6" style="2" bestFit="1" customWidth="1"/>
    <col min="378" max="379" width="16.140625" style="2" bestFit="1" customWidth="1"/>
    <col min="380" max="387" width="13.42578125" style="2" bestFit="1" customWidth="1"/>
    <col min="388" max="388" width="12.140625" style="2" bestFit="1" customWidth="1"/>
    <col min="389" max="391" width="13.42578125" style="2" bestFit="1" customWidth="1"/>
    <col min="392" max="392" width="6" style="2" bestFit="1" customWidth="1"/>
    <col min="393" max="401" width="15" style="2" bestFit="1" customWidth="1"/>
    <col min="402" max="404" width="13.42578125" style="2" bestFit="1" customWidth="1"/>
    <col min="405" max="405" width="15" style="2" bestFit="1" customWidth="1"/>
    <col min="406" max="406" width="13.42578125" style="2" bestFit="1" customWidth="1"/>
    <col min="407" max="407" width="6" style="2" bestFit="1" customWidth="1"/>
    <col min="408" max="409" width="16.140625" style="2" bestFit="1" customWidth="1"/>
    <col min="410" max="416" width="12.140625" style="2" bestFit="1" customWidth="1"/>
    <col min="417" max="417" width="11" style="2" bestFit="1" customWidth="1"/>
    <col min="418" max="421" width="12.140625" style="2" bestFit="1" customWidth="1"/>
    <col min="422" max="422" width="6" style="2" bestFit="1" customWidth="1"/>
    <col min="423" max="424" width="13.42578125" style="2" bestFit="1" customWidth="1"/>
    <col min="425" max="436" width="15" style="2" bestFit="1" customWidth="1"/>
    <col min="437" max="437" width="6" style="2" bestFit="1" customWidth="1"/>
    <col min="438" max="439" width="16.140625" style="2" bestFit="1" customWidth="1"/>
    <col min="440" max="451" width="13.42578125" style="2" bestFit="1" customWidth="1"/>
    <col min="452" max="452" width="6" style="2" bestFit="1" customWidth="1"/>
    <col min="453" max="454" width="15" style="2" bestFit="1" customWidth="1"/>
    <col min="455" max="466" width="11" style="2" bestFit="1" customWidth="1"/>
    <col min="467" max="467" width="6.42578125" style="2" bestFit="1" customWidth="1"/>
    <col min="468" max="469" width="12.140625" style="2" bestFit="1" customWidth="1"/>
    <col min="470" max="470" width="11" style="2" bestFit="1" customWidth="1"/>
    <col min="471" max="481" width="12.140625" style="2" bestFit="1" customWidth="1"/>
    <col min="482" max="482" width="6.42578125" style="2" bestFit="1" customWidth="1"/>
    <col min="483" max="484" width="13.42578125" style="2" bestFit="1" customWidth="1"/>
    <col min="485" max="487" width="9.42578125" style="2" bestFit="1" customWidth="1"/>
    <col min="488" max="488" width="8.28515625" style="2" bestFit="1" customWidth="1"/>
    <col min="489" max="489" width="9.42578125" style="2" bestFit="1" customWidth="1"/>
    <col min="490" max="490" width="8.28515625" style="2" bestFit="1" customWidth="1"/>
    <col min="491" max="493" width="9.42578125" style="2" bestFit="1" customWidth="1"/>
    <col min="494" max="494" width="11" style="2" bestFit="1" customWidth="1"/>
    <col min="495" max="496" width="9.42578125" style="2" bestFit="1" customWidth="1"/>
    <col min="497" max="497" width="6.42578125" style="2" bestFit="1" customWidth="1"/>
    <col min="498" max="499" width="11" style="2" bestFit="1" customWidth="1"/>
    <col min="500" max="500" width="12.140625" style="2" bestFit="1" customWidth="1"/>
    <col min="501" max="511" width="11" style="2" bestFit="1" customWidth="1"/>
    <col min="512" max="512" width="6.42578125" style="2" bestFit="1" customWidth="1"/>
    <col min="513" max="514" width="12.140625" style="2" bestFit="1" customWidth="1"/>
    <col min="515" max="523" width="13.42578125" style="2" bestFit="1" customWidth="1"/>
    <col min="524" max="525" width="15" style="2" bestFit="1" customWidth="1"/>
    <col min="526" max="526" width="13.42578125" style="2" bestFit="1" customWidth="1"/>
    <col min="527" max="527" width="6.42578125" style="2" bestFit="1" customWidth="1"/>
    <col min="528" max="529" width="15" style="2" bestFit="1" customWidth="1"/>
    <col min="530" max="541" width="13.42578125" style="2" bestFit="1" customWidth="1"/>
    <col min="542" max="542" width="6.42578125" style="2" bestFit="1" customWidth="1"/>
    <col min="543" max="544" width="15" style="2" bestFit="1" customWidth="1"/>
    <col min="545" max="556" width="13.42578125" style="2" bestFit="1" customWidth="1"/>
    <col min="557" max="557" width="6.42578125" style="2" bestFit="1" customWidth="1"/>
    <col min="558" max="559" width="15" style="2" bestFit="1" customWidth="1"/>
    <col min="560" max="571" width="12.140625" style="2" bestFit="1" customWidth="1"/>
    <col min="572" max="572" width="6.42578125" style="2" bestFit="1" customWidth="1"/>
    <col min="573" max="574" width="13.42578125" style="2" bestFit="1" customWidth="1"/>
    <col min="575" max="586" width="11" style="2" bestFit="1" customWidth="1"/>
    <col min="587" max="587" width="6.42578125" style="2" bestFit="1" customWidth="1"/>
    <col min="588" max="589" width="12.140625" style="2" bestFit="1" customWidth="1"/>
    <col min="590" max="601" width="13.42578125" style="2" bestFit="1" customWidth="1"/>
    <col min="602" max="602" width="6.42578125" style="2" bestFit="1" customWidth="1"/>
    <col min="603" max="611" width="15" style="2" bestFit="1" customWidth="1"/>
    <col min="612" max="613" width="13.42578125" style="2" bestFit="1" customWidth="1"/>
    <col min="614" max="616" width="15" style="2" bestFit="1" customWidth="1"/>
    <col min="617" max="617" width="6.42578125" style="2" bestFit="1" customWidth="1"/>
    <col min="618" max="619" width="16.140625" style="2" bestFit="1" customWidth="1"/>
    <col min="620" max="631" width="13.42578125" style="2" bestFit="1" customWidth="1"/>
    <col min="632" max="632" width="6.42578125" style="2" bestFit="1" customWidth="1"/>
    <col min="633" max="634" width="15" style="2" bestFit="1" customWidth="1"/>
    <col min="635" max="646" width="11" style="2" bestFit="1" customWidth="1"/>
    <col min="647" max="647" width="6.42578125" style="2" bestFit="1" customWidth="1"/>
    <col min="648" max="649" width="12.140625" style="2" bestFit="1" customWidth="1"/>
    <col min="650" max="661" width="13.42578125" style="2" bestFit="1" customWidth="1"/>
    <col min="662" max="662" width="6.42578125" style="2" bestFit="1" customWidth="1"/>
    <col min="663" max="664" width="15" style="2" bestFit="1" customWidth="1"/>
    <col min="665" max="676" width="13.42578125" style="2" bestFit="1" customWidth="1"/>
    <col min="677" max="677" width="6.42578125" style="2" bestFit="1" customWidth="1"/>
    <col min="678" max="679" width="15" style="2" bestFit="1" customWidth="1"/>
    <col min="680" max="680" width="11" style="2" bestFit="1" customWidth="1"/>
    <col min="681" max="689" width="9.42578125" style="2" bestFit="1" customWidth="1"/>
    <col min="690" max="690" width="11" style="2" bestFit="1" customWidth="1"/>
    <col min="691" max="691" width="9.42578125" style="2" bestFit="1" customWidth="1"/>
    <col min="692" max="692" width="6.42578125" style="2" bestFit="1" customWidth="1"/>
    <col min="693" max="694" width="11" style="2" bestFit="1" customWidth="1"/>
    <col min="695" max="701" width="13.42578125" style="2" bestFit="1" customWidth="1"/>
    <col min="702" max="703" width="12.140625" style="2" bestFit="1" customWidth="1"/>
    <col min="704" max="706" width="13.42578125" style="2" bestFit="1" customWidth="1"/>
    <col min="707" max="707" width="6.42578125" style="2" bestFit="1" customWidth="1"/>
    <col min="708" max="708" width="15" style="2" bestFit="1" customWidth="1"/>
    <col min="709" max="709" width="13.42578125" style="2" bestFit="1" customWidth="1"/>
    <col min="710" max="721" width="15" style="2" bestFit="1" customWidth="1"/>
    <col min="722" max="722" width="6" style="2" bestFit="1" customWidth="1"/>
    <col min="723" max="724" width="16.140625" style="2" bestFit="1" customWidth="1"/>
    <col min="725" max="731" width="15" style="2" bestFit="1" customWidth="1"/>
    <col min="732" max="736" width="13.42578125" style="2" bestFit="1" customWidth="1"/>
    <col min="737" max="737" width="6" style="2" bestFit="1" customWidth="1"/>
    <col min="738" max="746" width="15" style="2" bestFit="1" customWidth="1"/>
    <col min="747" max="751" width="13.42578125" style="2" bestFit="1" customWidth="1"/>
    <col min="752" max="752" width="6" style="2" bestFit="1" customWidth="1"/>
    <col min="753" max="754" width="16.140625" style="2" bestFit="1" customWidth="1"/>
    <col min="755" max="766" width="15" style="2" bestFit="1" customWidth="1"/>
    <col min="767" max="767" width="6" style="2" bestFit="1" customWidth="1"/>
    <col min="768" max="769" width="16.140625" style="2" bestFit="1" customWidth="1"/>
    <col min="770" max="781" width="12.140625" style="2" bestFit="1" customWidth="1"/>
    <col min="782" max="782" width="6" style="2" bestFit="1" customWidth="1"/>
    <col min="783" max="784" width="13.42578125" style="2" bestFit="1" customWidth="1"/>
    <col min="785" max="796" width="11" style="2" bestFit="1" customWidth="1"/>
    <col min="797" max="797" width="6" style="2" bestFit="1" customWidth="1"/>
    <col min="798" max="799" width="12.140625" style="2" bestFit="1" customWidth="1"/>
    <col min="800" max="800" width="11" style="2" bestFit="1" customWidth="1"/>
    <col min="801" max="802" width="12.140625" style="2" bestFit="1" customWidth="1"/>
    <col min="803" max="804" width="11" style="2" bestFit="1" customWidth="1"/>
    <col min="805" max="807" width="12.140625" style="2" bestFit="1" customWidth="1"/>
    <col min="808" max="811" width="11" style="2" bestFit="1" customWidth="1"/>
    <col min="812" max="812" width="6" style="2" bestFit="1" customWidth="1"/>
    <col min="813" max="814" width="12.140625" style="2" bestFit="1" customWidth="1"/>
    <col min="815" max="817" width="6.5703125" style="2" bestFit="1" customWidth="1"/>
    <col min="818" max="818" width="9.42578125" style="2" bestFit="1" customWidth="1"/>
    <col min="819" max="819" width="6.5703125" style="2" bestFit="1" customWidth="1"/>
    <col min="820" max="820" width="8.28515625" style="2" bestFit="1" customWidth="1"/>
    <col min="821" max="821" width="6.5703125" style="2" bestFit="1" customWidth="1"/>
    <col min="822" max="822" width="8.28515625" style="2" bestFit="1" customWidth="1"/>
    <col min="823" max="823" width="6.5703125" style="2" bestFit="1" customWidth="1"/>
    <col min="824" max="824" width="9.42578125" style="2" bestFit="1" customWidth="1"/>
    <col min="825" max="825" width="6.5703125" style="2" bestFit="1" customWidth="1"/>
    <col min="826" max="826" width="8.28515625" style="2" bestFit="1" customWidth="1"/>
    <col min="827" max="827" width="6" style="2" bestFit="1" customWidth="1"/>
    <col min="828" max="829" width="9.42578125" style="2" bestFit="1" customWidth="1"/>
    <col min="830" max="841" width="6.5703125" style="2" bestFit="1" customWidth="1"/>
    <col min="842" max="842" width="6" style="2" bestFit="1" customWidth="1"/>
    <col min="843" max="843" width="8.5703125" style="2" bestFit="1" customWidth="1"/>
    <col min="844" max="844" width="9" style="2" bestFit="1" customWidth="1"/>
    <col min="845" max="845" width="11" style="2" bestFit="1" customWidth="1"/>
    <col min="846" max="846" width="9.42578125" style="2" bestFit="1" customWidth="1"/>
    <col min="847" max="847" width="11" style="2" bestFit="1" customWidth="1"/>
    <col min="848" max="848" width="9.42578125" style="2" bestFit="1" customWidth="1"/>
    <col min="849" max="849" width="11" style="2" bestFit="1" customWidth="1"/>
    <col min="850" max="850" width="9.42578125" style="2" bestFit="1" customWidth="1"/>
    <col min="851" max="856" width="11" style="2" bestFit="1" customWidth="1"/>
    <col min="857" max="857" width="6" style="2" bestFit="1" customWidth="1"/>
    <col min="858" max="859" width="12.140625" style="2" bestFit="1" customWidth="1"/>
    <col min="860" max="860" width="9.42578125" style="2" bestFit="1" customWidth="1"/>
    <col min="861" max="861" width="8.28515625" style="2" bestFit="1" customWidth="1"/>
    <col min="862" max="862" width="9.42578125" style="2" bestFit="1" customWidth="1"/>
    <col min="863" max="863" width="8.28515625" style="2" bestFit="1" customWidth="1"/>
    <col min="864" max="864" width="9.42578125" style="2" bestFit="1" customWidth="1"/>
    <col min="865" max="865" width="8.28515625" style="2" bestFit="1" customWidth="1"/>
    <col min="866" max="871" width="9.42578125" style="2" bestFit="1" customWidth="1"/>
    <col min="872" max="872" width="6" style="2" bestFit="1" customWidth="1"/>
    <col min="873" max="874" width="11" style="2" bestFit="1" customWidth="1"/>
    <col min="875" max="877" width="9.42578125" style="2" bestFit="1" customWidth="1"/>
    <col min="878" max="879" width="8.28515625" style="2" bestFit="1" customWidth="1"/>
    <col min="880" max="880" width="9.42578125" style="2" bestFit="1" customWidth="1"/>
    <col min="881" max="884" width="8.28515625" style="2" bestFit="1" customWidth="1"/>
    <col min="885" max="885" width="9.42578125" style="2" bestFit="1" customWidth="1"/>
    <col min="886" max="886" width="8.28515625" style="2" bestFit="1" customWidth="1"/>
    <col min="887" max="887" width="6" style="2" bestFit="1" customWidth="1"/>
    <col min="888" max="889" width="9.42578125" style="2" bestFit="1" customWidth="1"/>
    <col min="890" max="901" width="11" style="2" bestFit="1" customWidth="1"/>
    <col min="902" max="902" width="6" style="2" bestFit="1" customWidth="1"/>
    <col min="903" max="904" width="12.140625" style="2" bestFit="1" customWidth="1"/>
    <col min="905" max="906" width="9.42578125" style="2" bestFit="1" customWidth="1"/>
    <col min="907" max="907" width="11" style="2" bestFit="1" customWidth="1"/>
    <col min="908" max="910" width="9.42578125" style="2" bestFit="1" customWidth="1"/>
    <col min="911" max="911" width="11" style="2" bestFit="1" customWidth="1"/>
    <col min="912" max="915" width="9.42578125" style="2" bestFit="1" customWidth="1"/>
    <col min="916" max="916" width="11" style="2" bestFit="1" customWidth="1"/>
    <col min="917" max="917" width="6" style="2" bestFit="1" customWidth="1"/>
    <col min="918" max="919" width="11" style="2" bestFit="1" customWidth="1"/>
    <col min="920" max="931" width="6.5703125" style="2" bestFit="1" customWidth="1"/>
    <col min="932" max="932" width="6" style="2" bestFit="1" customWidth="1"/>
    <col min="933" max="933" width="8.5703125" style="2" bestFit="1" customWidth="1"/>
    <col min="934" max="934" width="9" style="2" bestFit="1" customWidth="1"/>
    <col min="935" max="936" width="8.28515625" style="2" bestFit="1" customWidth="1"/>
    <col min="937" max="937" width="9.42578125" style="2" bestFit="1" customWidth="1"/>
    <col min="938" max="938" width="8.28515625" style="2" bestFit="1" customWidth="1"/>
    <col min="939" max="939" width="6.5703125" style="2" bestFit="1" customWidth="1"/>
    <col min="940" max="940" width="8.28515625" style="2" bestFit="1" customWidth="1"/>
    <col min="941" max="941" width="7.140625" style="2" bestFit="1" customWidth="1"/>
    <col min="942" max="943" width="6.5703125" style="2" bestFit="1" customWidth="1"/>
    <col min="944" max="944" width="10" style="2" bestFit="1" customWidth="1"/>
    <col min="945" max="946" width="6.5703125" style="2" bestFit="1" customWidth="1"/>
    <col min="947" max="947" width="6" style="2" bestFit="1" customWidth="1"/>
    <col min="948" max="949" width="9" style="2" bestFit="1" customWidth="1"/>
    <col min="950" max="953" width="13.42578125" style="2" bestFit="1" customWidth="1"/>
    <col min="954" max="957" width="12.140625" style="2" bestFit="1" customWidth="1"/>
    <col min="958" max="958" width="11" style="2" bestFit="1" customWidth="1"/>
    <col min="959" max="961" width="12.140625" style="2" bestFit="1" customWidth="1"/>
    <col min="962" max="962" width="6" style="2" bestFit="1" customWidth="1"/>
    <col min="963" max="971" width="13.42578125" style="2" bestFit="1" customWidth="1"/>
    <col min="972" max="976" width="12.140625" style="2" bestFit="1" customWidth="1"/>
    <col min="977" max="977" width="6" style="2" bestFit="1" customWidth="1"/>
    <col min="978" max="980" width="15" style="2" bestFit="1" customWidth="1"/>
    <col min="981" max="991" width="13.42578125" style="2" bestFit="1" customWidth="1"/>
    <col min="992" max="992" width="6" style="2" bestFit="1" customWidth="1"/>
    <col min="993" max="994" width="15" style="2" bestFit="1" customWidth="1"/>
    <col min="995" max="1001" width="12.140625" style="2" bestFit="1" customWidth="1"/>
    <col min="1002" max="1002" width="11" style="2" bestFit="1" customWidth="1"/>
    <col min="1003" max="1003" width="12.140625" style="2" bestFit="1" customWidth="1"/>
    <col min="1004" max="1006" width="11" style="2" bestFit="1" customWidth="1"/>
    <col min="1007" max="1007" width="6" style="2" bestFit="1" customWidth="1"/>
    <col min="1008" max="1016" width="13.42578125" style="2" bestFit="1" customWidth="1"/>
    <col min="1017" max="1021" width="12.140625" style="2" bestFit="1" customWidth="1"/>
    <col min="1022" max="1022" width="6" style="2" bestFit="1" customWidth="1"/>
    <col min="1023" max="1025" width="15" style="2" bestFit="1" customWidth="1"/>
    <col min="1026" max="1033" width="13.42578125" style="2" bestFit="1" customWidth="1"/>
    <col min="1034" max="1036" width="12.140625" style="2" bestFit="1" customWidth="1"/>
    <col min="1037" max="1037" width="6" style="2" bestFit="1" customWidth="1"/>
    <col min="1038" max="1039" width="15" style="2" bestFit="1" customWidth="1"/>
    <col min="1040" max="1046" width="12.140625" style="2" bestFit="1" customWidth="1"/>
    <col min="1047" max="1048" width="11" style="2" bestFit="1" customWidth="1"/>
    <col min="1049" max="1050" width="12.140625" style="2" bestFit="1" customWidth="1"/>
    <col min="1051" max="1051" width="11" style="2" bestFit="1" customWidth="1"/>
    <col min="1052" max="1052" width="6" style="2" bestFit="1" customWidth="1"/>
    <col min="1053" max="1054" width="13.42578125" style="2" bestFit="1" customWidth="1"/>
    <col min="1055" max="1055" width="8.28515625" style="2" bestFit="1" customWidth="1"/>
    <col min="1056" max="1056" width="9.42578125" style="2" bestFit="1" customWidth="1"/>
    <col min="1057" max="1057" width="10" style="2" bestFit="1" customWidth="1"/>
    <col min="1058" max="1058" width="9.42578125" style="2" bestFit="1" customWidth="1"/>
    <col min="1059" max="1059" width="10" style="2" bestFit="1" customWidth="1"/>
    <col min="1060" max="1060" width="7.140625" style="2" bestFit="1" customWidth="1"/>
    <col min="1061" max="1062" width="6.5703125" style="2" bestFit="1" customWidth="1"/>
    <col min="1063" max="1063" width="8.28515625" style="2" bestFit="1" customWidth="1"/>
    <col min="1064" max="1064" width="8.85546875" style="2" bestFit="1" customWidth="1"/>
    <col min="1065" max="1065" width="9.42578125" style="2" bestFit="1" customWidth="1"/>
    <col min="1066" max="1066" width="8.85546875" style="2" bestFit="1" customWidth="1"/>
    <col min="1067" max="1067" width="6" style="2" bestFit="1" customWidth="1"/>
    <col min="1068" max="1069" width="10" style="2" bestFit="1" customWidth="1"/>
    <col min="1070" max="1079" width="9.42578125" style="2" bestFit="1" customWidth="1"/>
    <col min="1080" max="1081" width="11.5703125" style="2" customWidth="1"/>
    <col min="1082" max="1082" width="6" style="2" bestFit="1" customWidth="1"/>
    <col min="1083" max="1089" width="11" style="2" bestFit="1" customWidth="1"/>
    <col min="1090" max="1092" width="9.42578125" style="2" bestFit="1" customWidth="1"/>
    <col min="1093" max="1093" width="11" style="2" bestFit="1" customWidth="1"/>
    <col min="1094" max="1095" width="9.42578125" style="2" bestFit="1" customWidth="1"/>
    <col min="1096" max="1096" width="11" style="2" bestFit="1" customWidth="1"/>
    <col min="1097" max="1097" width="6" style="2" bestFit="1" customWidth="1"/>
    <col min="1098" max="1106" width="12.140625" style="2" bestFit="1" customWidth="1"/>
    <col min="1107" max="1111" width="11" style="2" bestFit="1" customWidth="1"/>
    <col min="1112" max="1112" width="6" style="2" bestFit="1" customWidth="1"/>
    <col min="1113" max="1113" width="13.42578125" style="2" bestFit="1" customWidth="1"/>
    <col min="1114" max="1114" width="12.140625" style="2" bestFit="1" customWidth="1"/>
    <col min="1115" max="1118" width="6.5703125" style="2" bestFit="1" customWidth="1"/>
    <col min="1119" max="1119" width="9.42578125" style="2" bestFit="1" customWidth="1"/>
    <col min="1120" max="1120" width="11" style="2" bestFit="1" customWidth="1"/>
    <col min="1121" max="1122" width="9.42578125" style="2" bestFit="1" customWidth="1"/>
    <col min="1123" max="1123" width="11" style="2" bestFit="1" customWidth="1"/>
    <col min="1124" max="1124" width="10" style="2" bestFit="1" customWidth="1"/>
    <col min="1125" max="1126" width="11" style="2" bestFit="1" customWidth="1"/>
    <col min="1127" max="1127" width="6" style="2" bestFit="1" customWidth="1"/>
    <col min="1128" max="1129" width="11" style="2" bestFit="1" customWidth="1"/>
    <col min="1130" max="1133" width="9.5703125" style="2" bestFit="1" customWidth="1"/>
    <col min="1134" max="1135" width="15" style="2" bestFit="1" customWidth="1"/>
    <col min="1136" max="1136" width="16.140625" style="2" bestFit="1" customWidth="1"/>
    <col min="1137" max="1137" width="15" style="2" bestFit="1" customWidth="1"/>
    <col min="1138" max="1138" width="11.5703125" style="2" bestFit="1" customWidth="1"/>
    <col min="1139" max="1140" width="9.5703125" style="2" bestFit="1" customWidth="1"/>
    <col min="1141" max="1141" width="13.42578125" style="2" bestFit="1" customWidth="1"/>
    <col min="1142" max="1142" width="9.5703125" style="2" bestFit="1" customWidth="1"/>
    <col min="1143" max="1144" width="16.140625" style="2" bestFit="1" customWidth="1"/>
    <col min="1145" max="1145" width="15" style="2" bestFit="1" customWidth="1"/>
    <col min="1146" max="1147" width="13.42578125" style="2" bestFit="1" customWidth="1"/>
    <col min="1148" max="1153" width="15" style="2" bestFit="1" customWidth="1"/>
    <col min="1154" max="1154" width="12.140625" style="2" bestFit="1" customWidth="1"/>
    <col min="1155" max="1156" width="15" style="2" bestFit="1" customWidth="1"/>
    <col min="1157" max="1157" width="6" style="2" bestFit="1" customWidth="1"/>
    <col min="1158" max="1170" width="16.140625" style="2" bestFit="1" customWidth="1"/>
    <col min="1171" max="1171" width="6" style="2" bestFit="1" customWidth="1"/>
    <col min="1172" max="1172" width="17.42578125" style="2" bestFit="1" customWidth="1"/>
    <col min="1173" max="1179" width="15" style="2" bestFit="1" customWidth="1"/>
    <col min="1180" max="1182" width="13.42578125" style="2" bestFit="1" customWidth="1"/>
    <col min="1183" max="1183" width="15" style="2" bestFit="1" customWidth="1"/>
    <col min="1184" max="1184" width="6" style="2" bestFit="1" customWidth="1"/>
    <col min="1185" max="1185" width="16.140625" style="2" bestFit="1" customWidth="1"/>
    <col min="1186" max="16384" width="9.140625" style="2"/>
  </cols>
  <sheetData>
    <row r="1" spans="1:1185" s="245" customFormat="1" ht="14.25" thickBot="1" x14ac:dyDescent="0.3">
      <c r="F1" s="245" t="s">
        <v>379</v>
      </c>
      <c r="G1" s="245" t="s">
        <v>377</v>
      </c>
      <c r="H1" s="245" t="s">
        <v>378</v>
      </c>
      <c r="I1" s="245" t="s">
        <v>381</v>
      </c>
      <c r="J1" s="245" t="s">
        <v>253</v>
      </c>
      <c r="K1" s="245" t="s">
        <v>254</v>
      </c>
      <c r="L1" s="245" t="s">
        <v>250</v>
      </c>
      <c r="M1" s="245" t="s">
        <v>251</v>
      </c>
      <c r="Q1" s="248"/>
      <c r="R1" s="248"/>
      <c r="S1" s="248" t="s">
        <v>193</v>
      </c>
      <c r="T1" s="365" t="s">
        <v>280</v>
      </c>
      <c r="U1" s="365"/>
      <c r="V1" s="365"/>
      <c r="W1" s="365"/>
      <c r="X1" s="365"/>
      <c r="Y1" s="365"/>
      <c r="Z1" s="365"/>
      <c r="AA1" s="365"/>
      <c r="AB1" s="365"/>
      <c r="AC1" s="365"/>
      <c r="AD1" s="365"/>
      <c r="AE1" s="365"/>
      <c r="AF1" s="366"/>
      <c r="AG1" s="246"/>
      <c r="AH1" s="247"/>
      <c r="AI1" s="364" t="s">
        <v>281</v>
      </c>
      <c r="AJ1" s="365"/>
      <c r="AK1" s="365"/>
      <c r="AL1" s="365"/>
      <c r="AM1" s="365"/>
      <c r="AN1" s="365"/>
      <c r="AO1" s="365"/>
      <c r="AP1" s="365"/>
      <c r="AQ1" s="365"/>
      <c r="AR1" s="365"/>
      <c r="AS1" s="365"/>
      <c r="AT1" s="365"/>
      <c r="AU1" s="366"/>
      <c r="AV1" s="246"/>
      <c r="AW1" s="247"/>
      <c r="AX1" s="364" t="s">
        <v>282</v>
      </c>
      <c r="AY1" s="365"/>
      <c r="AZ1" s="365"/>
      <c r="BA1" s="365"/>
      <c r="BB1" s="365"/>
      <c r="BC1" s="365"/>
      <c r="BD1" s="365"/>
      <c r="BE1" s="365"/>
      <c r="BF1" s="365"/>
      <c r="BG1" s="365"/>
      <c r="BH1" s="365"/>
      <c r="BI1" s="365"/>
      <c r="BJ1" s="366"/>
      <c r="BK1" s="246"/>
      <c r="BL1" s="247"/>
      <c r="BM1" s="364" t="s">
        <v>283</v>
      </c>
      <c r="BN1" s="365"/>
      <c r="BO1" s="365"/>
      <c r="BP1" s="365"/>
      <c r="BQ1" s="365"/>
      <c r="BR1" s="365"/>
      <c r="BS1" s="365"/>
      <c r="BT1" s="365"/>
      <c r="BU1" s="365"/>
      <c r="BV1" s="365"/>
      <c r="BW1" s="365"/>
      <c r="BX1" s="365"/>
      <c r="BY1" s="366"/>
      <c r="BZ1" s="246"/>
      <c r="CA1" s="247"/>
      <c r="CB1" s="364" t="s">
        <v>284</v>
      </c>
      <c r="CC1" s="365"/>
      <c r="CD1" s="365"/>
      <c r="CE1" s="365"/>
      <c r="CF1" s="365"/>
      <c r="CG1" s="365"/>
      <c r="CH1" s="365"/>
      <c r="CI1" s="365"/>
      <c r="CJ1" s="365"/>
      <c r="CK1" s="365"/>
      <c r="CL1" s="365"/>
      <c r="CM1" s="365"/>
      <c r="CN1" s="366"/>
      <c r="CO1" s="246"/>
      <c r="CP1" s="247"/>
      <c r="CQ1" s="364" t="s">
        <v>285</v>
      </c>
      <c r="CR1" s="365"/>
      <c r="CS1" s="365"/>
      <c r="CT1" s="365"/>
      <c r="CU1" s="365"/>
      <c r="CV1" s="365"/>
      <c r="CW1" s="365"/>
      <c r="CX1" s="365"/>
      <c r="CY1" s="365"/>
      <c r="CZ1" s="365"/>
      <c r="DA1" s="365"/>
      <c r="DB1" s="365"/>
      <c r="DC1" s="366"/>
      <c r="DD1" s="246"/>
      <c r="DE1" s="247"/>
      <c r="DF1" s="364" t="s">
        <v>286</v>
      </c>
      <c r="DG1" s="365"/>
      <c r="DH1" s="365"/>
      <c r="DI1" s="365"/>
      <c r="DJ1" s="365"/>
      <c r="DK1" s="365"/>
      <c r="DL1" s="365"/>
      <c r="DM1" s="365"/>
      <c r="DN1" s="365"/>
      <c r="DO1" s="365"/>
      <c r="DP1" s="365"/>
      <c r="DQ1" s="365"/>
      <c r="DR1" s="366"/>
      <c r="DS1" s="246"/>
      <c r="DT1" s="247"/>
      <c r="DU1" s="367" t="s">
        <v>287</v>
      </c>
      <c r="DV1" s="368"/>
      <c r="DW1" s="368"/>
      <c r="DX1" s="368"/>
      <c r="DY1" s="368"/>
      <c r="DZ1" s="368"/>
      <c r="EA1" s="368"/>
      <c r="EB1" s="368"/>
      <c r="EC1" s="368"/>
      <c r="ED1" s="368"/>
      <c r="EE1" s="368"/>
      <c r="EF1" s="368"/>
      <c r="EG1" s="368"/>
      <c r="EH1" s="243"/>
      <c r="EI1" s="210"/>
      <c r="EJ1" s="367" t="s">
        <v>288</v>
      </c>
      <c r="EK1" s="368"/>
      <c r="EL1" s="368"/>
      <c r="EM1" s="368"/>
      <c r="EN1" s="368"/>
      <c r="EO1" s="368"/>
      <c r="EP1" s="368"/>
      <c r="EQ1" s="368"/>
      <c r="ER1" s="368"/>
      <c r="ES1" s="368"/>
      <c r="ET1" s="368"/>
      <c r="EU1" s="368"/>
      <c r="EV1" s="368"/>
      <c r="EW1" s="243"/>
      <c r="EX1" s="243"/>
      <c r="EY1" s="367" t="s">
        <v>289</v>
      </c>
      <c r="EZ1" s="368"/>
      <c r="FA1" s="368"/>
      <c r="FB1" s="368"/>
      <c r="FC1" s="368"/>
      <c r="FD1" s="368"/>
      <c r="FE1" s="368"/>
      <c r="FF1" s="368"/>
      <c r="FG1" s="368"/>
      <c r="FH1" s="368"/>
      <c r="FI1" s="368"/>
      <c r="FJ1" s="368"/>
      <c r="FK1" s="368"/>
      <c r="FL1" s="243"/>
      <c r="FM1" s="210"/>
      <c r="FN1" s="367" t="s">
        <v>290</v>
      </c>
      <c r="FO1" s="368"/>
      <c r="FP1" s="368"/>
      <c r="FQ1" s="368"/>
      <c r="FR1" s="368"/>
      <c r="FS1" s="368"/>
      <c r="FT1" s="368"/>
      <c r="FU1" s="368"/>
      <c r="FV1" s="368"/>
      <c r="FW1" s="368"/>
      <c r="FX1" s="368"/>
      <c r="FY1" s="368"/>
      <c r="FZ1" s="368"/>
      <c r="GA1" s="243"/>
      <c r="GB1" s="210"/>
      <c r="GC1" s="367" t="s">
        <v>291</v>
      </c>
      <c r="GD1" s="368"/>
      <c r="GE1" s="368"/>
      <c r="GF1" s="368"/>
      <c r="GG1" s="368"/>
      <c r="GH1" s="368"/>
      <c r="GI1" s="368"/>
      <c r="GJ1" s="368"/>
      <c r="GK1" s="368"/>
      <c r="GL1" s="368"/>
      <c r="GM1" s="368"/>
      <c r="GN1" s="368"/>
      <c r="GO1" s="368"/>
      <c r="GP1" s="243"/>
      <c r="GQ1" s="210"/>
      <c r="GR1" s="367" t="s">
        <v>292</v>
      </c>
      <c r="GS1" s="368"/>
      <c r="GT1" s="368"/>
      <c r="GU1" s="368"/>
      <c r="GV1" s="368"/>
      <c r="GW1" s="368"/>
      <c r="GX1" s="368"/>
      <c r="GY1" s="368"/>
      <c r="GZ1" s="368"/>
      <c r="HA1" s="368"/>
      <c r="HB1" s="368"/>
      <c r="HC1" s="368"/>
      <c r="HD1" s="368"/>
      <c r="HE1" s="243"/>
      <c r="HF1" s="210"/>
      <c r="HG1" s="369" t="s">
        <v>293</v>
      </c>
      <c r="HH1" s="370"/>
      <c r="HI1" s="370"/>
      <c r="HJ1" s="370"/>
      <c r="HK1" s="370"/>
      <c r="HL1" s="370"/>
      <c r="HM1" s="370"/>
      <c r="HN1" s="370"/>
      <c r="HO1" s="370"/>
      <c r="HP1" s="370"/>
      <c r="HQ1" s="370"/>
      <c r="HR1" s="370"/>
      <c r="HS1" s="370"/>
      <c r="HT1" s="244"/>
      <c r="HU1" s="211"/>
      <c r="HV1" s="371" t="s">
        <v>294</v>
      </c>
      <c r="HW1" s="372"/>
      <c r="HX1" s="372"/>
      <c r="HY1" s="372"/>
      <c r="HZ1" s="372"/>
      <c r="IA1" s="372"/>
      <c r="IB1" s="372"/>
      <c r="IC1" s="372"/>
      <c r="ID1" s="372"/>
      <c r="IE1" s="372"/>
      <c r="IF1" s="372"/>
      <c r="IG1" s="372"/>
      <c r="IH1" s="372"/>
      <c r="II1" s="244"/>
      <c r="IJ1" s="244"/>
      <c r="IK1" s="371" t="s">
        <v>295</v>
      </c>
      <c r="IL1" s="372"/>
      <c r="IM1" s="372"/>
      <c r="IN1" s="372"/>
      <c r="IO1" s="372"/>
      <c r="IP1" s="372"/>
      <c r="IQ1" s="372"/>
      <c r="IR1" s="372"/>
      <c r="IS1" s="372"/>
      <c r="IT1" s="372"/>
      <c r="IU1" s="372"/>
      <c r="IV1" s="372"/>
      <c r="IW1" s="372"/>
      <c r="IX1" s="242"/>
      <c r="IY1" s="212"/>
      <c r="IZ1" s="371" t="s">
        <v>296</v>
      </c>
      <c r="JA1" s="372"/>
      <c r="JB1" s="372"/>
      <c r="JC1" s="372"/>
      <c r="JD1" s="372"/>
      <c r="JE1" s="372"/>
      <c r="JF1" s="372"/>
      <c r="JG1" s="372"/>
      <c r="JH1" s="372"/>
      <c r="JI1" s="372"/>
      <c r="JJ1" s="372"/>
      <c r="JK1" s="372"/>
      <c r="JL1" s="372"/>
      <c r="JM1" s="242"/>
      <c r="JN1" s="212"/>
      <c r="JO1" s="371" t="s">
        <v>297</v>
      </c>
      <c r="JP1" s="372"/>
      <c r="JQ1" s="372"/>
      <c r="JR1" s="372"/>
      <c r="JS1" s="372"/>
      <c r="JT1" s="372"/>
      <c r="JU1" s="372"/>
      <c r="JV1" s="372"/>
      <c r="JW1" s="372"/>
      <c r="JX1" s="372"/>
      <c r="JY1" s="372"/>
      <c r="JZ1" s="372"/>
      <c r="KA1" s="372"/>
      <c r="KB1" s="242"/>
      <c r="KC1" s="212"/>
      <c r="KD1" s="371" t="s">
        <v>298</v>
      </c>
      <c r="KE1" s="372"/>
      <c r="KF1" s="372"/>
      <c r="KG1" s="372"/>
      <c r="KH1" s="372"/>
      <c r="KI1" s="372"/>
      <c r="KJ1" s="372"/>
      <c r="KK1" s="372"/>
      <c r="KL1" s="372"/>
      <c r="KM1" s="372"/>
      <c r="KN1" s="372"/>
      <c r="KO1" s="372"/>
      <c r="KP1" s="372"/>
      <c r="KQ1" s="242"/>
      <c r="KR1" s="212"/>
      <c r="KS1" s="371" t="s">
        <v>299</v>
      </c>
      <c r="KT1" s="372"/>
      <c r="KU1" s="372"/>
      <c r="KV1" s="372"/>
      <c r="KW1" s="372"/>
      <c r="KX1" s="372"/>
      <c r="KY1" s="372"/>
      <c r="KZ1" s="372"/>
      <c r="LA1" s="372"/>
      <c r="LB1" s="372"/>
      <c r="LC1" s="372"/>
      <c r="LD1" s="372"/>
      <c r="LE1" s="372"/>
      <c r="LF1" s="242"/>
      <c r="LG1" s="212"/>
      <c r="LH1" s="371" t="s">
        <v>300</v>
      </c>
      <c r="LI1" s="372"/>
      <c r="LJ1" s="372"/>
      <c r="LK1" s="372"/>
      <c r="LL1" s="372"/>
      <c r="LM1" s="372"/>
      <c r="LN1" s="372"/>
      <c r="LO1" s="372"/>
      <c r="LP1" s="372"/>
      <c r="LQ1" s="372"/>
      <c r="LR1" s="372"/>
      <c r="LS1" s="372"/>
      <c r="LT1" s="372"/>
      <c r="LU1" s="242"/>
      <c r="LV1" s="212"/>
      <c r="LW1" s="371" t="s">
        <v>301</v>
      </c>
      <c r="LX1" s="372"/>
      <c r="LY1" s="372"/>
      <c r="LZ1" s="372"/>
      <c r="MA1" s="372"/>
      <c r="MB1" s="372"/>
      <c r="MC1" s="372"/>
      <c r="MD1" s="372"/>
      <c r="ME1" s="372"/>
      <c r="MF1" s="372"/>
      <c r="MG1" s="372"/>
      <c r="MH1" s="372"/>
      <c r="MI1" s="372"/>
      <c r="MJ1" s="242"/>
      <c r="MK1" s="212"/>
      <c r="ML1" s="371" t="s">
        <v>302</v>
      </c>
      <c r="MM1" s="372"/>
      <c r="MN1" s="372"/>
      <c r="MO1" s="372"/>
      <c r="MP1" s="372"/>
      <c r="MQ1" s="372"/>
      <c r="MR1" s="372"/>
      <c r="MS1" s="372"/>
      <c r="MT1" s="372"/>
      <c r="MU1" s="372"/>
      <c r="MV1" s="372"/>
      <c r="MW1" s="372"/>
      <c r="MX1" s="372"/>
      <c r="MY1" s="242"/>
      <c r="MZ1" s="212"/>
      <c r="NA1" s="373" t="s">
        <v>303</v>
      </c>
      <c r="NB1" s="374"/>
      <c r="NC1" s="374"/>
      <c r="ND1" s="374"/>
      <c r="NE1" s="374"/>
      <c r="NF1" s="374"/>
      <c r="NG1" s="374"/>
      <c r="NH1" s="374"/>
      <c r="NI1" s="374"/>
      <c r="NJ1" s="374"/>
      <c r="NK1" s="374"/>
      <c r="NL1" s="374"/>
      <c r="NM1" s="374"/>
      <c r="NN1" s="241"/>
      <c r="NO1" s="213"/>
      <c r="NP1" s="373" t="s">
        <v>304</v>
      </c>
      <c r="NQ1" s="374"/>
      <c r="NR1" s="374"/>
      <c r="NS1" s="374"/>
      <c r="NT1" s="374"/>
      <c r="NU1" s="374"/>
      <c r="NV1" s="374"/>
      <c r="NW1" s="374"/>
      <c r="NX1" s="374"/>
      <c r="NY1" s="374"/>
      <c r="NZ1" s="374"/>
      <c r="OA1" s="374"/>
      <c r="OB1" s="374"/>
      <c r="OC1" s="241"/>
      <c r="OD1" s="213"/>
      <c r="OE1" s="373" t="s">
        <v>305</v>
      </c>
      <c r="OF1" s="374"/>
      <c r="OG1" s="374"/>
      <c r="OH1" s="374"/>
      <c r="OI1" s="374"/>
      <c r="OJ1" s="374"/>
      <c r="OK1" s="374"/>
      <c r="OL1" s="374"/>
      <c r="OM1" s="374"/>
      <c r="ON1" s="374"/>
      <c r="OO1" s="374"/>
      <c r="OP1" s="374"/>
      <c r="OQ1" s="374"/>
      <c r="OR1" s="241"/>
      <c r="OS1" s="213"/>
      <c r="OT1" s="373" t="s">
        <v>306</v>
      </c>
      <c r="OU1" s="374"/>
      <c r="OV1" s="374"/>
      <c r="OW1" s="374"/>
      <c r="OX1" s="374"/>
      <c r="OY1" s="374"/>
      <c r="OZ1" s="374"/>
      <c r="PA1" s="374"/>
      <c r="PB1" s="374"/>
      <c r="PC1" s="374"/>
      <c r="PD1" s="374"/>
      <c r="PE1" s="374"/>
      <c r="PF1" s="374"/>
      <c r="PG1" s="241"/>
      <c r="PH1" s="213"/>
      <c r="PI1" s="375" t="s">
        <v>307</v>
      </c>
      <c r="PJ1" s="376"/>
      <c r="PK1" s="376"/>
      <c r="PL1" s="376"/>
      <c r="PM1" s="376"/>
      <c r="PN1" s="376"/>
      <c r="PO1" s="376"/>
      <c r="PP1" s="376"/>
      <c r="PQ1" s="376"/>
      <c r="PR1" s="376"/>
      <c r="PS1" s="376"/>
      <c r="PT1" s="376"/>
      <c r="PU1" s="376"/>
      <c r="PV1" s="240"/>
      <c r="PW1" s="214"/>
      <c r="PX1" s="375" t="s">
        <v>308</v>
      </c>
      <c r="PY1" s="376"/>
      <c r="PZ1" s="376"/>
      <c r="QA1" s="376"/>
      <c r="QB1" s="376"/>
      <c r="QC1" s="376"/>
      <c r="QD1" s="376"/>
      <c r="QE1" s="376"/>
      <c r="QF1" s="376"/>
      <c r="QG1" s="376"/>
      <c r="QH1" s="376"/>
      <c r="QI1" s="376"/>
      <c r="QJ1" s="376"/>
      <c r="QK1" s="240"/>
      <c r="QL1" s="214"/>
      <c r="QM1" s="375" t="s">
        <v>309</v>
      </c>
      <c r="QN1" s="376"/>
      <c r="QO1" s="376"/>
      <c r="QP1" s="376"/>
      <c r="QQ1" s="376"/>
      <c r="QR1" s="376"/>
      <c r="QS1" s="376"/>
      <c r="QT1" s="376"/>
      <c r="QU1" s="376"/>
      <c r="QV1" s="376"/>
      <c r="QW1" s="376"/>
      <c r="QX1" s="376"/>
      <c r="QY1" s="376"/>
      <c r="QZ1" s="240"/>
      <c r="RA1" s="214"/>
      <c r="RB1" s="375" t="s">
        <v>310</v>
      </c>
      <c r="RC1" s="376"/>
      <c r="RD1" s="376"/>
      <c r="RE1" s="376"/>
      <c r="RF1" s="376"/>
      <c r="RG1" s="376"/>
      <c r="RH1" s="376"/>
      <c r="RI1" s="376"/>
      <c r="RJ1" s="376"/>
      <c r="RK1" s="376"/>
      <c r="RL1" s="376"/>
      <c r="RM1" s="376"/>
      <c r="RN1" s="376"/>
      <c r="RO1" s="240"/>
      <c r="RP1" s="214"/>
      <c r="RQ1" s="375" t="s">
        <v>311</v>
      </c>
      <c r="RR1" s="376"/>
      <c r="RS1" s="376"/>
      <c r="RT1" s="376"/>
      <c r="RU1" s="376"/>
      <c r="RV1" s="376"/>
      <c r="RW1" s="376"/>
      <c r="RX1" s="376"/>
      <c r="RY1" s="376"/>
      <c r="RZ1" s="376"/>
      <c r="SA1" s="376"/>
      <c r="SB1" s="376"/>
      <c r="SC1" s="376"/>
      <c r="SD1" s="240"/>
      <c r="SE1" s="214"/>
      <c r="SF1" s="375" t="s">
        <v>312</v>
      </c>
      <c r="SG1" s="376"/>
      <c r="SH1" s="376"/>
      <c r="SI1" s="376"/>
      <c r="SJ1" s="376"/>
      <c r="SK1" s="376"/>
      <c r="SL1" s="376"/>
      <c r="SM1" s="376"/>
      <c r="SN1" s="376"/>
      <c r="SO1" s="376"/>
      <c r="SP1" s="376"/>
      <c r="SQ1" s="376"/>
      <c r="SR1" s="376"/>
      <c r="SS1" s="240"/>
      <c r="ST1" s="214"/>
      <c r="SU1" s="377" t="s">
        <v>313</v>
      </c>
      <c r="SV1" s="378"/>
      <c r="SW1" s="378"/>
      <c r="SX1" s="378"/>
      <c r="SY1" s="378"/>
      <c r="SZ1" s="378"/>
      <c r="TA1" s="378"/>
      <c r="TB1" s="378"/>
      <c r="TC1" s="378"/>
      <c r="TD1" s="378"/>
      <c r="TE1" s="378"/>
      <c r="TF1" s="378"/>
      <c r="TG1" s="378"/>
      <c r="TH1" s="239"/>
      <c r="TI1" s="215"/>
      <c r="TJ1" s="377" t="s">
        <v>314</v>
      </c>
      <c r="TK1" s="378"/>
      <c r="TL1" s="378"/>
      <c r="TM1" s="378"/>
      <c r="TN1" s="378"/>
      <c r="TO1" s="378"/>
      <c r="TP1" s="378"/>
      <c r="TQ1" s="378"/>
      <c r="TR1" s="378"/>
      <c r="TS1" s="378"/>
      <c r="TT1" s="378"/>
      <c r="TU1" s="378"/>
      <c r="TV1" s="378"/>
      <c r="TW1" s="239"/>
      <c r="TX1" s="215"/>
      <c r="TY1" s="377" t="s">
        <v>315</v>
      </c>
      <c r="TZ1" s="378"/>
      <c r="UA1" s="378"/>
      <c r="UB1" s="378"/>
      <c r="UC1" s="378"/>
      <c r="UD1" s="378"/>
      <c r="UE1" s="378"/>
      <c r="UF1" s="378"/>
      <c r="UG1" s="378"/>
      <c r="UH1" s="378"/>
      <c r="UI1" s="378"/>
      <c r="UJ1" s="378"/>
      <c r="UK1" s="378"/>
      <c r="UL1" s="239"/>
      <c r="UM1" s="215"/>
      <c r="UN1" s="377" t="s">
        <v>316</v>
      </c>
      <c r="UO1" s="378"/>
      <c r="UP1" s="378"/>
      <c r="UQ1" s="378"/>
      <c r="UR1" s="378"/>
      <c r="US1" s="378"/>
      <c r="UT1" s="378"/>
      <c r="UU1" s="378"/>
      <c r="UV1" s="378"/>
      <c r="UW1" s="378"/>
      <c r="UX1" s="378"/>
      <c r="UY1" s="378"/>
      <c r="UZ1" s="378"/>
      <c r="VA1" s="239"/>
      <c r="VB1" s="215"/>
      <c r="VC1" s="377" t="s">
        <v>317</v>
      </c>
      <c r="VD1" s="378"/>
      <c r="VE1" s="378"/>
      <c r="VF1" s="378"/>
      <c r="VG1" s="378"/>
      <c r="VH1" s="378"/>
      <c r="VI1" s="378"/>
      <c r="VJ1" s="378"/>
      <c r="VK1" s="378"/>
      <c r="VL1" s="378"/>
      <c r="VM1" s="378"/>
      <c r="VN1" s="378"/>
      <c r="VO1" s="378"/>
      <c r="VP1" s="239"/>
      <c r="VQ1" s="215"/>
      <c r="VR1" s="377" t="s">
        <v>318</v>
      </c>
      <c r="VS1" s="378"/>
      <c r="VT1" s="378"/>
      <c r="VU1" s="378"/>
      <c r="VV1" s="378"/>
      <c r="VW1" s="378"/>
      <c r="VX1" s="378"/>
      <c r="VY1" s="378"/>
      <c r="VZ1" s="378"/>
      <c r="WA1" s="378"/>
      <c r="WB1" s="378"/>
      <c r="WC1" s="378"/>
      <c r="WD1" s="378"/>
      <c r="WE1" s="239"/>
      <c r="WF1" s="215"/>
      <c r="WG1" s="379" t="s">
        <v>319</v>
      </c>
      <c r="WH1" s="380"/>
      <c r="WI1" s="380"/>
      <c r="WJ1" s="380"/>
      <c r="WK1" s="380"/>
      <c r="WL1" s="380"/>
      <c r="WM1" s="380"/>
      <c r="WN1" s="380"/>
      <c r="WO1" s="380"/>
      <c r="WP1" s="380"/>
      <c r="WQ1" s="380"/>
      <c r="WR1" s="380"/>
      <c r="WS1" s="380"/>
      <c r="WT1" s="232"/>
      <c r="WU1" s="216"/>
      <c r="WV1" s="379" t="s">
        <v>320</v>
      </c>
      <c r="WW1" s="380"/>
      <c r="WX1" s="380"/>
      <c r="WY1" s="380"/>
      <c r="WZ1" s="380"/>
      <c r="XA1" s="380"/>
      <c r="XB1" s="380"/>
      <c r="XC1" s="380"/>
      <c r="XD1" s="380"/>
      <c r="XE1" s="380"/>
      <c r="XF1" s="380"/>
      <c r="XG1" s="380"/>
      <c r="XH1" s="380"/>
      <c r="XI1" s="232"/>
      <c r="XJ1" s="216"/>
      <c r="XK1" s="379" t="s">
        <v>321</v>
      </c>
      <c r="XL1" s="380"/>
      <c r="XM1" s="380"/>
      <c r="XN1" s="380"/>
      <c r="XO1" s="380"/>
      <c r="XP1" s="380"/>
      <c r="XQ1" s="380"/>
      <c r="XR1" s="380"/>
      <c r="XS1" s="380"/>
      <c r="XT1" s="380"/>
      <c r="XU1" s="380"/>
      <c r="XV1" s="380"/>
      <c r="XW1" s="380"/>
      <c r="XX1" s="232"/>
      <c r="XY1" s="216"/>
      <c r="XZ1" s="379" t="s">
        <v>322</v>
      </c>
      <c r="YA1" s="380"/>
      <c r="YB1" s="380"/>
      <c r="YC1" s="380"/>
      <c r="YD1" s="380"/>
      <c r="YE1" s="380"/>
      <c r="YF1" s="380"/>
      <c r="YG1" s="380"/>
      <c r="YH1" s="380"/>
      <c r="YI1" s="380"/>
      <c r="YJ1" s="380"/>
      <c r="YK1" s="380"/>
      <c r="YL1" s="380"/>
      <c r="YM1" s="232"/>
      <c r="YN1" s="216"/>
      <c r="YO1" s="379" t="s">
        <v>323</v>
      </c>
      <c r="YP1" s="380"/>
      <c r="YQ1" s="380"/>
      <c r="YR1" s="380"/>
      <c r="YS1" s="380"/>
      <c r="YT1" s="380"/>
      <c r="YU1" s="380"/>
      <c r="YV1" s="380"/>
      <c r="YW1" s="380"/>
      <c r="YX1" s="380"/>
      <c r="YY1" s="380"/>
      <c r="YZ1" s="380"/>
      <c r="ZA1" s="380"/>
      <c r="ZB1" s="232"/>
      <c r="ZC1" s="216"/>
      <c r="ZD1" s="379" t="s">
        <v>324</v>
      </c>
      <c r="ZE1" s="380"/>
      <c r="ZF1" s="380"/>
      <c r="ZG1" s="380"/>
      <c r="ZH1" s="380"/>
      <c r="ZI1" s="380"/>
      <c r="ZJ1" s="380"/>
      <c r="ZK1" s="380"/>
      <c r="ZL1" s="380"/>
      <c r="ZM1" s="380"/>
      <c r="ZN1" s="380"/>
      <c r="ZO1" s="380"/>
      <c r="ZP1" s="380"/>
      <c r="ZQ1" s="229"/>
      <c r="ZR1" s="230"/>
      <c r="ZS1" s="379" t="s">
        <v>325</v>
      </c>
      <c r="ZT1" s="380"/>
      <c r="ZU1" s="380"/>
      <c r="ZV1" s="380"/>
      <c r="ZW1" s="380"/>
      <c r="ZX1" s="380"/>
      <c r="ZY1" s="380"/>
      <c r="ZZ1" s="380"/>
      <c r="AAA1" s="380"/>
      <c r="AAB1" s="380"/>
      <c r="AAC1" s="380"/>
      <c r="AAD1" s="380"/>
      <c r="AAE1" s="380"/>
      <c r="AAF1" s="232"/>
      <c r="AAG1" s="216"/>
      <c r="AAH1" s="381" t="s">
        <v>326</v>
      </c>
      <c r="AAI1" s="382"/>
      <c r="AAJ1" s="382"/>
      <c r="AAK1" s="382"/>
      <c r="AAL1" s="382"/>
      <c r="AAM1" s="382"/>
      <c r="AAN1" s="382"/>
      <c r="AAO1" s="382"/>
      <c r="AAP1" s="382"/>
      <c r="AAQ1" s="382"/>
      <c r="AAR1" s="382"/>
      <c r="AAS1" s="382"/>
      <c r="AAT1" s="382"/>
      <c r="AAU1" s="238"/>
      <c r="AAV1" s="217"/>
      <c r="AAW1" s="381" t="s">
        <v>327</v>
      </c>
      <c r="AAX1" s="382"/>
      <c r="AAY1" s="382"/>
      <c r="AAZ1" s="382"/>
      <c r="ABA1" s="382"/>
      <c r="ABB1" s="382"/>
      <c r="ABC1" s="382"/>
      <c r="ABD1" s="382"/>
      <c r="ABE1" s="382"/>
      <c r="ABF1" s="382"/>
      <c r="ABG1" s="382"/>
      <c r="ABH1" s="382"/>
      <c r="ABI1" s="382"/>
      <c r="ABJ1" s="238"/>
      <c r="ABK1" s="238"/>
      <c r="ABL1" s="381" t="s">
        <v>328</v>
      </c>
      <c r="ABM1" s="382"/>
      <c r="ABN1" s="382"/>
      <c r="ABO1" s="382"/>
      <c r="ABP1" s="382"/>
      <c r="ABQ1" s="382"/>
      <c r="ABR1" s="382"/>
      <c r="ABS1" s="382"/>
      <c r="ABT1" s="382"/>
      <c r="ABU1" s="382"/>
      <c r="ABV1" s="382"/>
      <c r="ABW1" s="382"/>
      <c r="ABX1" s="382"/>
      <c r="ABY1" s="238"/>
      <c r="ABZ1" s="217"/>
      <c r="ACA1" s="381" t="s">
        <v>329</v>
      </c>
      <c r="ACB1" s="382"/>
      <c r="ACC1" s="382"/>
      <c r="ACD1" s="382"/>
      <c r="ACE1" s="382"/>
      <c r="ACF1" s="382"/>
      <c r="ACG1" s="382"/>
      <c r="ACH1" s="382"/>
      <c r="ACI1" s="382"/>
      <c r="ACJ1" s="382"/>
      <c r="ACK1" s="382"/>
      <c r="ACL1" s="382"/>
      <c r="ACM1" s="382"/>
      <c r="ACN1" s="238"/>
      <c r="ACO1" s="217"/>
      <c r="ACP1" s="383" t="s">
        <v>330</v>
      </c>
      <c r="ACQ1" s="384"/>
      <c r="ACR1" s="384"/>
      <c r="ACS1" s="384"/>
      <c r="ACT1" s="384"/>
      <c r="ACU1" s="384"/>
      <c r="ACV1" s="384"/>
      <c r="ACW1" s="384"/>
      <c r="ACX1" s="384"/>
      <c r="ACY1" s="384"/>
      <c r="ACZ1" s="384"/>
      <c r="ADA1" s="384"/>
      <c r="ADB1" s="384"/>
      <c r="ADC1" s="237"/>
      <c r="ADD1" s="218"/>
      <c r="ADE1" s="383" t="s">
        <v>331</v>
      </c>
      <c r="ADF1" s="384"/>
      <c r="ADG1" s="384"/>
      <c r="ADH1" s="384"/>
      <c r="ADI1" s="384"/>
      <c r="ADJ1" s="384"/>
      <c r="ADK1" s="384"/>
      <c r="ADL1" s="384"/>
      <c r="ADM1" s="384"/>
      <c r="ADN1" s="384"/>
      <c r="ADO1" s="384"/>
      <c r="ADP1" s="384"/>
      <c r="ADQ1" s="384"/>
      <c r="ADR1" s="237"/>
      <c r="ADS1" s="218"/>
      <c r="ADT1" s="383" t="s">
        <v>332</v>
      </c>
      <c r="ADU1" s="384"/>
      <c r="ADV1" s="384"/>
      <c r="ADW1" s="384"/>
      <c r="ADX1" s="384"/>
      <c r="ADY1" s="384"/>
      <c r="ADZ1" s="384"/>
      <c r="AEA1" s="384"/>
      <c r="AEB1" s="384"/>
      <c r="AEC1" s="384"/>
      <c r="AED1" s="384"/>
      <c r="AEE1" s="384"/>
      <c r="AEF1" s="384"/>
      <c r="AEG1" s="237"/>
      <c r="AEH1" s="218"/>
      <c r="AEI1" s="383" t="s">
        <v>333</v>
      </c>
      <c r="AEJ1" s="384"/>
      <c r="AEK1" s="384"/>
      <c r="AEL1" s="384"/>
      <c r="AEM1" s="384"/>
      <c r="AEN1" s="384"/>
      <c r="AEO1" s="384"/>
      <c r="AEP1" s="384"/>
      <c r="AEQ1" s="384"/>
      <c r="AER1" s="384"/>
      <c r="AES1" s="384"/>
      <c r="AET1" s="384"/>
      <c r="AEU1" s="384"/>
      <c r="AEV1" s="237"/>
      <c r="AEW1" s="218"/>
      <c r="AEX1" s="383" t="s">
        <v>334</v>
      </c>
      <c r="AEY1" s="384"/>
      <c r="AEZ1" s="384"/>
      <c r="AFA1" s="384"/>
      <c r="AFB1" s="384"/>
      <c r="AFC1" s="384"/>
      <c r="AFD1" s="384"/>
      <c r="AFE1" s="384"/>
      <c r="AFF1" s="384"/>
      <c r="AFG1" s="384"/>
      <c r="AFH1" s="384"/>
      <c r="AFI1" s="384"/>
      <c r="AFJ1" s="384"/>
      <c r="AFK1" s="237"/>
      <c r="AFL1" s="237"/>
      <c r="AFM1" s="385" t="s">
        <v>335</v>
      </c>
      <c r="AFN1" s="386"/>
      <c r="AFO1" s="386"/>
      <c r="AFP1" s="386"/>
      <c r="AFQ1" s="386"/>
      <c r="AFR1" s="386"/>
      <c r="AFS1" s="386"/>
      <c r="AFT1" s="386"/>
      <c r="AFU1" s="386"/>
      <c r="AFV1" s="386"/>
      <c r="AFW1" s="386"/>
      <c r="AFX1" s="386"/>
      <c r="AFY1" s="386"/>
      <c r="AFZ1" s="236"/>
      <c r="AGA1" s="219"/>
      <c r="AGB1" s="385" t="s">
        <v>336</v>
      </c>
      <c r="AGC1" s="386"/>
      <c r="AGD1" s="386"/>
      <c r="AGE1" s="386"/>
      <c r="AGF1" s="386"/>
      <c r="AGG1" s="386"/>
      <c r="AGH1" s="386"/>
      <c r="AGI1" s="386"/>
      <c r="AGJ1" s="386"/>
      <c r="AGK1" s="386"/>
      <c r="AGL1" s="386"/>
      <c r="AGM1" s="386"/>
      <c r="AGN1" s="386"/>
      <c r="AGO1" s="236"/>
      <c r="AGP1" s="236"/>
      <c r="AGQ1" s="385" t="s">
        <v>337</v>
      </c>
      <c r="AGR1" s="386"/>
      <c r="AGS1" s="386"/>
      <c r="AGT1" s="386"/>
      <c r="AGU1" s="386"/>
      <c r="AGV1" s="386"/>
      <c r="AGW1" s="386"/>
      <c r="AGX1" s="386"/>
      <c r="AGY1" s="386"/>
      <c r="AGZ1" s="386"/>
      <c r="AHA1" s="386"/>
      <c r="AHB1" s="386"/>
      <c r="AHC1" s="386"/>
      <c r="AHD1" s="236"/>
      <c r="AHE1" s="219"/>
      <c r="AHF1" s="385" t="s">
        <v>338</v>
      </c>
      <c r="AHG1" s="386"/>
      <c r="AHH1" s="386"/>
      <c r="AHI1" s="386"/>
      <c r="AHJ1" s="386"/>
      <c r="AHK1" s="386"/>
      <c r="AHL1" s="386"/>
      <c r="AHM1" s="386"/>
      <c r="AHN1" s="386"/>
      <c r="AHO1" s="386"/>
      <c r="AHP1" s="386"/>
      <c r="AHQ1" s="386"/>
      <c r="AHR1" s="386"/>
      <c r="AHS1" s="236"/>
      <c r="AHT1" s="219"/>
      <c r="AHU1" s="385" t="s">
        <v>339</v>
      </c>
      <c r="AHV1" s="386"/>
      <c r="AHW1" s="386"/>
      <c r="AHX1" s="386"/>
      <c r="AHY1" s="386"/>
      <c r="AHZ1" s="386"/>
      <c r="AIA1" s="386"/>
      <c r="AIB1" s="386"/>
      <c r="AIC1" s="386"/>
      <c r="AID1" s="386"/>
      <c r="AIE1" s="386"/>
      <c r="AIF1" s="386"/>
      <c r="AIG1" s="386"/>
      <c r="AIH1" s="236"/>
      <c r="AII1" s="219"/>
      <c r="AIJ1" s="385" t="s">
        <v>340</v>
      </c>
      <c r="AIK1" s="386"/>
      <c r="AIL1" s="386"/>
      <c r="AIM1" s="386"/>
      <c r="AIN1" s="386"/>
      <c r="AIO1" s="386"/>
      <c r="AIP1" s="386"/>
      <c r="AIQ1" s="386"/>
      <c r="AIR1" s="386"/>
      <c r="AIS1" s="386"/>
      <c r="AIT1" s="386"/>
      <c r="AIU1" s="386"/>
      <c r="AIV1" s="386"/>
      <c r="AIW1" s="236"/>
      <c r="AIX1" s="219"/>
      <c r="AIY1" s="385" t="s">
        <v>341</v>
      </c>
      <c r="AIZ1" s="386"/>
      <c r="AJA1" s="386"/>
      <c r="AJB1" s="386"/>
      <c r="AJC1" s="386"/>
      <c r="AJD1" s="386"/>
      <c r="AJE1" s="386"/>
      <c r="AJF1" s="386"/>
      <c r="AJG1" s="386"/>
      <c r="AJH1" s="386"/>
      <c r="AJI1" s="386"/>
      <c r="AJJ1" s="386"/>
      <c r="AJK1" s="386"/>
      <c r="AJL1" s="236"/>
      <c r="AJM1" s="219"/>
      <c r="AJN1" s="379" t="s">
        <v>342</v>
      </c>
      <c r="AJO1" s="380"/>
      <c r="AJP1" s="380"/>
      <c r="AJQ1" s="380"/>
      <c r="AJR1" s="380"/>
      <c r="AJS1" s="380"/>
      <c r="AJT1" s="380"/>
      <c r="AJU1" s="380"/>
      <c r="AJV1" s="380"/>
      <c r="AJW1" s="380"/>
      <c r="AJX1" s="380"/>
      <c r="AJY1" s="380"/>
      <c r="AJZ1" s="380"/>
      <c r="AKA1" s="232"/>
      <c r="AKB1" s="216"/>
      <c r="AKC1" s="379" t="s">
        <v>343</v>
      </c>
      <c r="AKD1" s="380"/>
      <c r="AKE1" s="380"/>
      <c r="AKF1" s="380"/>
      <c r="AKG1" s="380"/>
      <c r="AKH1" s="380"/>
      <c r="AKI1" s="380"/>
      <c r="AKJ1" s="380"/>
      <c r="AKK1" s="380"/>
      <c r="AKL1" s="380"/>
      <c r="AKM1" s="380"/>
      <c r="AKN1" s="380"/>
      <c r="AKO1" s="380"/>
      <c r="AKP1" s="232"/>
      <c r="AKQ1" s="216"/>
      <c r="AKR1" s="379" t="s">
        <v>344</v>
      </c>
      <c r="AKS1" s="380"/>
      <c r="AKT1" s="380"/>
      <c r="AKU1" s="380"/>
      <c r="AKV1" s="380"/>
      <c r="AKW1" s="380"/>
      <c r="AKX1" s="380"/>
      <c r="AKY1" s="380"/>
      <c r="AKZ1" s="380"/>
      <c r="ALA1" s="380"/>
      <c r="ALB1" s="380"/>
      <c r="ALC1" s="380"/>
      <c r="ALD1" s="380"/>
      <c r="ALE1" s="232"/>
      <c r="ALF1" s="216"/>
      <c r="ALG1" s="379" t="s">
        <v>345</v>
      </c>
      <c r="ALH1" s="380"/>
      <c r="ALI1" s="380"/>
      <c r="ALJ1" s="380"/>
      <c r="ALK1" s="380"/>
      <c r="ALL1" s="380"/>
      <c r="ALM1" s="380"/>
      <c r="ALN1" s="380"/>
      <c r="ALO1" s="380"/>
      <c r="ALP1" s="380"/>
      <c r="ALQ1" s="380"/>
      <c r="ALR1" s="380"/>
      <c r="ALS1" s="380"/>
      <c r="ALT1" s="232"/>
      <c r="ALU1" s="216"/>
      <c r="ALV1" s="379" t="s">
        <v>346</v>
      </c>
      <c r="ALW1" s="380"/>
      <c r="ALX1" s="380"/>
      <c r="ALY1" s="380"/>
      <c r="ALZ1" s="380"/>
      <c r="AMA1" s="380"/>
      <c r="AMB1" s="380"/>
      <c r="AMC1" s="380"/>
      <c r="AMD1" s="380"/>
      <c r="AME1" s="380"/>
      <c r="AMF1" s="380"/>
      <c r="AMG1" s="380"/>
      <c r="AMH1" s="380"/>
      <c r="AMI1" s="232"/>
      <c r="AMJ1" s="216"/>
      <c r="AMK1" s="379" t="s">
        <v>347</v>
      </c>
      <c r="AML1" s="380"/>
      <c r="AMM1" s="380"/>
      <c r="AMN1" s="380"/>
      <c r="AMO1" s="380"/>
      <c r="AMP1" s="380"/>
      <c r="AMQ1" s="380"/>
      <c r="AMR1" s="380"/>
      <c r="AMS1" s="380"/>
      <c r="AMT1" s="380"/>
      <c r="AMU1" s="380"/>
      <c r="AMV1" s="380"/>
      <c r="AMW1" s="380"/>
      <c r="AMX1" s="232"/>
      <c r="AMY1" s="216"/>
      <c r="AMZ1" s="379" t="s">
        <v>348</v>
      </c>
      <c r="ANA1" s="380"/>
      <c r="ANB1" s="380"/>
      <c r="ANC1" s="380"/>
      <c r="AND1" s="380"/>
      <c r="ANE1" s="380"/>
      <c r="ANF1" s="380"/>
      <c r="ANG1" s="380"/>
      <c r="ANH1" s="380"/>
      <c r="ANI1" s="380"/>
      <c r="ANJ1" s="380"/>
      <c r="ANK1" s="380"/>
      <c r="ANL1" s="380"/>
      <c r="ANM1" s="232"/>
      <c r="ANN1" s="216"/>
      <c r="ANO1" s="379" t="s">
        <v>349</v>
      </c>
      <c r="ANP1" s="380"/>
      <c r="ANQ1" s="380"/>
      <c r="ANR1" s="380"/>
      <c r="ANS1" s="380"/>
      <c r="ANT1" s="380"/>
      <c r="ANU1" s="380"/>
      <c r="ANV1" s="380"/>
      <c r="ANW1" s="380"/>
      <c r="ANX1" s="380"/>
      <c r="ANY1" s="380"/>
      <c r="ANZ1" s="380"/>
      <c r="AOA1" s="380"/>
      <c r="AOB1" s="232"/>
      <c r="AOC1" s="216"/>
      <c r="AOD1" s="379" t="s">
        <v>350</v>
      </c>
      <c r="AOE1" s="380"/>
      <c r="AOF1" s="380"/>
      <c r="AOG1" s="380"/>
      <c r="AOH1" s="380"/>
      <c r="AOI1" s="380"/>
      <c r="AOJ1" s="380"/>
      <c r="AOK1" s="380"/>
      <c r="AOL1" s="380"/>
      <c r="AOM1" s="380"/>
      <c r="AON1" s="380"/>
      <c r="AOO1" s="380"/>
      <c r="AOP1" s="380"/>
      <c r="AOQ1" s="232"/>
      <c r="AOR1" s="216"/>
      <c r="AOS1" s="379" t="s">
        <v>351</v>
      </c>
      <c r="AOT1" s="380"/>
      <c r="AOU1" s="380"/>
      <c r="AOV1" s="380"/>
      <c r="AOW1" s="380"/>
      <c r="AOX1" s="380"/>
      <c r="AOY1" s="380"/>
      <c r="AOZ1" s="380"/>
      <c r="APA1" s="380"/>
      <c r="APB1" s="380"/>
      <c r="APC1" s="380"/>
      <c r="APD1" s="380"/>
      <c r="APE1" s="380"/>
      <c r="APF1" s="232"/>
      <c r="APG1" s="232"/>
      <c r="APH1" s="379" t="s">
        <v>352</v>
      </c>
      <c r="API1" s="380"/>
      <c r="APJ1" s="380"/>
      <c r="APK1" s="380"/>
      <c r="APL1" s="380"/>
      <c r="APM1" s="380"/>
      <c r="APN1" s="380"/>
      <c r="APO1" s="380"/>
      <c r="APP1" s="380"/>
      <c r="APQ1" s="380"/>
      <c r="APR1" s="380"/>
      <c r="APS1" s="380"/>
      <c r="APT1" s="380"/>
      <c r="APU1" s="232"/>
      <c r="APV1" s="216"/>
      <c r="APW1" s="379" t="s">
        <v>353</v>
      </c>
      <c r="APX1" s="380"/>
      <c r="APY1" s="380"/>
      <c r="APZ1" s="380"/>
      <c r="AQA1" s="380"/>
      <c r="AQB1" s="380"/>
      <c r="AQC1" s="380"/>
      <c r="AQD1" s="380"/>
      <c r="AQE1" s="380"/>
      <c r="AQF1" s="380"/>
      <c r="AQG1" s="380"/>
      <c r="AQH1" s="380"/>
      <c r="AQI1" s="380"/>
      <c r="AQJ1" s="232"/>
      <c r="AQK1" s="216"/>
      <c r="AQL1" s="389" t="s">
        <v>373</v>
      </c>
      <c r="AQM1" s="390"/>
      <c r="AQN1" s="390"/>
      <c r="AQO1" s="390"/>
      <c r="AQP1" s="390"/>
      <c r="AQQ1" s="390"/>
      <c r="AQR1" s="390"/>
      <c r="AQS1" s="390"/>
      <c r="AQT1" s="390"/>
      <c r="AQU1" s="390"/>
      <c r="AQV1" s="390"/>
      <c r="AQW1" s="390"/>
      <c r="AQX1" s="390"/>
      <c r="AQY1" s="234"/>
      <c r="AQZ1" s="220"/>
      <c r="ARA1" s="387" t="s">
        <v>354</v>
      </c>
      <c r="ARB1" s="388"/>
      <c r="ARC1" s="388"/>
      <c r="ARD1" s="388"/>
      <c r="ARE1" s="388"/>
      <c r="ARF1" s="388"/>
      <c r="ARG1" s="388"/>
      <c r="ARH1" s="388"/>
      <c r="ARI1" s="388"/>
      <c r="ARJ1" s="388"/>
      <c r="ARK1" s="388"/>
      <c r="ARL1" s="388"/>
      <c r="ARM1" s="388"/>
      <c r="ARN1" s="233"/>
      <c r="ARO1" s="221"/>
      <c r="ARP1" s="362" t="s">
        <v>355</v>
      </c>
      <c r="ARQ1" s="363"/>
      <c r="ARR1" s="363"/>
      <c r="ARS1" s="363"/>
      <c r="ART1" s="363"/>
      <c r="ARU1" s="363"/>
      <c r="ARV1" s="363"/>
      <c r="ARW1" s="363"/>
      <c r="ARX1" s="363"/>
      <c r="ARY1" s="363"/>
      <c r="ARZ1" s="363"/>
      <c r="ASA1" s="363"/>
      <c r="ASB1" s="235"/>
      <c r="ASC1" s="362" t="s">
        <v>356</v>
      </c>
      <c r="ASD1" s="363"/>
      <c r="ASE1" s="363"/>
      <c r="ASF1" s="363"/>
      <c r="ASG1" s="363"/>
      <c r="ASH1" s="363"/>
      <c r="ASI1" s="363"/>
      <c r="ASJ1" s="363"/>
      <c r="ASK1" s="363"/>
      <c r="ASL1" s="363"/>
      <c r="ASM1" s="363"/>
      <c r="ASN1" s="363"/>
      <c r="ASO1" s="222"/>
    </row>
    <row r="2" spans="1:1185" s="257" customFormat="1" ht="54" x14ac:dyDescent="0.2">
      <c r="A2" s="226" t="s">
        <v>122</v>
      </c>
      <c r="B2" s="227" t="s">
        <v>123</v>
      </c>
      <c r="C2" s="227" t="s">
        <v>124</v>
      </c>
      <c r="D2" s="227" t="s">
        <v>125</v>
      </c>
      <c r="E2" s="228" t="s">
        <v>126</v>
      </c>
      <c r="F2" s="179" t="s">
        <v>238</v>
      </c>
      <c r="G2" s="206" t="s">
        <v>224</v>
      </c>
      <c r="H2" s="190" t="s">
        <v>382</v>
      </c>
      <c r="I2" s="206" t="s">
        <v>383</v>
      </c>
      <c r="J2" s="208" t="s">
        <v>191</v>
      </c>
      <c r="K2" s="180" t="s">
        <v>192</v>
      </c>
      <c r="L2" s="191" t="s">
        <v>204</v>
      </c>
      <c r="M2" s="207" t="s">
        <v>234</v>
      </c>
      <c r="N2" s="207" t="s">
        <v>376</v>
      </c>
      <c r="O2" s="207" t="s">
        <v>384</v>
      </c>
      <c r="P2" s="207" t="s">
        <v>385</v>
      </c>
      <c r="Q2" s="249" t="s">
        <v>248</v>
      </c>
      <c r="R2" s="250" t="s">
        <v>249</v>
      </c>
      <c r="S2" s="251" t="s">
        <v>252</v>
      </c>
      <c r="T2" s="224" t="s">
        <v>357</v>
      </c>
      <c r="U2" s="224" t="s">
        <v>358</v>
      </c>
      <c r="V2" s="224" t="s">
        <v>359</v>
      </c>
      <c r="W2" s="224" t="s">
        <v>360</v>
      </c>
      <c r="X2" s="224" t="s">
        <v>361</v>
      </c>
      <c r="Y2" s="224" t="s">
        <v>362</v>
      </c>
      <c r="Z2" s="224" t="s">
        <v>363</v>
      </c>
      <c r="AA2" s="224" t="s">
        <v>364</v>
      </c>
      <c r="AB2" s="224" t="s">
        <v>90</v>
      </c>
      <c r="AC2" s="224" t="s">
        <v>365</v>
      </c>
      <c r="AD2" s="224" t="s">
        <v>366</v>
      </c>
      <c r="AE2" s="224" t="s">
        <v>367</v>
      </c>
      <c r="AF2" s="252" t="s">
        <v>368</v>
      </c>
      <c r="AG2" s="253" t="s">
        <v>374</v>
      </c>
      <c r="AH2" s="254" t="s">
        <v>375</v>
      </c>
      <c r="AI2" s="224" t="s">
        <v>357</v>
      </c>
      <c r="AJ2" s="224" t="s">
        <v>358</v>
      </c>
      <c r="AK2" s="224" t="s">
        <v>359</v>
      </c>
      <c r="AL2" s="224" t="s">
        <v>360</v>
      </c>
      <c r="AM2" s="224" t="s">
        <v>361</v>
      </c>
      <c r="AN2" s="224" t="s">
        <v>362</v>
      </c>
      <c r="AO2" s="224" t="s">
        <v>363</v>
      </c>
      <c r="AP2" s="224" t="s">
        <v>364</v>
      </c>
      <c r="AQ2" s="224" t="s">
        <v>90</v>
      </c>
      <c r="AR2" s="224" t="s">
        <v>365</v>
      </c>
      <c r="AS2" s="224" t="s">
        <v>366</v>
      </c>
      <c r="AT2" s="224" t="s">
        <v>367</v>
      </c>
      <c r="AU2" s="252" t="s">
        <v>368</v>
      </c>
      <c r="AV2" s="253" t="s">
        <v>374</v>
      </c>
      <c r="AW2" s="254" t="s">
        <v>375</v>
      </c>
      <c r="AX2" s="224" t="s">
        <v>357</v>
      </c>
      <c r="AY2" s="224" t="s">
        <v>358</v>
      </c>
      <c r="AZ2" s="224" t="s">
        <v>359</v>
      </c>
      <c r="BA2" s="224" t="s">
        <v>360</v>
      </c>
      <c r="BB2" s="224" t="s">
        <v>361</v>
      </c>
      <c r="BC2" s="224" t="s">
        <v>362</v>
      </c>
      <c r="BD2" s="224" t="s">
        <v>363</v>
      </c>
      <c r="BE2" s="224" t="s">
        <v>364</v>
      </c>
      <c r="BF2" s="224" t="s">
        <v>90</v>
      </c>
      <c r="BG2" s="224" t="s">
        <v>365</v>
      </c>
      <c r="BH2" s="224" t="s">
        <v>366</v>
      </c>
      <c r="BI2" s="224" t="s">
        <v>367</v>
      </c>
      <c r="BJ2" s="252" t="s">
        <v>368</v>
      </c>
      <c r="BK2" s="253" t="s">
        <v>374</v>
      </c>
      <c r="BL2" s="254" t="s">
        <v>375</v>
      </c>
      <c r="BM2" s="224" t="s">
        <v>357</v>
      </c>
      <c r="BN2" s="224" t="s">
        <v>358</v>
      </c>
      <c r="BO2" s="224" t="s">
        <v>359</v>
      </c>
      <c r="BP2" s="224" t="s">
        <v>360</v>
      </c>
      <c r="BQ2" s="224" t="s">
        <v>361</v>
      </c>
      <c r="BR2" s="224" t="s">
        <v>362</v>
      </c>
      <c r="BS2" s="224" t="s">
        <v>363</v>
      </c>
      <c r="BT2" s="224" t="s">
        <v>364</v>
      </c>
      <c r="BU2" s="224" t="s">
        <v>90</v>
      </c>
      <c r="BV2" s="224" t="s">
        <v>365</v>
      </c>
      <c r="BW2" s="224" t="s">
        <v>366</v>
      </c>
      <c r="BX2" s="224" t="s">
        <v>367</v>
      </c>
      <c r="BY2" s="252" t="s">
        <v>368</v>
      </c>
      <c r="BZ2" s="253" t="s">
        <v>374</v>
      </c>
      <c r="CA2" s="254" t="s">
        <v>375</v>
      </c>
      <c r="CB2" s="224" t="s">
        <v>357</v>
      </c>
      <c r="CC2" s="224" t="s">
        <v>358</v>
      </c>
      <c r="CD2" s="224" t="s">
        <v>359</v>
      </c>
      <c r="CE2" s="224" t="s">
        <v>360</v>
      </c>
      <c r="CF2" s="224" t="s">
        <v>361</v>
      </c>
      <c r="CG2" s="224" t="s">
        <v>362</v>
      </c>
      <c r="CH2" s="224" t="s">
        <v>363</v>
      </c>
      <c r="CI2" s="224" t="s">
        <v>364</v>
      </c>
      <c r="CJ2" s="224" t="s">
        <v>90</v>
      </c>
      <c r="CK2" s="224" t="s">
        <v>365</v>
      </c>
      <c r="CL2" s="224" t="s">
        <v>366</v>
      </c>
      <c r="CM2" s="224" t="s">
        <v>367</v>
      </c>
      <c r="CN2" s="252" t="s">
        <v>368</v>
      </c>
      <c r="CO2" s="253" t="s">
        <v>369</v>
      </c>
      <c r="CP2" s="254" t="s">
        <v>370</v>
      </c>
      <c r="CQ2" s="224" t="s">
        <v>357</v>
      </c>
      <c r="CR2" s="224" t="s">
        <v>358</v>
      </c>
      <c r="CS2" s="224" t="s">
        <v>359</v>
      </c>
      <c r="CT2" s="224" t="s">
        <v>360</v>
      </c>
      <c r="CU2" s="224" t="s">
        <v>361</v>
      </c>
      <c r="CV2" s="224" t="s">
        <v>362</v>
      </c>
      <c r="CW2" s="224" t="s">
        <v>363</v>
      </c>
      <c r="CX2" s="224" t="s">
        <v>364</v>
      </c>
      <c r="CY2" s="224" t="s">
        <v>90</v>
      </c>
      <c r="CZ2" s="224" t="s">
        <v>365</v>
      </c>
      <c r="DA2" s="224" t="s">
        <v>366</v>
      </c>
      <c r="DB2" s="224" t="s">
        <v>367</v>
      </c>
      <c r="DC2" s="252" t="s">
        <v>368</v>
      </c>
      <c r="DD2" s="253" t="s">
        <v>369</v>
      </c>
      <c r="DE2" s="254" t="s">
        <v>370</v>
      </c>
      <c r="DF2" s="224" t="s">
        <v>357</v>
      </c>
      <c r="DG2" s="224" t="s">
        <v>358</v>
      </c>
      <c r="DH2" s="224" t="s">
        <v>359</v>
      </c>
      <c r="DI2" s="224" t="s">
        <v>360</v>
      </c>
      <c r="DJ2" s="224" t="s">
        <v>361</v>
      </c>
      <c r="DK2" s="224" t="s">
        <v>362</v>
      </c>
      <c r="DL2" s="224" t="s">
        <v>363</v>
      </c>
      <c r="DM2" s="224" t="s">
        <v>364</v>
      </c>
      <c r="DN2" s="224" t="s">
        <v>90</v>
      </c>
      <c r="DO2" s="224" t="s">
        <v>365</v>
      </c>
      <c r="DP2" s="224" t="s">
        <v>366</v>
      </c>
      <c r="DQ2" s="224" t="s">
        <v>367</v>
      </c>
      <c r="DR2" s="252" t="s">
        <v>368</v>
      </c>
      <c r="DS2" s="253" t="s">
        <v>369</v>
      </c>
      <c r="DT2" s="254" t="s">
        <v>370</v>
      </c>
      <c r="DU2" s="224" t="s">
        <v>357</v>
      </c>
      <c r="DV2" s="224" t="s">
        <v>358</v>
      </c>
      <c r="DW2" s="224" t="s">
        <v>359</v>
      </c>
      <c r="DX2" s="224" t="s">
        <v>360</v>
      </c>
      <c r="DY2" s="224" t="s">
        <v>361</v>
      </c>
      <c r="DZ2" s="224" t="s">
        <v>362</v>
      </c>
      <c r="EA2" s="224" t="s">
        <v>363</v>
      </c>
      <c r="EB2" s="224" t="s">
        <v>364</v>
      </c>
      <c r="EC2" s="224" t="s">
        <v>90</v>
      </c>
      <c r="ED2" s="224" t="s">
        <v>365</v>
      </c>
      <c r="EE2" s="224" t="s">
        <v>366</v>
      </c>
      <c r="EF2" s="224" t="s">
        <v>367</v>
      </c>
      <c r="EG2" s="252" t="s">
        <v>368</v>
      </c>
      <c r="EH2" s="253" t="s">
        <v>369</v>
      </c>
      <c r="EI2" s="254" t="s">
        <v>370</v>
      </c>
      <c r="EJ2" s="224" t="s">
        <v>357</v>
      </c>
      <c r="EK2" s="224" t="s">
        <v>358</v>
      </c>
      <c r="EL2" s="224" t="s">
        <v>359</v>
      </c>
      <c r="EM2" s="224" t="s">
        <v>360</v>
      </c>
      <c r="EN2" s="224" t="s">
        <v>361</v>
      </c>
      <c r="EO2" s="224" t="s">
        <v>362</v>
      </c>
      <c r="EP2" s="224" t="s">
        <v>363</v>
      </c>
      <c r="EQ2" s="224" t="s">
        <v>364</v>
      </c>
      <c r="ER2" s="224" t="s">
        <v>90</v>
      </c>
      <c r="ES2" s="224" t="s">
        <v>365</v>
      </c>
      <c r="ET2" s="224" t="s">
        <v>366</v>
      </c>
      <c r="EU2" s="224" t="s">
        <v>367</v>
      </c>
      <c r="EV2" s="252" t="s">
        <v>368</v>
      </c>
      <c r="EW2" s="253" t="s">
        <v>369</v>
      </c>
      <c r="EX2" s="254" t="s">
        <v>370</v>
      </c>
      <c r="EY2" s="224" t="s">
        <v>357</v>
      </c>
      <c r="EZ2" s="224" t="s">
        <v>358</v>
      </c>
      <c r="FA2" s="224" t="s">
        <v>359</v>
      </c>
      <c r="FB2" s="224" t="s">
        <v>360</v>
      </c>
      <c r="FC2" s="224" t="s">
        <v>361</v>
      </c>
      <c r="FD2" s="224" t="s">
        <v>362</v>
      </c>
      <c r="FE2" s="224" t="s">
        <v>363</v>
      </c>
      <c r="FF2" s="224" t="s">
        <v>364</v>
      </c>
      <c r="FG2" s="224" t="s">
        <v>90</v>
      </c>
      <c r="FH2" s="224" t="s">
        <v>365</v>
      </c>
      <c r="FI2" s="224" t="s">
        <v>366</v>
      </c>
      <c r="FJ2" s="224" t="s">
        <v>367</v>
      </c>
      <c r="FK2" s="252" t="s">
        <v>368</v>
      </c>
      <c r="FL2" s="253" t="s">
        <v>369</v>
      </c>
      <c r="FM2" s="254" t="s">
        <v>370</v>
      </c>
      <c r="FN2" s="224" t="s">
        <v>357</v>
      </c>
      <c r="FO2" s="224" t="s">
        <v>358</v>
      </c>
      <c r="FP2" s="224" t="s">
        <v>359</v>
      </c>
      <c r="FQ2" s="224" t="s">
        <v>360</v>
      </c>
      <c r="FR2" s="224" t="s">
        <v>361</v>
      </c>
      <c r="FS2" s="224" t="s">
        <v>362</v>
      </c>
      <c r="FT2" s="224" t="s">
        <v>363</v>
      </c>
      <c r="FU2" s="224" t="s">
        <v>364</v>
      </c>
      <c r="FV2" s="224" t="s">
        <v>90</v>
      </c>
      <c r="FW2" s="224" t="s">
        <v>365</v>
      </c>
      <c r="FX2" s="224" t="s">
        <v>366</v>
      </c>
      <c r="FY2" s="224" t="s">
        <v>367</v>
      </c>
      <c r="FZ2" s="252" t="s">
        <v>368</v>
      </c>
      <c r="GA2" s="253" t="s">
        <v>369</v>
      </c>
      <c r="GB2" s="254" t="s">
        <v>370</v>
      </c>
      <c r="GC2" s="224" t="s">
        <v>357</v>
      </c>
      <c r="GD2" s="224" t="s">
        <v>358</v>
      </c>
      <c r="GE2" s="224" t="s">
        <v>359</v>
      </c>
      <c r="GF2" s="224" t="s">
        <v>360</v>
      </c>
      <c r="GG2" s="224" t="s">
        <v>361</v>
      </c>
      <c r="GH2" s="224" t="s">
        <v>362</v>
      </c>
      <c r="GI2" s="224" t="s">
        <v>363</v>
      </c>
      <c r="GJ2" s="224" t="s">
        <v>364</v>
      </c>
      <c r="GK2" s="224" t="s">
        <v>90</v>
      </c>
      <c r="GL2" s="224" t="s">
        <v>365</v>
      </c>
      <c r="GM2" s="224" t="s">
        <v>366</v>
      </c>
      <c r="GN2" s="224" t="s">
        <v>367</v>
      </c>
      <c r="GO2" s="252" t="s">
        <v>368</v>
      </c>
      <c r="GP2" s="253" t="s">
        <v>369</v>
      </c>
      <c r="GQ2" s="254" t="s">
        <v>370</v>
      </c>
      <c r="GR2" s="224" t="s">
        <v>357</v>
      </c>
      <c r="GS2" s="224" t="s">
        <v>358</v>
      </c>
      <c r="GT2" s="224" t="s">
        <v>359</v>
      </c>
      <c r="GU2" s="224" t="s">
        <v>360</v>
      </c>
      <c r="GV2" s="224" t="s">
        <v>361</v>
      </c>
      <c r="GW2" s="224" t="s">
        <v>362</v>
      </c>
      <c r="GX2" s="224" t="s">
        <v>363</v>
      </c>
      <c r="GY2" s="224" t="s">
        <v>364</v>
      </c>
      <c r="GZ2" s="224" t="s">
        <v>90</v>
      </c>
      <c r="HA2" s="224" t="s">
        <v>365</v>
      </c>
      <c r="HB2" s="224" t="s">
        <v>366</v>
      </c>
      <c r="HC2" s="224" t="s">
        <v>367</v>
      </c>
      <c r="HD2" s="252" t="s">
        <v>368</v>
      </c>
      <c r="HE2" s="253" t="s">
        <v>369</v>
      </c>
      <c r="HF2" s="254" t="s">
        <v>370</v>
      </c>
      <c r="HG2" s="224" t="s">
        <v>357</v>
      </c>
      <c r="HH2" s="224" t="s">
        <v>358</v>
      </c>
      <c r="HI2" s="224" t="s">
        <v>359</v>
      </c>
      <c r="HJ2" s="224" t="s">
        <v>360</v>
      </c>
      <c r="HK2" s="224" t="s">
        <v>361</v>
      </c>
      <c r="HL2" s="224" t="s">
        <v>362</v>
      </c>
      <c r="HM2" s="224" t="s">
        <v>363</v>
      </c>
      <c r="HN2" s="224" t="s">
        <v>364</v>
      </c>
      <c r="HO2" s="224" t="s">
        <v>90</v>
      </c>
      <c r="HP2" s="224" t="s">
        <v>365</v>
      </c>
      <c r="HQ2" s="224" t="s">
        <v>366</v>
      </c>
      <c r="HR2" s="224" t="s">
        <v>367</v>
      </c>
      <c r="HS2" s="252" t="s">
        <v>368</v>
      </c>
      <c r="HT2" s="253" t="s">
        <v>369</v>
      </c>
      <c r="HU2" s="254" t="s">
        <v>370</v>
      </c>
      <c r="HV2" s="224" t="s">
        <v>357</v>
      </c>
      <c r="HW2" s="224" t="s">
        <v>358</v>
      </c>
      <c r="HX2" s="224" t="s">
        <v>359</v>
      </c>
      <c r="HY2" s="224" t="s">
        <v>360</v>
      </c>
      <c r="HZ2" s="224" t="s">
        <v>361</v>
      </c>
      <c r="IA2" s="224" t="s">
        <v>362</v>
      </c>
      <c r="IB2" s="224" t="s">
        <v>363</v>
      </c>
      <c r="IC2" s="224" t="s">
        <v>364</v>
      </c>
      <c r="ID2" s="224" t="s">
        <v>90</v>
      </c>
      <c r="IE2" s="224" t="s">
        <v>365</v>
      </c>
      <c r="IF2" s="224" t="s">
        <v>366</v>
      </c>
      <c r="IG2" s="224" t="s">
        <v>367</v>
      </c>
      <c r="IH2" s="252" t="s">
        <v>368</v>
      </c>
      <c r="II2" s="253" t="s">
        <v>369</v>
      </c>
      <c r="IJ2" s="254" t="s">
        <v>370</v>
      </c>
      <c r="IK2" s="224" t="s">
        <v>357</v>
      </c>
      <c r="IL2" s="224" t="s">
        <v>358</v>
      </c>
      <c r="IM2" s="224" t="s">
        <v>359</v>
      </c>
      <c r="IN2" s="224" t="s">
        <v>360</v>
      </c>
      <c r="IO2" s="224" t="s">
        <v>361</v>
      </c>
      <c r="IP2" s="224" t="s">
        <v>362</v>
      </c>
      <c r="IQ2" s="224" t="s">
        <v>363</v>
      </c>
      <c r="IR2" s="224" t="s">
        <v>364</v>
      </c>
      <c r="IS2" s="224" t="s">
        <v>90</v>
      </c>
      <c r="IT2" s="224" t="s">
        <v>365</v>
      </c>
      <c r="IU2" s="224" t="s">
        <v>366</v>
      </c>
      <c r="IV2" s="224" t="s">
        <v>367</v>
      </c>
      <c r="IW2" s="252" t="s">
        <v>368</v>
      </c>
      <c r="IX2" s="253" t="s">
        <v>369</v>
      </c>
      <c r="IY2" s="254" t="s">
        <v>370</v>
      </c>
      <c r="IZ2" s="224" t="s">
        <v>357</v>
      </c>
      <c r="JA2" s="224" t="s">
        <v>358</v>
      </c>
      <c r="JB2" s="224" t="s">
        <v>359</v>
      </c>
      <c r="JC2" s="224" t="s">
        <v>360</v>
      </c>
      <c r="JD2" s="224" t="s">
        <v>361</v>
      </c>
      <c r="JE2" s="224" t="s">
        <v>362</v>
      </c>
      <c r="JF2" s="224" t="s">
        <v>363</v>
      </c>
      <c r="JG2" s="224" t="s">
        <v>364</v>
      </c>
      <c r="JH2" s="224" t="s">
        <v>90</v>
      </c>
      <c r="JI2" s="224" t="s">
        <v>365</v>
      </c>
      <c r="JJ2" s="224" t="s">
        <v>366</v>
      </c>
      <c r="JK2" s="224" t="s">
        <v>367</v>
      </c>
      <c r="JL2" s="252" t="s">
        <v>368</v>
      </c>
      <c r="JM2" s="253" t="s">
        <v>369</v>
      </c>
      <c r="JN2" s="254" t="s">
        <v>370</v>
      </c>
      <c r="JO2" s="224" t="s">
        <v>357</v>
      </c>
      <c r="JP2" s="224" t="s">
        <v>358</v>
      </c>
      <c r="JQ2" s="224" t="s">
        <v>359</v>
      </c>
      <c r="JR2" s="224" t="s">
        <v>360</v>
      </c>
      <c r="JS2" s="224" t="s">
        <v>361</v>
      </c>
      <c r="JT2" s="224" t="s">
        <v>362</v>
      </c>
      <c r="JU2" s="224" t="s">
        <v>363</v>
      </c>
      <c r="JV2" s="224" t="s">
        <v>364</v>
      </c>
      <c r="JW2" s="224" t="s">
        <v>90</v>
      </c>
      <c r="JX2" s="224" t="s">
        <v>365</v>
      </c>
      <c r="JY2" s="224" t="s">
        <v>366</v>
      </c>
      <c r="JZ2" s="224" t="s">
        <v>367</v>
      </c>
      <c r="KA2" s="252" t="s">
        <v>368</v>
      </c>
      <c r="KB2" s="253" t="s">
        <v>369</v>
      </c>
      <c r="KC2" s="254" t="s">
        <v>370</v>
      </c>
      <c r="KD2" s="224" t="s">
        <v>357</v>
      </c>
      <c r="KE2" s="224" t="s">
        <v>358</v>
      </c>
      <c r="KF2" s="224" t="s">
        <v>359</v>
      </c>
      <c r="KG2" s="224" t="s">
        <v>360</v>
      </c>
      <c r="KH2" s="224" t="s">
        <v>361</v>
      </c>
      <c r="KI2" s="224" t="s">
        <v>362</v>
      </c>
      <c r="KJ2" s="224" t="s">
        <v>363</v>
      </c>
      <c r="KK2" s="224" t="s">
        <v>364</v>
      </c>
      <c r="KL2" s="224" t="s">
        <v>90</v>
      </c>
      <c r="KM2" s="224" t="s">
        <v>365</v>
      </c>
      <c r="KN2" s="224" t="s">
        <v>366</v>
      </c>
      <c r="KO2" s="224" t="s">
        <v>367</v>
      </c>
      <c r="KP2" s="252" t="s">
        <v>368</v>
      </c>
      <c r="KQ2" s="253" t="s">
        <v>369</v>
      </c>
      <c r="KR2" s="254" t="s">
        <v>370</v>
      </c>
      <c r="KS2" s="224" t="s">
        <v>357</v>
      </c>
      <c r="KT2" s="224" t="s">
        <v>358</v>
      </c>
      <c r="KU2" s="224" t="s">
        <v>359</v>
      </c>
      <c r="KV2" s="224" t="s">
        <v>360</v>
      </c>
      <c r="KW2" s="224" t="s">
        <v>361</v>
      </c>
      <c r="KX2" s="224" t="s">
        <v>362</v>
      </c>
      <c r="KY2" s="224" t="s">
        <v>363</v>
      </c>
      <c r="KZ2" s="224" t="s">
        <v>364</v>
      </c>
      <c r="LA2" s="224" t="s">
        <v>90</v>
      </c>
      <c r="LB2" s="224" t="s">
        <v>365</v>
      </c>
      <c r="LC2" s="224" t="s">
        <v>366</v>
      </c>
      <c r="LD2" s="224" t="s">
        <v>367</v>
      </c>
      <c r="LE2" s="252" t="s">
        <v>368</v>
      </c>
      <c r="LF2" s="253" t="s">
        <v>369</v>
      </c>
      <c r="LG2" s="254" t="s">
        <v>370</v>
      </c>
      <c r="LH2" s="224" t="s">
        <v>357</v>
      </c>
      <c r="LI2" s="224" t="s">
        <v>358</v>
      </c>
      <c r="LJ2" s="224" t="s">
        <v>359</v>
      </c>
      <c r="LK2" s="224" t="s">
        <v>360</v>
      </c>
      <c r="LL2" s="224" t="s">
        <v>361</v>
      </c>
      <c r="LM2" s="224" t="s">
        <v>362</v>
      </c>
      <c r="LN2" s="224" t="s">
        <v>363</v>
      </c>
      <c r="LO2" s="224" t="s">
        <v>364</v>
      </c>
      <c r="LP2" s="224" t="s">
        <v>90</v>
      </c>
      <c r="LQ2" s="224" t="s">
        <v>365</v>
      </c>
      <c r="LR2" s="224" t="s">
        <v>366</v>
      </c>
      <c r="LS2" s="224" t="s">
        <v>367</v>
      </c>
      <c r="LT2" s="252" t="s">
        <v>368</v>
      </c>
      <c r="LU2" s="253" t="s">
        <v>369</v>
      </c>
      <c r="LV2" s="254" t="s">
        <v>370</v>
      </c>
      <c r="LW2" s="224" t="s">
        <v>357</v>
      </c>
      <c r="LX2" s="224" t="s">
        <v>358</v>
      </c>
      <c r="LY2" s="224" t="s">
        <v>359</v>
      </c>
      <c r="LZ2" s="224" t="s">
        <v>360</v>
      </c>
      <c r="MA2" s="224" t="s">
        <v>361</v>
      </c>
      <c r="MB2" s="224" t="s">
        <v>362</v>
      </c>
      <c r="MC2" s="224" t="s">
        <v>363</v>
      </c>
      <c r="MD2" s="224" t="s">
        <v>364</v>
      </c>
      <c r="ME2" s="224" t="s">
        <v>90</v>
      </c>
      <c r="MF2" s="224" t="s">
        <v>365</v>
      </c>
      <c r="MG2" s="224" t="s">
        <v>366</v>
      </c>
      <c r="MH2" s="224" t="s">
        <v>367</v>
      </c>
      <c r="MI2" s="252" t="s">
        <v>368</v>
      </c>
      <c r="MJ2" s="253" t="s">
        <v>369</v>
      </c>
      <c r="MK2" s="254" t="s">
        <v>370</v>
      </c>
      <c r="ML2" s="224" t="s">
        <v>357</v>
      </c>
      <c r="MM2" s="224" t="s">
        <v>358</v>
      </c>
      <c r="MN2" s="224" t="s">
        <v>359</v>
      </c>
      <c r="MO2" s="224" t="s">
        <v>360</v>
      </c>
      <c r="MP2" s="224" t="s">
        <v>361</v>
      </c>
      <c r="MQ2" s="224" t="s">
        <v>362</v>
      </c>
      <c r="MR2" s="224" t="s">
        <v>363</v>
      </c>
      <c r="MS2" s="224" t="s">
        <v>364</v>
      </c>
      <c r="MT2" s="224" t="s">
        <v>90</v>
      </c>
      <c r="MU2" s="224" t="s">
        <v>365</v>
      </c>
      <c r="MV2" s="224" t="s">
        <v>366</v>
      </c>
      <c r="MW2" s="224" t="s">
        <v>367</v>
      </c>
      <c r="MX2" s="252" t="s">
        <v>368</v>
      </c>
      <c r="MY2" s="253" t="s">
        <v>369</v>
      </c>
      <c r="MZ2" s="254" t="s">
        <v>370</v>
      </c>
      <c r="NA2" s="224" t="s">
        <v>357</v>
      </c>
      <c r="NB2" s="224" t="s">
        <v>358</v>
      </c>
      <c r="NC2" s="224" t="s">
        <v>359</v>
      </c>
      <c r="ND2" s="224" t="s">
        <v>360</v>
      </c>
      <c r="NE2" s="224" t="s">
        <v>361</v>
      </c>
      <c r="NF2" s="224" t="s">
        <v>362</v>
      </c>
      <c r="NG2" s="224" t="s">
        <v>363</v>
      </c>
      <c r="NH2" s="224" t="s">
        <v>364</v>
      </c>
      <c r="NI2" s="224" t="s">
        <v>90</v>
      </c>
      <c r="NJ2" s="224" t="s">
        <v>365</v>
      </c>
      <c r="NK2" s="224" t="s">
        <v>366</v>
      </c>
      <c r="NL2" s="224" t="s">
        <v>367</v>
      </c>
      <c r="NM2" s="252" t="s">
        <v>368</v>
      </c>
      <c r="NN2" s="253" t="s">
        <v>369</v>
      </c>
      <c r="NO2" s="254" t="s">
        <v>370</v>
      </c>
      <c r="NP2" s="224" t="s">
        <v>357</v>
      </c>
      <c r="NQ2" s="224" t="s">
        <v>358</v>
      </c>
      <c r="NR2" s="224" t="s">
        <v>359</v>
      </c>
      <c r="NS2" s="224" t="s">
        <v>360</v>
      </c>
      <c r="NT2" s="224" t="s">
        <v>361</v>
      </c>
      <c r="NU2" s="224" t="s">
        <v>362</v>
      </c>
      <c r="NV2" s="224" t="s">
        <v>363</v>
      </c>
      <c r="NW2" s="224" t="s">
        <v>364</v>
      </c>
      <c r="NX2" s="224" t="s">
        <v>90</v>
      </c>
      <c r="NY2" s="224" t="s">
        <v>365</v>
      </c>
      <c r="NZ2" s="224" t="s">
        <v>366</v>
      </c>
      <c r="OA2" s="224" t="s">
        <v>367</v>
      </c>
      <c r="OB2" s="252" t="s">
        <v>368</v>
      </c>
      <c r="OC2" s="253" t="s">
        <v>369</v>
      </c>
      <c r="OD2" s="254" t="s">
        <v>370</v>
      </c>
      <c r="OE2" s="224" t="s">
        <v>357</v>
      </c>
      <c r="OF2" s="224" t="s">
        <v>358</v>
      </c>
      <c r="OG2" s="224" t="s">
        <v>359</v>
      </c>
      <c r="OH2" s="224" t="s">
        <v>360</v>
      </c>
      <c r="OI2" s="224" t="s">
        <v>361</v>
      </c>
      <c r="OJ2" s="224" t="s">
        <v>362</v>
      </c>
      <c r="OK2" s="224" t="s">
        <v>363</v>
      </c>
      <c r="OL2" s="224" t="s">
        <v>364</v>
      </c>
      <c r="OM2" s="224" t="s">
        <v>90</v>
      </c>
      <c r="ON2" s="224" t="s">
        <v>365</v>
      </c>
      <c r="OO2" s="224" t="s">
        <v>366</v>
      </c>
      <c r="OP2" s="224" t="s">
        <v>367</v>
      </c>
      <c r="OQ2" s="252" t="s">
        <v>368</v>
      </c>
      <c r="OR2" s="253" t="s">
        <v>369</v>
      </c>
      <c r="OS2" s="254" t="s">
        <v>370</v>
      </c>
      <c r="OT2" s="224" t="s">
        <v>357</v>
      </c>
      <c r="OU2" s="224" t="s">
        <v>358</v>
      </c>
      <c r="OV2" s="224" t="s">
        <v>359</v>
      </c>
      <c r="OW2" s="224" t="s">
        <v>360</v>
      </c>
      <c r="OX2" s="224" t="s">
        <v>361</v>
      </c>
      <c r="OY2" s="224" t="s">
        <v>362</v>
      </c>
      <c r="OZ2" s="224" t="s">
        <v>363</v>
      </c>
      <c r="PA2" s="224" t="s">
        <v>364</v>
      </c>
      <c r="PB2" s="224" t="s">
        <v>90</v>
      </c>
      <c r="PC2" s="224" t="s">
        <v>365</v>
      </c>
      <c r="PD2" s="224" t="s">
        <v>366</v>
      </c>
      <c r="PE2" s="224" t="s">
        <v>367</v>
      </c>
      <c r="PF2" s="252" t="s">
        <v>368</v>
      </c>
      <c r="PG2" s="253" t="s">
        <v>369</v>
      </c>
      <c r="PH2" s="254" t="s">
        <v>370</v>
      </c>
      <c r="PI2" s="224" t="s">
        <v>357</v>
      </c>
      <c r="PJ2" s="224" t="s">
        <v>358</v>
      </c>
      <c r="PK2" s="224" t="s">
        <v>359</v>
      </c>
      <c r="PL2" s="224" t="s">
        <v>360</v>
      </c>
      <c r="PM2" s="224" t="s">
        <v>361</v>
      </c>
      <c r="PN2" s="224" t="s">
        <v>362</v>
      </c>
      <c r="PO2" s="224" t="s">
        <v>363</v>
      </c>
      <c r="PP2" s="224" t="s">
        <v>364</v>
      </c>
      <c r="PQ2" s="224" t="s">
        <v>90</v>
      </c>
      <c r="PR2" s="224" t="s">
        <v>365</v>
      </c>
      <c r="PS2" s="224" t="s">
        <v>366</v>
      </c>
      <c r="PT2" s="224" t="s">
        <v>367</v>
      </c>
      <c r="PU2" s="252" t="s">
        <v>368</v>
      </c>
      <c r="PV2" s="253" t="s">
        <v>369</v>
      </c>
      <c r="PW2" s="254" t="s">
        <v>370</v>
      </c>
      <c r="PX2" s="224" t="s">
        <v>357</v>
      </c>
      <c r="PY2" s="224" t="s">
        <v>358</v>
      </c>
      <c r="PZ2" s="224" t="s">
        <v>359</v>
      </c>
      <c r="QA2" s="224" t="s">
        <v>360</v>
      </c>
      <c r="QB2" s="224" t="s">
        <v>361</v>
      </c>
      <c r="QC2" s="224" t="s">
        <v>362</v>
      </c>
      <c r="QD2" s="224" t="s">
        <v>363</v>
      </c>
      <c r="QE2" s="224" t="s">
        <v>364</v>
      </c>
      <c r="QF2" s="224" t="s">
        <v>90</v>
      </c>
      <c r="QG2" s="224" t="s">
        <v>365</v>
      </c>
      <c r="QH2" s="224" t="s">
        <v>366</v>
      </c>
      <c r="QI2" s="224" t="s">
        <v>367</v>
      </c>
      <c r="QJ2" s="252" t="s">
        <v>368</v>
      </c>
      <c r="QK2" s="253" t="s">
        <v>369</v>
      </c>
      <c r="QL2" s="254" t="s">
        <v>370</v>
      </c>
      <c r="QM2" s="224" t="s">
        <v>357</v>
      </c>
      <c r="QN2" s="224" t="s">
        <v>358</v>
      </c>
      <c r="QO2" s="224" t="s">
        <v>359</v>
      </c>
      <c r="QP2" s="224" t="s">
        <v>360</v>
      </c>
      <c r="QQ2" s="224" t="s">
        <v>361</v>
      </c>
      <c r="QR2" s="224" t="s">
        <v>362</v>
      </c>
      <c r="QS2" s="224" t="s">
        <v>363</v>
      </c>
      <c r="QT2" s="224" t="s">
        <v>364</v>
      </c>
      <c r="QU2" s="224" t="s">
        <v>90</v>
      </c>
      <c r="QV2" s="224" t="s">
        <v>365</v>
      </c>
      <c r="QW2" s="224" t="s">
        <v>366</v>
      </c>
      <c r="QX2" s="224" t="s">
        <v>367</v>
      </c>
      <c r="QY2" s="252" t="s">
        <v>368</v>
      </c>
      <c r="QZ2" s="253" t="s">
        <v>369</v>
      </c>
      <c r="RA2" s="254" t="s">
        <v>370</v>
      </c>
      <c r="RB2" s="224" t="s">
        <v>357</v>
      </c>
      <c r="RC2" s="224" t="s">
        <v>358</v>
      </c>
      <c r="RD2" s="224" t="s">
        <v>359</v>
      </c>
      <c r="RE2" s="224" t="s">
        <v>360</v>
      </c>
      <c r="RF2" s="224" t="s">
        <v>361</v>
      </c>
      <c r="RG2" s="224" t="s">
        <v>362</v>
      </c>
      <c r="RH2" s="224" t="s">
        <v>363</v>
      </c>
      <c r="RI2" s="224" t="s">
        <v>364</v>
      </c>
      <c r="RJ2" s="224" t="s">
        <v>90</v>
      </c>
      <c r="RK2" s="224" t="s">
        <v>365</v>
      </c>
      <c r="RL2" s="224" t="s">
        <v>366</v>
      </c>
      <c r="RM2" s="224" t="s">
        <v>367</v>
      </c>
      <c r="RN2" s="252" t="s">
        <v>368</v>
      </c>
      <c r="RO2" s="253" t="s">
        <v>369</v>
      </c>
      <c r="RP2" s="254" t="s">
        <v>370</v>
      </c>
      <c r="RQ2" s="224" t="s">
        <v>357</v>
      </c>
      <c r="RR2" s="224" t="s">
        <v>358</v>
      </c>
      <c r="RS2" s="224" t="s">
        <v>359</v>
      </c>
      <c r="RT2" s="224" t="s">
        <v>360</v>
      </c>
      <c r="RU2" s="224" t="s">
        <v>361</v>
      </c>
      <c r="RV2" s="224" t="s">
        <v>362</v>
      </c>
      <c r="RW2" s="224" t="s">
        <v>363</v>
      </c>
      <c r="RX2" s="224" t="s">
        <v>364</v>
      </c>
      <c r="RY2" s="224" t="s">
        <v>90</v>
      </c>
      <c r="RZ2" s="224" t="s">
        <v>365</v>
      </c>
      <c r="SA2" s="224" t="s">
        <v>366</v>
      </c>
      <c r="SB2" s="224" t="s">
        <v>367</v>
      </c>
      <c r="SC2" s="252" t="s">
        <v>368</v>
      </c>
      <c r="SD2" s="253" t="s">
        <v>369</v>
      </c>
      <c r="SE2" s="254" t="s">
        <v>370</v>
      </c>
      <c r="SF2" s="224" t="s">
        <v>357</v>
      </c>
      <c r="SG2" s="224" t="s">
        <v>358</v>
      </c>
      <c r="SH2" s="224" t="s">
        <v>359</v>
      </c>
      <c r="SI2" s="224" t="s">
        <v>360</v>
      </c>
      <c r="SJ2" s="224" t="s">
        <v>361</v>
      </c>
      <c r="SK2" s="224" t="s">
        <v>362</v>
      </c>
      <c r="SL2" s="224" t="s">
        <v>363</v>
      </c>
      <c r="SM2" s="224" t="s">
        <v>364</v>
      </c>
      <c r="SN2" s="224" t="s">
        <v>90</v>
      </c>
      <c r="SO2" s="224" t="s">
        <v>365</v>
      </c>
      <c r="SP2" s="224" t="s">
        <v>366</v>
      </c>
      <c r="SQ2" s="224" t="s">
        <v>367</v>
      </c>
      <c r="SR2" s="252" t="s">
        <v>368</v>
      </c>
      <c r="SS2" s="253" t="s">
        <v>369</v>
      </c>
      <c r="ST2" s="254" t="s">
        <v>370</v>
      </c>
      <c r="SU2" s="224" t="s">
        <v>357</v>
      </c>
      <c r="SV2" s="224" t="s">
        <v>358</v>
      </c>
      <c r="SW2" s="224" t="s">
        <v>359</v>
      </c>
      <c r="SX2" s="224" t="s">
        <v>360</v>
      </c>
      <c r="SY2" s="224" t="s">
        <v>361</v>
      </c>
      <c r="SZ2" s="224" t="s">
        <v>362</v>
      </c>
      <c r="TA2" s="224" t="s">
        <v>363</v>
      </c>
      <c r="TB2" s="224" t="s">
        <v>364</v>
      </c>
      <c r="TC2" s="224" t="s">
        <v>90</v>
      </c>
      <c r="TD2" s="224" t="s">
        <v>365</v>
      </c>
      <c r="TE2" s="224" t="s">
        <v>366</v>
      </c>
      <c r="TF2" s="224" t="s">
        <v>367</v>
      </c>
      <c r="TG2" s="252" t="s">
        <v>368</v>
      </c>
      <c r="TH2" s="253" t="s">
        <v>369</v>
      </c>
      <c r="TI2" s="254" t="s">
        <v>370</v>
      </c>
      <c r="TJ2" s="224" t="s">
        <v>357</v>
      </c>
      <c r="TK2" s="224" t="s">
        <v>358</v>
      </c>
      <c r="TL2" s="224" t="s">
        <v>359</v>
      </c>
      <c r="TM2" s="224" t="s">
        <v>360</v>
      </c>
      <c r="TN2" s="224" t="s">
        <v>361</v>
      </c>
      <c r="TO2" s="224" t="s">
        <v>362</v>
      </c>
      <c r="TP2" s="224" t="s">
        <v>363</v>
      </c>
      <c r="TQ2" s="224" t="s">
        <v>364</v>
      </c>
      <c r="TR2" s="224" t="s">
        <v>90</v>
      </c>
      <c r="TS2" s="224" t="s">
        <v>365</v>
      </c>
      <c r="TT2" s="224" t="s">
        <v>366</v>
      </c>
      <c r="TU2" s="224" t="s">
        <v>367</v>
      </c>
      <c r="TV2" s="252" t="s">
        <v>368</v>
      </c>
      <c r="TW2" s="253" t="s">
        <v>369</v>
      </c>
      <c r="TX2" s="254" t="s">
        <v>370</v>
      </c>
      <c r="TY2" s="224" t="s">
        <v>357</v>
      </c>
      <c r="TZ2" s="224" t="s">
        <v>358</v>
      </c>
      <c r="UA2" s="224" t="s">
        <v>359</v>
      </c>
      <c r="UB2" s="224" t="s">
        <v>360</v>
      </c>
      <c r="UC2" s="224" t="s">
        <v>361</v>
      </c>
      <c r="UD2" s="224" t="s">
        <v>362</v>
      </c>
      <c r="UE2" s="224" t="s">
        <v>363</v>
      </c>
      <c r="UF2" s="224" t="s">
        <v>364</v>
      </c>
      <c r="UG2" s="224" t="s">
        <v>90</v>
      </c>
      <c r="UH2" s="224" t="s">
        <v>365</v>
      </c>
      <c r="UI2" s="224" t="s">
        <v>366</v>
      </c>
      <c r="UJ2" s="224" t="s">
        <v>367</v>
      </c>
      <c r="UK2" s="252" t="s">
        <v>368</v>
      </c>
      <c r="UL2" s="253" t="s">
        <v>369</v>
      </c>
      <c r="UM2" s="254" t="s">
        <v>370</v>
      </c>
      <c r="UN2" s="224" t="s">
        <v>357</v>
      </c>
      <c r="UO2" s="224" t="s">
        <v>358</v>
      </c>
      <c r="UP2" s="224" t="s">
        <v>359</v>
      </c>
      <c r="UQ2" s="224" t="s">
        <v>360</v>
      </c>
      <c r="UR2" s="224" t="s">
        <v>361</v>
      </c>
      <c r="US2" s="224" t="s">
        <v>362</v>
      </c>
      <c r="UT2" s="224" t="s">
        <v>363</v>
      </c>
      <c r="UU2" s="224" t="s">
        <v>364</v>
      </c>
      <c r="UV2" s="224" t="s">
        <v>90</v>
      </c>
      <c r="UW2" s="224" t="s">
        <v>365</v>
      </c>
      <c r="UX2" s="224" t="s">
        <v>366</v>
      </c>
      <c r="UY2" s="224" t="s">
        <v>367</v>
      </c>
      <c r="UZ2" s="252" t="s">
        <v>368</v>
      </c>
      <c r="VA2" s="253" t="s">
        <v>369</v>
      </c>
      <c r="VB2" s="254" t="s">
        <v>370</v>
      </c>
      <c r="VC2" s="224" t="s">
        <v>357</v>
      </c>
      <c r="VD2" s="224" t="s">
        <v>358</v>
      </c>
      <c r="VE2" s="224" t="s">
        <v>359</v>
      </c>
      <c r="VF2" s="224" t="s">
        <v>360</v>
      </c>
      <c r="VG2" s="224" t="s">
        <v>361</v>
      </c>
      <c r="VH2" s="224" t="s">
        <v>362</v>
      </c>
      <c r="VI2" s="224" t="s">
        <v>363</v>
      </c>
      <c r="VJ2" s="224" t="s">
        <v>364</v>
      </c>
      <c r="VK2" s="224" t="s">
        <v>90</v>
      </c>
      <c r="VL2" s="224" t="s">
        <v>365</v>
      </c>
      <c r="VM2" s="224" t="s">
        <v>366</v>
      </c>
      <c r="VN2" s="224" t="s">
        <v>367</v>
      </c>
      <c r="VO2" s="252" t="s">
        <v>368</v>
      </c>
      <c r="VP2" s="253" t="s">
        <v>369</v>
      </c>
      <c r="VQ2" s="254" t="s">
        <v>370</v>
      </c>
      <c r="VR2" s="224" t="s">
        <v>357</v>
      </c>
      <c r="VS2" s="224" t="s">
        <v>358</v>
      </c>
      <c r="VT2" s="224" t="s">
        <v>359</v>
      </c>
      <c r="VU2" s="224" t="s">
        <v>360</v>
      </c>
      <c r="VV2" s="224" t="s">
        <v>361</v>
      </c>
      <c r="VW2" s="224" t="s">
        <v>362</v>
      </c>
      <c r="VX2" s="224" t="s">
        <v>363</v>
      </c>
      <c r="VY2" s="224" t="s">
        <v>364</v>
      </c>
      <c r="VZ2" s="224" t="s">
        <v>90</v>
      </c>
      <c r="WA2" s="224" t="s">
        <v>365</v>
      </c>
      <c r="WB2" s="224" t="s">
        <v>366</v>
      </c>
      <c r="WC2" s="224" t="s">
        <v>367</v>
      </c>
      <c r="WD2" s="252" t="s">
        <v>368</v>
      </c>
      <c r="WE2" s="253" t="s">
        <v>369</v>
      </c>
      <c r="WF2" s="254" t="s">
        <v>370</v>
      </c>
      <c r="WG2" s="224" t="s">
        <v>357</v>
      </c>
      <c r="WH2" s="224" t="s">
        <v>358</v>
      </c>
      <c r="WI2" s="224" t="s">
        <v>359</v>
      </c>
      <c r="WJ2" s="224" t="s">
        <v>360</v>
      </c>
      <c r="WK2" s="224" t="s">
        <v>361</v>
      </c>
      <c r="WL2" s="224" t="s">
        <v>362</v>
      </c>
      <c r="WM2" s="224" t="s">
        <v>363</v>
      </c>
      <c r="WN2" s="224" t="s">
        <v>364</v>
      </c>
      <c r="WO2" s="224" t="s">
        <v>90</v>
      </c>
      <c r="WP2" s="224" t="s">
        <v>365</v>
      </c>
      <c r="WQ2" s="224" t="s">
        <v>366</v>
      </c>
      <c r="WR2" s="224" t="s">
        <v>367</v>
      </c>
      <c r="WS2" s="252" t="s">
        <v>368</v>
      </c>
      <c r="WT2" s="253" t="s">
        <v>369</v>
      </c>
      <c r="WU2" s="254" t="s">
        <v>370</v>
      </c>
      <c r="WV2" s="224" t="s">
        <v>357</v>
      </c>
      <c r="WW2" s="224" t="s">
        <v>358</v>
      </c>
      <c r="WX2" s="224" t="s">
        <v>359</v>
      </c>
      <c r="WY2" s="224" t="s">
        <v>360</v>
      </c>
      <c r="WZ2" s="224" t="s">
        <v>361</v>
      </c>
      <c r="XA2" s="224" t="s">
        <v>362</v>
      </c>
      <c r="XB2" s="224" t="s">
        <v>363</v>
      </c>
      <c r="XC2" s="224" t="s">
        <v>364</v>
      </c>
      <c r="XD2" s="224" t="s">
        <v>90</v>
      </c>
      <c r="XE2" s="224" t="s">
        <v>365</v>
      </c>
      <c r="XF2" s="224" t="s">
        <v>366</v>
      </c>
      <c r="XG2" s="224" t="s">
        <v>367</v>
      </c>
      <c r="XH2" s="252" t="s">
        <v>368</v>
      </c>
      <c r="XI2" s="253" t="s">
        <v>369</v>
      </c>
      <c r="XJ2" s="254" t="s">
        <v>370</v>
      </c>
      <c r="XK2" s="224" t="s">
        <v>357</v>
      </c>
      <c r="XL2" s="224" t="s">
        <v>358</v>
      </c>
      <c r="XM2" s="224" t="s">
        <v>359</v>
      </c>
      <c r="XN2" s="224" t="s">
        <v>360</v>
      </c>
      <c r="XO2" s="224" t="s">
        <v>361</v>
      </c>
      <c r="XP2" s="224" t="s">
        <v>362</v>
      </c>
      <c r="XQ2" s="224" t="s">
        <v>363</v>
      </c>
      <c r="XR2" s="224" t="s">
        <v>364</v>
      </c>
      <c r="XS2" s="224" t="s">
        <v>90</v>
      </c>
      <c r="XT2" s="224" t="s">
        <v>365</v>
      </c>
      <c r="XU2" s="224" t="s">
        <v>366</v>
      </c>
      <c r="XV2" s="224" t="s">
        <v>367</v>
      </c>
      <c r="XW2" s="252" t="s">
        <v>368</v>
      </c>
      <c r="XX2" s="253" t="s">
        <v>369</v>
      </c>
      <c r="XY2" s="254" t="s">
        <v>370</v>
      </c>
      <c r="XZ2" s="224" t="s">
        <v>357</v>
      </c>
      <c r="YA2" s="224" t="s">
        <v>358</v>
      </c>
      <c r="YB2" s="224" t="s">
        <v>359</v>
      </c>
      <c r="YC2" s="224" t="s">
        <v>360</v>
      </c>
      <c r="YD2" s="224" t="s">
        <v>361</v>
      </c>
      <c r="YE2" s="224" t="s">
        <v>362</v>
      </c>
      <c r="YF2" s="224" t="s">
        <v>363</v>
      </c>
      <c r="YG2" s="224" t="s">
        <v>364</v>
      </c>
      <c r="YH2" s="224" t="s">
        <v>90</v>
      </c>
      <c r="YI2" s="224" t="s">
        <v>365</v>
      </c>
      <c r="YJ2" s="224" t="s">
        <v>366</v>
      </c>
      <c r="YK2" s="224" t="s">
        <v>367</v>
      </c>
      <c r="YL2" s="252" t="s">
        <v>368</v>
      </c>
      <c r="YM2" s="253" t="s">
        <v>369</v>
      </c>
      <c r="YN2" s="254" t="s">
        <v>370</v>
      </c>
      <c r="YO2" s="224" t="s">
        <v>357</v>
      </c>
      <c r="YP2" s="224" t="s">
        <v>358</v>
      </c>
      <c r="YQ2" s="224" t="s">
        <v>359</v>
      </c>
      <c r="YR2" s="224" t="s">
        <v>360</v>
      </c>
      <c r="YS2" s="224" t="s">
        <v>361</v>
      </c>
      <c r="YT2" s="224" t="s">
        <v>362</v>
      </c>
      <c r="YU2" s="224" t="s">
        <v>363</v>
      </c>
      <c r="YV2" s="224" t="s">
        <v>364</v>
      </c>
      <c r="YW2" s="224" t="s">
        <v>90</v>
      </c>
      <c r="YX2" s="224" t="s">
        <v>365</v>
      </c>
      <c r="YY2" s="224" t="s">
        <v>366</v>
      </c>
      <c r="YZ2" s="224" t="s">
        <v>367</v>
      </c>
      <c r="ZA2" s="252" t="s">
        <v>368</v>
      </c>
      <c r="ZB2" s="253" t="s">
        <v>369</v>
      </c>
      <c r="ZC2" s="254" t="s">
        <v>370</v>
      </c>
      <c r="ZD2" s="224" t="s">
        <v>357</v>
      </c>
      <c r="ZE2" s="224" t="s">
        <v>358</v>
      </c>
      <c r="ZF2" s="224" t="s">
        <v>359</v>
      </c>
      <c r="ZG2" s="224" t="s">
        <v>360</v>
      </c>
      <c r="ZH2" s="224" t="s">
        <v>361</v>
      </c>
      <c r="ZI2" s="224" t="s">
        <v>362</v>
      </c>
      <c r="ZJ2" s="224" t="s">
        <v>363</v>
      </c>
      <c r="ZK2" s="224" t="s">
        <v>364</v>
      </c>
      <c r="ZL2" s="224" t="s">
        <v>90</v>
      </c>
      <c r="ZM2" s="224" t="s">
        <v>365</v>
      </c>
      <c r="ZN2" s="224" t="s">
        <v>366</v>
      </c>
      <c r="ZO2" s="224" t="s">
        <v>367</v>
      </c>
      <c r="ZP2" s="252" t="s">
        <v>368</v>
      </c>
      <c r="ZQ2" s="253" t="s">
        <v>369</v>
      </c>
      <c r="ZR2" s="254" t="s">
        <v>370</v>
      </c>
      <c r="ZS2" s="224" t="s">
        <v>357</v>
      </c>
      <c r="ZT2" s="224" t="s">
        <v>358</v>
      </c>
      <c r="ZU2" s="224" t="s">
        <v>359</v>
      </c>
      <c r="ZV2" s="224" t="s">
        <v>360</v>
      </c>
      <c r="ZW2" s="224" t="s">
        <v>361</v>
      </c>
      <c r="ZX2" s="224" t="s">
        <v>362</v>
      </c>
      <c r="ZY2" s="224" t="s">
        <v>363</v>
      </c>
      <c r="ZZ2" s="224" t="s">
        <v>364</v>
      </c>
      <c r="AAA2" s="224" t="s">
        <v>90</v>
      </c>
      <c r="AAB2" s="224" t="s">
        <v>365</v>
      </c>
      <c r="AAC2" s="224" t="s">
        <v>366</v>
      </c>
      <c r="AAD2" s="224" t="s">
        <v>367</v>
      </c>
      <c r="AAE2" s="252" t="s">
        <v>368</v>
      </c>
      <c r="AAF2" s="253" t="s">
        <v>369</v>
      </c>
      <c r="AAG2" s="254" t="s">
        <v>370</v>
      </c>
      <c r="AAH2" s="224" t="s">
        <v>357</v>
      </c>
      <c r="AAI2" s="224" t="s">
        <v>358</v>
      </c>
      <c r="AAJ2" s="224" t="s">
        <v>359</v>
      </c>
      <c r="AAK2" s="224" t="s">
        <v>360</v>
      </c>
      <c r="AAL2" s="224" t="s">
        <v>361</v>
      </c>
      <c r="AAM2" s="224" t="s">
        <v>362</v>
      </c>
      <c r="AAN2" s="224" t="s">
        <v>363</v>
      </c>
      <c r="AAO2" s="224" t="s">
        <v>364</v>
      </c>
      <c r="AAP2" s="224" t="s">
        <v>90</v>
      </c>
      <c r="AAQ2" s="224" t="s">
        <v>365</v>
      </c>
      <c r="AAR2" s="224" t="s">
        <v>366</v>
      </c>
      <c r="AAS2" s="224" t="s">
        <v>367</v>
      </c>
      <c r="AAT2" s="252" t="s">
        <v>368</v>
      </c>
      <c r="AAU2" s="253" t="s">
        <v>369</v>
      </c>
      <c r="AAV2" s="254" t="s">
        <v>370</v>
      </c>
      <c r="AAW2" s="224" t="s">
        <v>357</v>
      </c>
      <c r="AAX2" s="224" t="s">
        <v>358</v>
      </c>
      <c r="AAY2" s="224" t="s">
        <v>359</v>
      </c>
      <c r="AAZ2" s="224" t="s">
        <v>360</v>
      </c>
      <c r="ABA2" s="224" t="s">
        <v>361</v>
      </c>
      <c r="ABB2" s="224" t="s">
        <v>362</v>
      </c>
      <c r="ABC2" s="224" t="s">
        <v>363</v>
      </c>
      <c r="ABD2" s="224" t="s">
        <v>364</v>
      </c>
      <c r="ABE2" s="224" t="s">
        <v>90</v>
      </c>
      <c r="ABF2" s="224" t="s">
        <v>365</v>
      </c>
      <c r="ABG2" s="224" t="s">
        <v>366</v>
      </c>
      <c r="ABH2" s="224" t="s">
        <v>367</v>
      </c>
      <c r="ABI2" s="252" t="s">
        <v>368</v>
      </c>
      <c r="ABJ2" s="253" t="s">
        <v>369</v>
      </c>
      <c r="ABK2" s="254" t="s">
        <v>370</v>
      </c>
      <c r="ABL2" s="224" t="s">
        <v>357</v>
      </c>
      <c r="ABM2" s="224" t="s">
        <v>358</v>
      </c>
      <c r="ABN2" s="224" t="s">
        <v>359</v>
      </c>
      <c r="ABO2" s="224" t="s">
        <v>360</v>
      </c>
      <c r="ABP2" s="224" t="s">
        <v>361</v>
      </c>
      <c r="ABQ2" s="224" t="s">
        <v>362</v>
      </c>
      <c r="ABR2" s="224" t="s">
        <v>363</v>
      </c>
      <c r="ABS2" s="224" t="s">
        <v>364</v>
      </c>
      <c r="ABT2" s="224" t="s">
        <v>90</v>
      </c>
      <c r="ABU2" s="224" t="s">
        <v>365</v>
      </c>
      <c r="ABV2" s="224" t="s">
        <v>366</v>
      </c>
      <c r="ABW2" s="224" t="s">
        <v>367</v>
      </c>
      <c r="ABX2" s="252" t="s">
        <v>368</v>
      </c>
      <c r="ABY2" s="253" t="s">
        <v>369</v>
      </c>
      <c r="ABZ2" s="254" t="s">
        <v>370</v>
      </c>
      <c r="ACA2" s="224" t="s">
        <v>357</v>
      </c>
      <c r="ACB2" s="224" t="s">
        <v>358</v>
      </c>
      <c r="ACC2" s="224" t="s">
        <v>359</v>
      </c>
      <c r="ACD2" s="224" t="s">
        <v>360</v>
      </c>
      <c r="ACE2" s="224" t="s">
        <v>361</v>
      </c>
      <c r="ACF2" s="224" t="s">
        <v>362</v>
      </c>
      <c r="ACG2" s="224" t="s">
        <v>363</v>
      </c>
      <c r="ACH2" s="224" t="s">
        <v>364</v>
      </c>
      <c r="ACI2" s="224" t="s">
        <v>90</v>
      </c>
      <c r="ACJ2" s="224" t="s">
        <v>365</v>
      </c>
      <c r="ACK2" s="224" t="s">
        <v>366</v>
      </c>
      <c r="ACL2" s="224" t="s">
        <v>367</v>
      </c>
      <c r="ACM2" s="252" t="s">
        <v>368</v>
      </c>
      <c r="ACN2" s="253" t="s">
        <v>369</v>
      </c>
      <c r="ACO2" s="254" t="s">
        <v>370</v>
      </c>
      <c r="ACP2" s="224" t="s">
        <v>357</v>
      </c>
      <c r="ACQ2" s="224" t="s">
        <v>358</v>
      </c>
      <c r="ACR2" s="224" t="s">
        <v>359</v>
      </c>
      <c r="ACS2" s="224" t="s">
        <v>360</v>
      </c>
      <c r="ACT2" s="224" t="s">
        <v>361</v>
      </c>
      <c r="ACU2" s="224" t="s">
        <v>362</v>
      </c>
      <c r="ACV2" s="224" t="s">
        <v>363</v>
      </c>
      <c r="ACW2" s="224" t="s">
        <v>364</v>
      </c>
      <c r="ACX2" s="224" t="s">
        <v>90</v>
      </c>
      <c r="ACY2" s="224" t="s">
        <v>365</v>
      </c>
      <c r="ACZ2" s="224" t="s">
        <v>366</v>
      </c>
      <c r="ADA2" s="224" t="s">
        <v>367</v>
      </c>
      <c r="ADB2" s="252" t="s">
        <v>368</v>
      </c>
      <c r="ADC2" s="253" t="s">
        <v>369</v>
      </c>
      <c r="ADD2" s="254" t="s">
        <v>370</v>
      </c>
      <c r="ADE2" s="224" t="s">
        <v>357</v>
      </c>
      <c r="ADF2" s="224" t="s">
        <v>358</v>
      </c>
      <c r="ADG2" s="224" t="s">
        <v>359</v>
      </c>
      <c r="ADH2" s="224" t="s">
        <v>360</v>
      </c>
      <c r="ADI2" s="224" t="s">
        <v>361</v>
      </c>
      <c r="ADJ2" s="224" t="s">
        <v>362</v>
      </c>
      <c r="ADK2" s="224" t="s">
        <v>363</v>
      </c>
      <c r="ADL2" s="224" t="s">
        <v>364</v>
      </c>
      <c r="ADM2" s="224" t="s">
        <v>90</v>
      </c>
      <c r="ADN2" s="224" t="s">
        <v>365</v>
      </c>
      <c r="ADO2" s="224" t="s">
        <v>366</v>
      </c>
      <c r="ADP2" s="224" t="s">
        <v>367</v>
      </c>
      <c r="ADQ2" s="252" t="s">
        <v>368</v>
      </c>
      <c r="ADR2" s="253" t="s">
        <v>369</v>
      </c>
      <c r="ADS2" s="254" t="s">
        <v>370</v>
      </c>
      <c r="ADT2" s="224" t="s">
        <v>357</v>
      </c>
      <c r="ADU2" s="224" t="s">
        <v>358</v>
      </c>
      <c r="ADV2" s="224" t="s">
        <v>359</v>
      </c>
      <c r="ADW2" s="224" t="s">
        <v>360</v>
      </c>
      <c r="ADX2" s="224" t="s">
        <v>361</v>
      </c>
      <c r="ADY2" s="224" t="s">
        <v>362</v>
      </c>
      <c r="ADZ2" s="224" t="s">
        <v>363</v>
      </c>
      <c r="AEA2" s="224" t="s">
        <v>364</v>
      </c>
      <c r="AEB2" s="224" t="s">
        <v>90</v>
      </c>
      <c r="AEC2" s="224" t="s">
        <v>365</v>
      </c>
      <c r="AED2" s="224" t="s">
        <v>366</v>
      </c>
      <c r="AEE2" s="224" t="s">
        <v>367</v>
      </c>
      <c r="AEF2" s="252" t="s">
        <v>368</v>
      </c>
      <c r="AEG2" s="253" t="s">
        <v>369</v>
      </c>
      <c r="AEH2" s="254" t="s">
        <v>370</v>
      </c>
      <c r="AEI2" s="224" t="s">
        <v>357</v>
      </c>
      <c r="AEJ2" s="224" t="s">
        <v>358</v>
      </c>
      <c r="AEK2" s="224" t="s">
        <v>359</v>
      </c>
      <c r="AEL2" s="224" t="s">
        <v>360</v>
      </c>
      <c r="AEM2" s="224" t="s">
        <v>361</v>
      </c>
      <c r="AEN2" s="224" t="s">
        <v>362</v>
      </c>
      <c r="AEO2" s="224" t="s">
        <v>363</v>
      </c>
      <c r="AEP2" s="224" t="s">
        <v>364</v>
      </c>
      <c r="AEQ2" s="224" t="s">
        <v>90</v>
      </c>
      <c r="AER2" s="224" t="s">
        <v>365</v>
      </c>
      <c r="AES2" s="224" t="s">
        <v>366</v>
      </c>
      <c r="AET2" s="224" t="s">
        <v>367</v>
      </c>
      <c r="AEU2" s="252" t="s">
        <v>368</v>
      </c>
      <c r="AEV2" s="253" t="s">
        <v>369</v>
      </c>
      <c r="AEW2" s="254" t="s">
        <v>370</v>
      </c>
      <c r="AEX2" s="224" t="s">
        <v>357</v>
      </c>
      <c r="AEY2" s="224" t="s">
        <v>358</v>
      </c>
      <c r="AEZ2" s="224" t="s">
        <v>359</v>
      </c>
      <c r="AFA2" s="224" t="s">
        <v>360</v>
      </c>
      <c r="AFB2" s="224" t="s">
        <v>361</v>
      </c>
      <c r="AFC2" s="224" t="s">
        <v>362</v>
      </c>
      <c r="AFD2" s="224" t="s">
        <v>363</v>
      </c>
      <c r="AFE2" s="224" t="s">
        <v>364</v>
      </c>
      <c r="AFF2" s="224" t="s">
        <v>90</v>
      </c>
      <c r="AFG2" s="224" t="s">
        <v>365</v>
      </c>
      <c r="AFH2" s="224" t="s">
        <v>366</v>
      </c>
      <c r="AFI2" s="224" t="s">
        <v>367</v>
      </c>
      <c r="AFJ2" s="252" t="s">
        <v>368</v>
      </c>
      <c r="AFK2" s="253" t="s">
        <v>369</v>
      </c>
      <c r="AFL2" s="254" t="s">
        <v>370</v>
      </c>
      <c r="AFM2" s="224" t="s">
        <v>357</v>
      </c>
      <c r="AFN2" s="224" t="s">
        <v>358</v>
      </c>
      <c r="AFO2" s="224" t="s">
        <v>359</v>
      </c>
      <c r="AFP2" s="224" t="s">
        <v>360</v>
      </c>
      <c r="AFQ2" s="224" t="s">
        <v>361</v>
      </c>
      <c r="AFR2" s="224" t="s">
        <v>362</v>
      </c>
      <c r="AFS2" s="224" t="s">
        <v>363</v>
      </c>
      <c r="AFT2" s="224" t="s">
        <v>364</v>
      </c>
      <c r="AFU2" s="224" t="s">
        <v>90</v>
      </c>
      <c r="AFV2" s="224" t="s">
        <v>365</v>
      </c>
      <c r="AFW2" s="224" t="s">
        <v>366</v>
      </c>
      <c r="AFX2" s="224" t="s">
        <v>367</v>
      </c>
      <c r="AFY2" s="252" t="s">
        <v>368</v>
      </c>
      <c r="AFZ2" s="253" t="s">
        <v>369</v>
      </c>
      <c r="AGA2" s="254" t="s">
        <v>370</v>
      </c>
      <c r="AGB2" s="224" t="s">
        <v>357</v>
      </c>
      <c r="AGC2" s="224" t="s">
        <v>358</v>
      </c>
      <c r="AGD2" s="224" t="s">
        <v>359</v>
      </c>
      <c r="AGE2" s="224" t="s">
        <v>360</v>
      </c>
      <c r="AGF2" s="224" t="s">
        <v>361</v>
      </c>
      <c r="AGG2" s="224" t="s">
        <v>362</v>
      </c>
      <c r="AGH2" s="224" t="s">
        <v>363</v>
      </c>
      <c r="AGI2" s="224" t="s">
        <v>364</v>
      </c>
      <c r="AGJ2" s="224" t="s">
        <v>90</v>
      </c>
      <c r="AGK2" s="224" t="s">
        <v>365</v>
      </c>
      <c r="AGL2" s="224" t="s">
        <v>366</v>
      </c>
      <c r="AGM2" s="224" t="s">
        <v>367</v>
      </c>
      <c r="AGN2" s="252" t="s">
        <v>368</v>
      </c>
      <c r="AGO2" s="253" t="s">
        <v>369</v>
      </c>
      <c r="AGP2" s="254" t="s">
        <v>370</v>
      </c>
      <c r="AGQ2" s="224" t="s">
        <v>357</v>
      </c>
      <c r="AGR2" s="224" t="s">
        <v>358</v>
      </c>
      <c r="AGS2" s="224" t="s">
        <v>359</v>
      </c>
      <c r="AGT2" s="224" t="s">
        <v>360</v>
      </c>
      <c r="AGU2" s="224" t="s">
        <v>361</v>
      </c>
      <c r="AGV2" s="224" t="s">
        <v>362</v>
      </c>
      <c r="AGW2" s="224" t="s">
        <v>363</v>
      </c>
      <c r="AGX2" s="224" t="s">
        <v>364</v>
      </c>
      <c r="AGY2" s="224" t="s">
        <v>90</v>
      </c>
      <c r="AGZ2" s="224" t="s">
        <v>365</v>
      </c>
      <c r="AHA2" s="224" t="s">
        <v>366</v>
      </c>
      <c r="AHB2" s="224" t="s">
        <v>367</v>
      </c>
      <c r="AHC2" s="252" t="s">
        <v>368</v>
      </c>
      <c r="AHD2" s="253" t="s">
        <v>369</v>
      </c>
      <c r="AHE2" s="254" t="s">
        <v>370</v>
      </c>
      <c r="AHF2" s="224" t="s">
        <v>357</v>
      </c>
      <c r="AHG2" s="224" t="s">
        <v>358</v>
      </c>
      <c r="AHH2" s="224" t="s">
        <v>359</v>
      </c>
      <c r="AHI2" s="224" t="s">
        <v>360</v>
      </c>
      <c r="AHJ2" s="224" t="s">
        <v>361</v>
      </c>
      <c r="AHK2" s="224" t="s">
        <v>362</v>
      </c>
      <c r="AHL2" s="224" t="s">
        <v>363</v>
      </c>
      <c r="AHM2" s="224" t="s">
        <v>364</v>
      </c>
      <c r="AHN2" s="224" t="s">
        <v>90</v>
      </c>
      <c r="AHO2" s="224" t="s">
        <v>365</v>
      </c>
      <c r="AHP2" s="224" t="s">
        <v>366</v>
      </c>
      <c r="AHQ2" s="224" t="s">
        <v>367</v>
      </c>
      <c r="AHR2" s="252" t="s">
        <v>368</v>
      </c>
      <c r="AHS2" s="253" t="s">
        <v>369</v>
      </c>
      <c r="AHT2" s="254" t="s">
        <v>370</v>
      </c>
      <c r="AHU2" s="224" t="s">
        <v>357</v>
      </c>
      <c r="AHV2" s="224" t="s">
        <v>358</v>
      </c>
      <c r="AHW2" s="224" t="s">
        <v>359</v>
      </c>
      <c r="AHX2" s="224" t="s">
        <v>360</v>
      </c>
      <c r="AHY2" s="224" t="s">
        <v>361</v>
      </c>
      <c r="AHZ2" s="224" t="s">
        <v>362</v>
      </c>
      <c r="AIA2" s="224" t="s">
        <v>363</v>
      </c>
      <c r="AIB2" s="224" t="s">
        <v>364</v>
      </c>
      <c r="AIC2" s="224" t="s">
        <v>90</v>
      </c>
      <c r="AID2" s="224" t="s">
        <v>365</v>
      </c>
      <c r="AIE2" s="224" t="s">
        <v>366</v>
      </c>
      <c r="AIF2" s="224" t="s">
        <v>367</v>
      </c>
      <c r="AIG2" s="252" t="s">
        <v>368</v>
      </c>
      <c r="AIH2" s="253" t="s">
        <v>369</v>
      </c>
      <c r="AII2" s="254" t="s">
        <v>370</v>
      </c>
      <c r="AIJ2" s="224" t="s">
        <v>357</v>
      </c>
      <c r="AIK2" s="224" t="s">
        <v>358</v>
      </c>
      <c r="AIL2" s="224" t="s">
        <v>359</v>
      </c>
      <c r="AIM2" s="224" t="s">
        <v>360</v>
      </c>
      <c r="AIN2" s="224" t="s">
        <v>361</v>
      </c>
      <c r="AIO2" s="224" t="s">
        <v>362</v>
      </c>
      <c r="AIP2" s="224" t="s">
        <v>363</v>
      </c>
      <c r="AIQ2" s="224" t="s">
        <v>364</v>
      </c>
      <c r="AIR2" s="224" t="s">
        <v>90</v>
      </c>
      <c r="AIS2" s="224" t="s">
        <v>365</v>
      </c>
      <c r="AIT2" s="224" t="s">
        <v>366</v>
      </c>
      <c r="AIU2" s="224" t="s">
        <v>367</v>
      </c>
      <c r="AIV2" s="252" t="s">
        <v>368</v>
      </c>
      <c r="AIW2" s="253" t="s">
        <v>369</v>
      </c>
      <c r="AIX2" s="254" t="s">
        <v>370</v>
      </c>
      <c r="AIY2" s="224" t="s">
        <v>357</v>
      </c>
      <c r="AIZ2" s="224" t="s">
        <v>358</v>
      </c>
      <c r="AJA2" s="224" t="s">
        <v>359</v>
      </c>
      <c r="AJB2" s="224" t="s">
        <v>360</v>
      </c>
      <c r="AJC2" s="224" t="s">
        <v>361</v>
      </c>
      <c r="AJD2" s="224" t="s">
        <v>362</v>
      </c>
      <c r="AJE2" s="224" t="s">
        <v>363</v>
      </c>
      <c r="AJF2" s="224" t="s">
        <v>364</v>
      </c>
      <c r="AJG2" s="224" t="s">
        <v>90</v>
      </c>
      <c r="AJH2" s="224" t="s">
        <v>365</v>
      </c>
      <c r="AJI2" s="224" t="s">
        <v>366</v>
      </c>
      <c r="AJJ2" s="224" t="s">
        <v>367</v>
      </c>
      <c r="AJK2" s="252" t="s">
        <v>368</v>
      </c>
      <c r="AJL2" s="253" t="s">
        <v>369</v>
      </c>
      <c r="AJM2" s="254" t="s">
        <v>370</v>
      </c>
      <c r="AJN2" s="224" t="s">
        <v>357</v>
      </c>
      <c r="AJO2" s="224" t="s">
        <v>358</v>
      </c>
      <c r="AJP2" s="224" t="s">
        <v>359</v>
      </c>
      <c r="AJQ2" s="224" t="s">
        <v>360</v>
      </c>
      <c r="AJR2" s="224" t="s">
        <v>361</v>
      </c>
      <c r="AJS2" s="224" t="s">
        <v>362</v>
      </c>
      <c r="AJT2" s="224" t="s">
        <v>363</v>
      </c>
      <c r="AJU2" s="224" t="s">
        <v>364</v>
      </c>
      <c r="AJV2" s="224" t="s">
        <v>90</v>
      </c>
      <c r="AJW2" s="224" t="s">
        <v>365</v>
      </c>
      <c r="AJX2" s="224" t="s">
        <v>366</v>
      </c>
      <c r="AJY2" s="224" t="s">
        <v>367</v>
      </c>
      <c r="AJZ2" s="252" t="s">
        <v>368</v>
      </c>
      <c r="AKA2" s="253" t="s">
        <v>369</v>
      </c>
      <c r="AKB2" s="254" t="s">
        <v>370</v>
      </c>
      <c r="AKC2" s="224" t="s">
        <v>357</v>
      </c>
      <c r="AKD2" s="224" t="s">
        <v>358</v>
      </c>
      <c r="AKE2" s="224" t="s">
        <v>359</v>
      </c>
      <c r="AKF2" s="224" t="s">
        <v>360</v>
      </c>
      <c r="AKG2" s="224" t="s">
        <v>361</v>
      </c>
      <c r="AKH2" s="224" t="s">
        <v>362</v>
      </c>
      <c r="AKI2" s="224" t="s">
        <v>363</v>
      </c>
      <c r="AKJ2" s="224" t="s">
        <v>364</v>
      </c>
      <c r="AKK2" s="224" t="s">
        <v>90</v>
      </c>
      <c r="AKL2" s="224" t="s">
        <v>365</v>
      </c>
      <c r="AKM2" s="224" t="s">
        <v>366</v>
      </c>
      <c r="AKN2" s="224" t="s">
        <v>367</v>
      </c>
      <c r="AKO2" s="252" t="s">
        <v>368</v>
      </c>
      <c r="AKP2" s="253" t="s">
        <v>369</v>
      </c>
      <c r="AKQ2" s="254" t="s">
        <v>370</v>
      </c>
      <c r="AKR2" s="224" t="s">
        <v>357</v>
      </c>
      <c r="AKS2" s="224" t="s">
        <v>358</v>
      </c>
      <c r="AKT2" s="224" t="s">
        <v>359</v>
      </c>
      <c r="AKU2" s="224" t="s">
        <v>360</v>
      </c>
      <c r="AKV2" s="224" t="s">
        <v>361</v>
      </c>
      <c r="AKW2" s="224" t="s">
        <v>362</v>
      </c>
      <c r="AKX2" s="224" t="s">
        <v>363</v>
      </c>
      <c r="AKY2" s="224" t="s">
        <v>364</v>
      </c>
      <c r="AKZ2" s="224" t="s">
        <v>90</v>
      </c>
      <c r="ALA2" s="224" t="s">
        <v>365</v>
      </c>
      <c r="ALB2" s="224" t="s">
        <v>366</v>
      </c>
      <c r="ALC2" s="224" t="s">
        <v>367</v>
      </c>
      <c r="ALD2" s="252" t="s">
        <v>368</v>
      </c>
      <c r="ALE2" s="253" t="s">
        <v>369</v>
      </c>
      <c r="ALF2" s="254" t="s">
        <v>370</v>
      </c>
      <c r="ALG2" s="224" t="s">
        <v>357</v>
      </c>
      <c r="ALH2" s="224" t="s">
        <v>358</v>
      </c>
      <c r="ALI2" s="224" t="s">
        <v>359</v>
      </c>
      <c r="ALJ2" s="224" t="s">
        <v>360</v>
      </c>
      <c r="ALK2" s="224" t="s">
        <v>361</v>
      </c>
      <c r="ALL2" s="224" t="s">
        <v>362</v>
      </c>
      <c r="ALM2" s="224" t="s">
        <v>363</v>
      </c>
      <c r="ALN2" s="224" t="s">
        <v>364</v>
      </c>
      <c r="ALO2" s="224" t="s">
        <v>90</v>
      </c>
      <c r="ALP2" s="224" t="s">
        <v>365</v>
      </c>
      <c r="ALQ2" s="224" t="s">
        <v>366</v>
      </c>
      <c r="ALR2" s="224" t="s">
        <v>367</v>
      </c>
      <c r="ALS2" s="252" t="s">
        <v>368</v>
      </c>
      <c r="ALT2" s="253" t="s">
        <v>369</v>
      </c>
      <c r="ALU2" s="254" t="s">
        <v>370</v>
      </c>
      <c r="ALV2" s="224" t="s">
        <v>357</v>
      </c>
      <c r="ALW2" s="224" t="s">
        <v>358</v>
      </c>
      <c r="ALX2" s="224" t="s">
        <v>359</v>
      </c>
      <c r="ALY2" s="224" t="s">
        <v>360</v>
      </c>
      <c r="ALZ2" s="224" t="s">
        <v>361</v>
      </c>
      <c r="AMA2" s="224" t="s">
        <v>362</v>
      </c>
      <c r="AMB2" s="224" t="s">
        <v>363</v>
      </c>
      <c r="AMC2" s="224" t="s">
        <v>364</v>
      </c>
      <c r="AMD2" s="224" t="s">
        <v>90</v>
      </c>
      <c r="AME2" s="224" t="s">
        <v>365</v>
      </c>
      <c r="AMF2" s="224" t="s">
        <v>366</v>
      </c>
      <c r="AMG2" s="224" t="s">
        <v>367</v>
      </c>
      <c r="AMH2" s="252" t="s">
        <v>368</v>
      </c>
      <c r="AMI2" s="253" t="s">
        <v>369</v>
      </c>
      <c r="AMJ2" s="254" t="s">
        <v>370</v>
      </c>
      <c r="AMK2" s="224" t="s">
        <v>357</v>
      </c>
      <c r="AML2" s="224" t="s">
        <v>358</v>
      </c>
      <c r="AMM2" s="224" t="s">
        <v>359</v>
      </c>
      <c r="AMN2" s="224" t="s">
        <v>360</v>
      </c>
      <c r="AMO2" s="224" t="s">
        <v>361</v>
      </c>
      <c r="AMP2" s="224" t="s">
        <v>362</v>
      </c>
      <c r="AMQ2" s="224" t="s">
        <v>363</v>
      </c>
      <c r="AMR2" s="224" t="s">
        <v>364</v>
      </c>
      <c r="AMS2" s="224" t="s">
        <v>90</v>
      </c>
      <c r="AMT2" s="224" t="s">
        <v>365</v>
      </c>
      <c r="AMU2" s="224" t="s">
        <v>366</v>
      </c>
      <c r="AMV2" s="224" t="s">
        <v>367</v>
      </c>
      <c r="AMW2" s="252" t="s">
        <v>368</v>
      </c>
      <c r="AMX2" s="253" t="s">
        <v>369</v>
      </c>
      <c r="AMY2" s="254" t="s">
        <v>370</v>
      </c>
      <c r="AMZ2" s="224" t="s">
        <v>357</v>
      </c>
      <c r="ANA2" s="224" t="s">
        <v>358</v>
      </c>
      <c r="ANB2" s="224" t="s">
        <v>359</v>
      </c>
      <c r="ANC2" s="224" t="s">
        <v>360</v>
      </c>
      <c r="AND2" s="224" t="s">
        <v>361</v>
      </c>
      <c r="ANE2" s="224" t="s">
        <v>362</v>
      </c>
      <c r="ANF2" s="224" t="s">
        <v>363</v>
      </c>
      <c r="ANG2" s="224" t="s">
        <v>364</v>
      </c>
      <c r="ANH2" s="224" t="s">
        <v>90</v>
      </c>
      <c r="ANI2" s="224" t="s">
        <v>365</v>
      </c>
      <c r="ANJ2" s="224" t="s">
        <v>366</v>
      </c>
      <c r="ANK2" s="224" t="s">
        <v>367</v>
      </c>
      <c r="ANL2" s="252" t="s">
        <v>368</v>
      </c>
      <c r="ANM2" s="253" t="s">
        <v>369</v>
      </c>
      <c r="ANN2" s="254" t="s">
        <v>370</v>
      </c>
      <c r="ANO2" s="224" t="s">
        <v>357</v>
      </c>
      <c r="ANP2" s="224" t="s">
        <v>358</v>
      </c>
      <c r="ANQ2" s="224" t="s">
        <v>359</v>
      </c>
      <c r="ANR2" s="224" t="s">
        <v>360</v>
      </c>
      <c r="ANS2" s="224" t="s">
        <v>361</v>
      </c>
      <c r="ANT2" s="224" t="s">
        <v>362</v>
      </c>
      <c r="ANU2" s="224" t="s">
        <v>363</v>
      </c>
      <c r="ANV2" s="224" t="s">
        <v>364</v>
      </c>
      <c r="ANW2" s="224" t="s">
        <v>90</v>
      </c>
      <c r="ANX2" s="224" t="s">
        <v>365</v>
      </c>
      <c r="ANY2" s="224" t="s">
        <v>366</v>
      </c>
      <c r="ANZ2" s="224" t="s">
        <v>367</v>
      </c>
      <c r="AOA2" s="252" t="s">
        <v>368</v>
      </c>
      <c r="AOB2" s="253" t="s">
        <v>369</v>
      </c>
      <c r="AOC2" s="254" t="s">
        <v>370</v>
      </c>
      <c r="AOD2" s="224" t="s">
        <v>357</v>
      </c>
      <c r="AOE2" s="224" t="s">
        <v>358</v>
      </c>
      <c r="AOF2" s="224" t="s">
        <v>359</v>
      </c>
      <c r="AOG2" s="224" t="s">
        <v>360</v>
      </c>
      <c r="AOH2" s="224" t="s">
        <v>361</v>
      </c>
      <c r="AOI2" s="224" t="s">
        <v>362</v>
      </c>
      <c r="AOJ2" s="224" t="s">
        <v>363</v>
      </c>
      <c r="AOK2" s="224" t="s">
        <v>364</v>
      </c>
      <c r="AOL2" s="224" t="s">
        <v>90</v>
      </c>
      <c r="AOM2" s="224" t="s">
        <v>365</v>
      </c>
      <c r="AON2" s="224" t="s">
        <v>366</v>
      </c>
      <c r="AOO2" s="224" t="s">
        <v>367</v>
      </c>
      <c r="AOP2" s="252" t="s">
        <v>368</v>
      </c>
      <c r="AOQ2" s="253" t="s">
        <v>369</v>
      </c>
      <c r="AOR2" s="254" t="s">
        <v>370</v>
      </c>
      <c r="AOS2" s="224" t="s">
        <v>357</v>
      </c>
      <c r="AOT2" s="224" t="s">
        <v>358</v>
      </c>
      <c r="AOU2" s="224" t="s">
        <v>359</v>
      </c>
      <c r="AOV2" s="224" t="s">
        <v>360</v>
      </c>
      <c r="AOW2" s="224" t="s">
        <v>361</v>
      </c>
      <c r="AOX2" s="224" t="s">
        <v>362</v>
      </c>
      <c r="AOY2" s="224" t="s">
        <v>363</v>
      </c>
      <c r="AOZ2" s="224" t="s">
        <v>364</v>
      </c>
      <c r="APA2" s="224" t="s">
        <v>90</v>
      </c>
      <c r="APB2" s="224" t="s">
        <v>365</v>
      </c>
      <c r="APC2" s="224" t="s">
        <v>366</v>
      </c>
      <c r="APD2" s="224" t="s">
        <v>367</v>
      </c>
      <c r="APE2" s="252" t="s">
        <v>368</v>
      </c>
      <c r="APF2" s="253" t="s">
        <v>369</v>
      </c>
      <c r="APG2" s="254" t="s">
        <v>370</v>
      </c>
      <c r="APH2" s="224" t="s">
        <v>357</v>
      </c>
      <c r="API2" s="224" t="s">
        <v>358</v>
      </c>
      <c r="APJ2" s="224" t="s">
        <v>359</v>
      </c>
      <c r="APK2" s="224" t="s">
        <v>360</v>
      </c>
      <c r="APL2" s="224" t="s">
        <v>361</v>
      </c>
      <c r="APM2" s="224" t="s">
        <v>362</v>
      </c>
      <c r="APN2" s="224" t="s">
        <v>363</v>
      </c>
      <c r="APO2" s="224" t="s">
        <v>364</v>
      </c>
      <c r="APP2" s="224" t="s">
        <v>90</v>
      </c>
      <c r="APQ2" s="224" t="s">
        <v>365</v>
      </c>
      <c r="APR2" s="224" t="s">
        <v>366</v>
      </c>
      <c r="APS2" s="224" t="s">
        <v>367</v>
      </c>
      <c r="APT2" s="252" t="s">
        <v>368</v>
      </c>
      <c r="APU2" s="253" t="s">
        <v>369</v>
      </c>
      <c r="APV2" s="254" t="s">
        <v>370</v>
      </c>
      <c r="APW2" s="224" t="s">
        <v>357</v>
      </c>
      <c r="APX2" s="224" t="s">
        <v>358</v>
      </c>
      <c r="APY2" s="224" t="s">
        <v>359</v>
      </c>
      <c r="APZ2" s="224" t="s">
        <v>360</v>
      </c>
      <c r="AQA2" s="224" t="s">
        <v>361</v>
      </c>
      <c r="AQB2" s="224" t="s">
        <v>362</v>
      </c>
      <c r="AQC2" s="224" t="s">
        <v>363</v>
      </c>
      <c r="AQD2" s="224" t="s">
        <v>364</v>
      </c>
      <c r="AQE2" s="224" t="s">
        <v>90</v>
      </c>
      <c r="AQF2" s="224" t="s">
        <v>365</v>
      </c>
      <c r="AQG2" s="224" t="s">
        <v>366</v>
      </c>
      <c r="AQH2" s="224" t="s">
        <v>367</v>
      </c>
      <c r="AQI2" s="252" t="s">
        <v>368</v>
      </c>
      <c r="AQJ2" s="253" t="s">
        <v>369</v>
      </c>
      <c r="AQK2" s="254" t="s">
        <v>370</v>
      </c>
      <c r="AQL2" s="224" t="s">
        <v>357</v>
      </c>
      <c r="AQM2" s="224" t="s">
        <v>358</v>
      </c>
      <c r="AQN2" s="224" t="s">
        <v>359</v>
      </c>
      <c r="AQO2" s="224" t="s">
        <v>360</v>
      </c>
      <c r="AQP2" s="224" t="s">
        <v>361</v>
      </c>
      <c r="AQQ2" s="224" t="s">
        <v>362</v>
      </c>
      <c r="AQR2" s="224" t="s">
        <v>363</v>
      </c>
      <c r="AQS2" s="224" t="s">
        <v>364</v>
      </c>
      <c r="AQT2" s="224" t="s">
        <v>90</v>
      </c>
      <c r="AQU2" s="224" t="s">
        <v>365</v>
      </c>
      <c r="AQV2" s="224" t="s">
        <v>366</v>
      </c>
      <c r="AQW2" s="224" t="s">
        <v>367</v>
      </c>
      <c r="AQX2" s="252" t="s">
        <v>368</v>
      </c>
      <c r="AQY2" s="253" t="s">
        <v>369</v>
      </c>
      <c r="AQZ2" s="254" t="s">
        <v>370</v>
      </c>
      <c r="ARA2" s="224" t="s">
        <v>357</v>
      </c>
      <c r="ARB2" s="224" t="s">
        <v>358</v>
      </c>
      <c r="ARC2" s="224" t="s">
        <v>359</v>
      </c>
      <c r="ARD2" s="224" t="s">
        <v>360</v>
      </c>
      <c r="ARE2" s="224" t="s">
        <v>361</v>
      </c>
      <c r="ARF2" s="224" t="s">
        <v>362</v>
      </c>
      <c r="ARG2" s="224" t="s">
        <v>363</v>
      </c>
      <c r="ARH2" s="224" t="s">
        <v>364</v>
      </c>
      <c r="ARI2" s="224" t="s">
        <v>90</v>
      </c>
      <c r="ARJ2" s="224" t="s">
        <v>365</v>
      </c>
      <c r="ARK2" s="224" t="s">
        <v>366</v>
      </c>
      <c r="ARL2" s="224" t="s">
        <v>367</v>
      </c>
      <c r="ARM2" s="252" t="s">
        <v>368</v>
      </c>
      <c r="ARN2" s="253" t="s">
        <v>369</v>
      </c>
      <c r="ARO2" s="254" t="s">
        <v>370</v>
      </c>
      <c r="ARP2" s="224" t="s">
        <v>358</v>
      </c>
      <c r="ARQ2" s="224" t="s">
        <v>359</v>
      </c>
      <c r="ARR2" s="224" t="s">
        <v>360</v>
      </c>
      <c r="ARS2" s="224" t="s">
        <v>361</v>
      </c>
      <c r="ART2" s="224" t="s">
        <v>362</v>
      </c>
      <c r="ARU2" s="224" t="s">
        <v>363</v>
      </c>
      <c r="ARV2" s="224" t="s">
        <v>364</v>
      </c>
      <c r="ARW2" s="224" t="s">
        <v>90</v>
      </c>
      <c r="ARX2" s="224" t="s">
        <v>365</v>
      </c>
      <c r="ARY2" s="224" t="s">
        <v>366</v>
      </c>
      <c r="ARZ2" s="224" t="s">
        <v>367</v>
      </c>
      <c r="ASA2" s="252" t="s">
        <v>368</v>
      </c>
      <c r="ASB2" s="255" t="s">
        <v>371</v>
      </c>
      <c r="ASC2" s="225" t="s">
        <v>358</v>
      </c>
      <c r="ASD2" s="224" t="s">
        <v>359</v>
      </c>
      <c r="ASE2" s="224" t="s">
        <v>360</v>
      </c>
      <c r="ASF2" s="224" t="s">
        <v>361</v>
      </c>
      <c r="ASG2" s="224" t="s">
        <v>362</v>
      </c>
      <c r="ASH2" s="224" t="s">
        <v>363</v>
      </c>
      <c r="ASI2" s="224" t="s">
        <v>364</v>
      </c>
      <c r="ASJ2" s="224" t="s">
        <v>90</v>
      </c>
      <c r="ASK2" s="224" t="s">
        <v>365</v>
      </c>
      <c r="ASL2" s="224" t="s">
        <v>366</v>
      </c>
      <c r="ASM2" s="224" t="s">
        <v>367</v>
      </c>
      <c r="ASN2" s="252" t="s">
        <v>368</v>
      </c>
      <c r="ASO2" s="256" t="s">
        <v>372</v>
      </c>
    </row>
    <row r="3" spans="1:1185" x14ac:dyDescent="0.25">
      <c r="A3" s="39">
        <v>1</v>
      </c>
      <c r="B3" s="40">
        <v>1</v>
      </c>
      <c r="C3" s="40" t="s">
        <v>11</v>
      </c>
      <c r="D3" s="40" t="s">
        <v>11</v>
      </c>
      <c r="E3" s="41" t="s">
        <v>11</v>
      </c>
      <c r="F3" s="187">
        <v>5634478</v>
      </c>
      <c r="G3" s="49">
        <v>6101007</v>
      </c>
      <c r="H3" s="51">
        <v>5291998</v>
      </c>
      <c r="I3" s="49">
        <v>5344562</v>
      </c>
      <c r="J3" s="49">
        <v>1880681</v>
      </c>
      <c r="K3" s="51" t="s">
        <v>219</v>
      </c>
      <c r="L3" s="49">
        <v>4004411.27</v>
      </c>
      <c r="M3" s="49">
        <v>5885093</v>
      </c>
      <c r="N3" s="49">
        <v>5291998</v>
      </c>
      <c r="O3" s="49">
        <v>441000</v>
      </c>
      <c r="P3" s="49">
        <v>445380</v>
      </c>
      <c r="Q3" s="258">
        <v>79369.173667267882</v>
      </c>
      <c r="R3" s="259">
        <v>136545.07542704607</v>
      </c>
      <c r="S3" s="260">
        <f>Q3+R3</f>
        <v>215914.24909431394</v>
      </c>
      <c r="T3" s="261">
        <v>9846.0300000000007</v>
      </c>
      <c r="U3" s="261">
        <v>2697.47</v>
      </c>
      <c r="V3" s="261">
        <v>944.41</v>
      </c>
      <c r="W3" s="261">
        <v>1338.03</v>
      </c>
      <c r="X3" s="261">
        <v>1404.69</v>
      </c>
      <c r="Y3" s="261">
        <v>4625.38</v>
      </c>
      <c r="Z3" s="261">
        <v>798.81</v>
      </c>
      <c r="AA3" s="261">
        <v>45229.39</v>
      </c>
      <c r="AB3" s="261">
        <v>2573.37</v>
      </c>
      <c r="AC3" s="261">
        <v>1669.75</v>
      </c>
      <c r="AD3" s="261">
        <v>627.5</v>
      </c>
      <c r="AE3" s="261">
        <v>693.59</v>
      </c>
      <c r="AF3" s="262"/>
      <c r="AG3" s="263">
        <f>SUM(T3:AE3)</f>
        <v>72448.42</v>
      </c>
      <c r="AH3" s="264">
        <f>SUM(U3:AF3)</f>
        <v>62602.39</v>
      </c>
      <c r="AI3" s="261">
        <v>156.41999999999999</v>
      </c>
      <c r="AJ3" s="261">
        <v>314.37</v>
      </c>
      <c r="AK3" s="261">
        <v>188.13</v>
      </c>
      <c r="AL3" s="261">
        <v>489.66</v>
      </c>
      <c r="AM3" s="261">
        <v>118.14</v>
      </c>
      <c r="AN3" s="261">
        <v>521.58000000000004</v>
      </c>
      <c r="AO3" s="261">
        <v>127.1</v>
      </c>
      <c r="AP3" s="261">
        <v>5191.04</v>
      </c>
      <c r="AQ3" s="261">
        <v>285.8</v>
      </c>
      <c r="AR3" s="261">
        <v>340.32</v>
      </c>
      <c r="AS3" s="261">
        <v>86.04</v>
      </c>
      <c r="AT3" s="261">
        <v>76.64</v>
      </c>
      <c r="AU3" s="262"/>
      <c r="AV3" s="263">
        <f>SUM(AI3:AT3)</f>
        <v>7895.2400000000007</v>
      </c>
      <c r="AW3" s="264">
        <f>SUM(AJ3:AU3)</f>
        <v>7738.8200000000006</v>
      </c>
      <c r="AX3" s="261">
        <v>0</v>
      </c>
      <c r="AY3" s="261">
        <v>0</v>
      </c>
      <c r="AZ3" s="261">
        <v>0</v>
      </c>
      <c r="BA3" s="261">
        <v>0</v>
      </c>
      <c r="BB3" s="261">
        <v>0</v>
      </c>
      <c r="BC3" s="261">
        <v>0</v>
      </c>
      <c r="BD3" s="261">
        <v>0</v>
      </c>
      <c r="BE3" s="261">
        <v>0</v>
      </c>
      <c r="BF3" s="261">
        <v>0</v>
      </c>
      <c r="BG3" s="261">
        <v>0</v>
      </c>
      <c r="BH3" s="261">
        <v>0</v>
      </c>
      <c r="BI3" s="261">
        <v>0</v>
      </c>
      <c r="BJ3" s="262"/>
      <c r="BK3" s="263">
        <f>SUM(AX3:BI3)</f>
        <v>0</v>
      </c>
      <c r="BL3" s="264">
        <f>SUM(AY3:BJ3)</f>
        <v>0</v>
      </c>
      <c r="BM3" s="261">
        <v>1303.68</v>
      </c>
      <c r="BN3" s="261">
        <v>2614.9</v>
      </c>
      <c r="BO3" s="261">
        <v>1611.4</v>
      </c>
      <c r="BP3" s="261">
        <v>1746.97</v>
      </c>
      <c r="BQ3" s="261">
        <v>2088.9499999999998</v>
      </c>
      <c r="BR3" s="261">
        <v>1707.11</v>
      </c>
      <c r="BS3" s="261">
        <v>1050.48</v>
      </c>
      <c r="BT3" s="261">
        <v>966.39</v>
      </c>
      <c r="BU3" s="261">
        <v>1182.72</v>
      </c>
      <c r="BV3" s="261">
        <v>1384.95</v>
      </c>
      <c r="BW3" s="261">
        <v>1613.34</v>
      </c>
      <c r="BX3" s="261">
        <v>2103.9899999999998</v>
      </c>
      <c r="BY3" s="262"/>
      <c r="BZ3" s="263">
        <f>SUM(BM3:BX3)</f>
        <v>19374.879999999997</v>
      </c>
      <c r="CA3" s="264">
        <f>SUM(BN3:BY3)</f>
        <v>18071.199999999997</v>
      </c>
      <c r="CB3" s="261">
        <v>7372.01</v>
      </c>
      <c r="CC3" s="261">
        <v>5218.37</v>
      </c>
      <c r="CD3" s="261">
        <v>5514.65</v>
      </c>
      <c r="CE3" s="261">
        <v>12790.05</v>
      </c>
      <c r="CF3" s="261">
        <v>6623.7</v>
      </c>
      <c r="CG3" s="261">
        <v>7935.02</v>
      </c>
      <c r="CH3" s="261">
        <v>8777.33</v>
      </c>
      <c r="CI3" s="261">
        <v>6262.53</v>
      </c>
      <c r="CJ3" s="261">
        <v>5523</v>
      </c>
      <c r="CK3" s="261">
        <v>6296.3</v>
      </c>
      <c r="CL3" s="261">
        <v>8078.88</v>
      </c>
      <c r="CM3" s="261">
        <v>7697.48</v>
      </c>
      <c r="CN3" s="262"/>
      <c r="CO3" s="263">
        <f>SUM(CB3:CM3)</f>
        <v>88089.32</v>
      </c>
      <c r="CP3" s="264">
        <f>SUM(CC3:CN3)</f>
        <v>80717.31</v>
      </c>
      <c r="CQ3" s="261">
        <v>0</v>
      </c>
      <c r="CR3" s="261">
        <v>0</v>
      </c>
      <c r="CS3" s="261">
        <v>13.66</v>
      </c>
      <c r="CT3" s="261">
        <v>0</v>
      </c>
      <c r="CU3" s="261">
        <v>220.02</v>
      </c>
      <c r="CV3" s="261">
        <v>59.77</v>
      </c>
      <c r="CW3" s="261">
        <v>17.64</v>
      </c>
      <c r="CX3" s="261">
        <v>0</v>
      </c>
      <c r="CY3" s="261">
        <v>28.98</v>
      </c>
      <c r="CZ3" s="261">
        <v>80</v>
      </c>
      <c r="DA3" s="261">
        <v>108.08</v>
      </c>
      <c r="DB3" s="261">
        <v>0</v>
      </c>
      <c r="DC3" s="262"/>
      <c r="DD3" s="263">
        <f>SUM(CQ3:DB3)</f>
        <v>528.15</v>
      </c>
      <c r="DE3" s="264">
        <f>SUM(CR3:DC3)</f>
        <v>528.15</v>
      </c>
      <c r="DF3" s="261">
        <v>0</v>
      </c>
      <c r="DG3" s="261">
        <v>45.34</v>
      </c>
      <c r="DH3" s="261">
        <v>5.17</v>
      </c>
      <c r="DI3" s="261">
        <v>0</v>
      </c>
      <c r="DJ3" s="261">
        <v>0</v>
      </c>
      <c r="DK3" s="261">
        <v>0</v>
      </c>
      <c r="DL3" s="261">
        <v>0</v>
      </c>
      <c r="DM3" s="261">
        <v>0</v>
      </c>
      <c r="DN3" s="261">
        <v>0</v>
      </c>
      <c r="DO3" s="261">
        <v>0</v>
      </c>
      <c r="DP3" s="261">
        <v>0</v>
      </c>
      <c r="DQ3" s="261">
        <v>0</v>
      </c>
      <c r="DR3" s="262"/>
      <c r="DS3" s="263">
        <f>SUM(DF3:DQ3)</f>
        <v>50.510000000000005</v>
      </c>
      <c r="DT3" s="264">
        <f>SUM(DG3:DR3)</f>
        <v>50.510000000000005</v>
      </c>
      <c r="DU3" s="261">
        <v>3147.32</v>
      </c>
      <c r="DV3" s="261">
        <v>8.16</v>
      </c>
      <c r="DW3" s="261">
        <v>20.16</v>
      </c>
      <c r="DX3" s="261">
        <v>1.65</v>
      </c>
      <c r="DY3" s="261">
        <v>0</v>
      </c>
      <c r="DZ3" s="261">
        <v>0</v>
      </c>
      <c r="EA3" s="261">
        <v>25</v>
      </c>
      <c r="EB3" s="261">
        <v>0</v>
      </c>
      <c r="EC3" s="261">
        <v>0</v>
      </c>
      <c r="ED3" s="261">
        <v>3</v>
      </c>
      <c r="EE3" s="261">
        <v>8.8699999999999992</v>
      </c>
      <c r="EF3" s="261">
        <v>0.3</v>
      </c>
      <c r="EG3" s="262"/>
      <c r="EH3" s="263">
        <f>SUM(DU3:EF3)</f>
        <v>3214.46</v>
      </c>
      <c r="EI3" s="264">
        <f>SUM(DV3:EG3)</f>
        <v>67.14</v>
      </c>
      <c r="EJ3" s="261">
        <v>45.05</v>
      </c>
      <c r="EK3" s="261">
        <v>0.91</v>
      </c>
      <c r="EL3" s="261">
        <v>2.23</v>
      </c>
      <c r="EM3" s="261">
        <v>0</v>
      </c>
      <c r="EN3" s="261">
        <v>0</v>
      </c>
      <c r="EO3" s="261">
        <v>0</v>
      </c>
      <c r="EP3" s="261">
        <v>0</v>
      </c>
      <c r="EQ3" s="261">
        <v>0</v>
      </c>
      <c r="ER3" s="261">
        <v>0</v>
      </c>
      <c r="ES3" s="261">
        <v>0</v>
      </c>
      <c r="ET3" s="261">
        <v>0</v>
      </c>
      <c r="EU3" s="261">
        <v>0</v>
      </c>
      <c r="EV3" s="262"/>
      <c r="EW3" s="263">
        <f>SUM(EJ3:EU3)</f>
        <v>48.189999999999991</v>
      </c>
      <c r="EX3" s="264">
        <f>SUM(EK3:EV3)</f>
        <v>3.14</v>
      </c>
      <c r="EY3" s="261">
        <v>0</v>
      </c>
      <c r="EZ3" s="261">
        <v>0</v>
      </c>
      <c r="FA3" s="261">
        <v>0</v>
      </c>
      <c r="FB3" s="261">
        <v>0</v>
      </c>
      <c r="FC3" s="261">
        <v>0</v>
      </c>
      <c r="FD3" s="261">
        <v>0</v>
      </c>
      <c r="FE3" s="261">
        <v>0</v>
      </c>
      <c r="FF3" s="261">
        <v>0</v>
      </c>
      <c r="FG3" s="261">
        <v>0</v>
      </c>
      <c r="FH3" s="261">
        <v>0</v>
      </c>
      <c r="FI3" s="261">
        <v>0</v>
      </c>
      <c r="FJ3" s="261">
        <v>0</v>
      </c>
      <c r="FK3" s="262"/>
      <c r="FL3" s="263">
        <f>SUM(EY3:FJ3)</f>
        <v>0</v>
      </c>
      <c r="FM3" s="264">
        <f>SUM(EZ3:FK3)</f>
        <v>0</v>
      </c>
      <c r="FN3" s="261">
        <v>2768.61</v>
      </c>
      <c r="FO3" s="261">
        <v>5671.55</v>
      </c>
      <c r="FP3" s="261">
        <v>1792.72</v>
      </c>
      <c r="FQ3" s="261">
        <v>2331.2800000000002</v>
      </c>
      <c r="FR3" s="261">
        <v>2333.62</v>
      </c>
      <c r="FS3" s="261">
        <v>3376.29</v>
      </c>
      <c r="FT3" s="261">
        <v>2647.78</v>
      </c>
      <c r="FU3" s="261">
        <v>1718.23</v>
      </c>
      <c r="FV3" s="261">
        <v>1846.34</v>
      </c>
      <c r="FW3" s="261">
        <v>1902.45</v>
      </c>
      <c r="FX3" s="261">
        <v>3196.52</v>
      </c>
      <c r="FY3" s="261">
        <v>-703.5</v>
      </c>
      <c r="FZ3" s="262"/>
      <c r="GA3" s="263">
        <f>SUM(FN3:FY3)</f>
        <v>28881.89</v>
      </c>
      <c r="GB3" s="264">
        <f>SUM(FO3:FZ3)</f>
        <v>26113.280000000002</v>
      </c>
      <c r="GC3" s="261">
        <v>2458.2199999999998</v>
      </c>
      <c r="GD3" s="261">
        <v>1831.26</v>
      </c>
      <c r="GE3" s="261">
        <v>2136.41</v>
      </c>
      <c r="GF3" s="261">
        <v>2689.3</v>
      </c>
      <c r="GG3" s="261">
        <v>2956.35</v>
      </c>
      <c r="GH3" s="261">
        <v>3689.48</v>
      </c>
      <c r="GI3" s="261">
        <v>2399.0500000000002</v>
      </c>
      <c r="GJ3" s="261">
        <v>2138.87</v>
      </c>
      <c r="GK3" s="261">
        <v>1922.22</v>
      </c>
      <c r="GL3" s="261">
        <v>1874.09</v>
      </c>
      <c r="GM3" s="261">
        <v>3234.43</v>
      </c>
      <c r="GN3" s="261">
        <v>2081.37</v>
      </c>
      <c r="GO3" s="262"/>
      <c r="GP3" s="263">
        <f>SUM(GC3:GN3)</f>
        <v>29411.05</v>
      </c>
      <c r="GQ3" s="264">
        <f>SUM(GD3:GO3)</f>
        <v>26952.829999999998</v>
      </c>
      <c r="GR3" s="261">
        <v>0</v>
      </c>
      <c r="GS3" s="261">
        <v>0</v>
      </c>
      <c r="GT3" s="261">
        <v>0</v>
      </c>
      <c r="GU3" s="261">
        <v>0</v>
      </c>
      <c r="GV3" s="261">
        <v>0</v>
      </c>
      <c r="GW3" s="261">
        <v>0</v>
      </c>
      <c r="GX3" s="261">
        <v>0</v>
      </c>
      <c r="GY3" s="261">
        <v>0</v>
      </c>
      <c r="GZ3" s="261">
        <v>0</v>
      </c>
      <c r="HA3" s="261">
        <v>0</v>
      </c>
      <c r="HB3" s="261">
        <v>0</v>
      </c>
      <c r="HC3" s="261">
        <v>0</v>
      </c>
      <c r="HD3" s="262"/>
      <c r="HE3" s="263">
        <f>SUM(GR3:HC3)</f>
        <v>0</v>
      </c>
      <c r="HF3" s="264">
        <f>SUM(GS3:HD3)</f>
        <v>0</v>
      </c>
      <c r="HG3" s="261">
        <v>11941.79</v>
      </c>
      <c r="HH3" s="261">
        <v>44.5</v>
      </c>
      <c r="HI3" s="261">
        <v>40</v>
      </c>
      <c r="HJ3" s="261">
        <v>39.92</v>
      </c>
      <c r="HK3" s="261">
        <v>99.5</v>
      </c>
      <c r="HL3" s="261">
        <v>196.5</v>
      </c>
      <c r="HM3" s="261">
        <v>160</v>
      </c>
      <c r="HN3" s="261">
        <v>40.35</v>
      </c>
      <c r="HO3" s="261">
        <v>58</v>
      </c>
      <c r="HP3" s="261">
        <v>68.599999999999994</v>
      </c>
      <c r="HQ3" s="261">
        <v>39.9</v>
      </c>
      <c r="HR3" s="261">
        <v>47.55</v>
      </c>
      <c r="HS3" s="262"/>
      <c r="HT3" s="263">
        <f>SUM(HG3:HR3)</f>
        <v>12776.61</v>
      </c>
      <c r="HU3" s="264">
        <f>SUM(HH3:HS3)</f>
        <v>834.82</v>
      </c>
      <c r="HV3" s="261">
        <v>0</v>
      </c>
      <c r="HW3" s="261">
        <v>0</v>
      </c>
      <c r="HX3" s="261">
        <v>0</v>
      </c>
      <c r="HY3" s="261">
        <v>0</v>
      </c>
      <c r="HZ3" s="261">
        <v>0</v>
      </c>
      <c r="IA3" s="261">
        <v>0</v>
      </c>
      <c r="IB3" s="261">
        <v>0</v>
      </c>
      <c r="IC3" s="261">
        <v>0</v>
      </c>
      <c r="ID3" s="261">
        <v>0</v>
      </c>
      <c r="IE3" s="261">
        <v>0</v>
      </c>
      <c r="IF3" s="261">
        <v>0</v>
      </c>
      <c r="IG3" s="261">
        <v>0</v>
      </c>
      <c r="IH3" s="262"/>
      <c r="II3" s="263">
        <f>SUM(HV3:IG3)</f>
        <v>0</v>
      </c>
      <c r="IJ3" s="264">
        <f>SUM(HW3:IH3)</f>
        <v>0</v>
      </c>
      <c r="IK3" s="261">
        <v>23310.400000000001</v>
      </c>
      <c r="IL3" s="261">
        <v>26363.99</v>
      </c>
      <c r="IM3" s="261">
        <v>22232.22</v>
      </c>
      <c r="IN3" s="261">
        <v>19876.400000000001</v>
      </c>
      <c r="IO3" s="261">
        <v>19898.5</v>
      </c>
      <c r="IP3" s="261">
        <v>20375.64</v>
      </c>
      <c r="IQ3" s="261">
        <v>22807.85</v>
      </c>
      <c r="IR3" s="261">
        <v>17270.48</v>
      </c>
      <c r="IS3" s="261">
        <v>16052</v>
      </c>
      <c r="IT3" s="261">
        <v>24067</v>
      </c>
      <c r="IU3" s="261">
        <v>23764.01</v>
      </c>
      <c r="IV3" s="261">
        <v>19319.509999999998</v>
      </c>
      <c r="IW3" s="262"/>
      <c r="IX3" s="263">
        <f>SUM(IK3:IV3)</f>
        <v>255338.00000000006</v>
      </c>
      <c r="IY3" s="264">
        <f>SUM(IL3:IW3)</f>
        <v>232027.60000000003</v>
      </c>
      <c r="IZ3" s="261">
        <v>19562.23</v>
      </c>
      <c r="JA3" s="261">
        <v>6803.24</v>
      </c>
      <c r="JB3" s="261">
        <v>17257.080000000002</v>
      </c>
      <c r="JC3" s="261">
        <v>14938.08</v>
      </c>
      <c r="JD3" s="261">
        <v>14883.01</v>
      </c>
      <c r="JE3" s="261">
        <v>11791.19</v>
      </c>
      <c r="JF3" s="261">
        <v>5817.19</v>
      </c>
      <c r="JG3" s="261">
        <v>2838.41</v>
      </c>
      <c r="JH3" s="261">
        <v>3285.32</v>
      </c>
      <c r="JI3" s="261">
        <v>5549.9</v>
      </c>
      <c r="JJ3" s="261">
        <v>3102.49</v>
      </c>
      <c r="JK3" s="261">
        <v>7205.09</v>
      </c>
      <c r="JL3" s="262"/>
      <c r="JM3" s="263">
        <f>SUM(IZ3:JK3)</f>
        <v>113033.23000000001</v>
      </c>
      <c r="JN3" s="264">
        <f>SUM(JA3:JL3)</f>
        <v>93471.000000000015</v>
      </c>
      <c r="JO3" s="261">
        <v>0</v>
      </c>
      <c r="JP3" s="261">
        <v>0</v>
      </c>
      <c r="JQ3" s="261">
        <v>0</v>
      </c>
      <c r="JR3" s="261">
        <v>0</v>
      </c>
      <c r="JS3" s="261">
        <v>0</v>
      </c>
      <c r="JT3" s="261">
        <v>0</v>
      </c>
      <c r="JU3" s="261">
        <v>0</v>
      </c>
      <c r="JV3" s="261">
        <v>0</v>
      </c>
      <c r="JW3" s="261">
        <v>0</v>
      </c>
      <c r="JX3" s="261">
        <v>0</v>
      </c>
      <c r="JY3" s="261">
        <v>0</v>
      </c>
      <c r="JZ3" s="261">
        <v>0</v>
      </c>
      <c r="KA3" s="262"/>
      <c r="KB3" s="263">
        <f>SUM(JO3:JZ3)</f>
        <v>0</v>
      </c>
      <c r="KC3" s="264">
        <f>SUM(JP3:KA3)</f>
        <v>0</v>
      </c>
      <c r="KD3" s="261">
        <v>15581</v>
      </c>
      <c r="KE3" s="261">
        <v>16391</v>
      </c>
      <c r="KF3" s="261">
        <v>14765</v>
      </c>
      <c r="KG3" s="261">
        <v>13089.98</v>
      </c>
      <c r="KH3" s="261">
        <v>13634.51</v>
      </c>
      <c r="KI3" s="261">
        <v>12945</v>
      </c>
      <c r="KJ3" s="261">
        <v>13963.12</v>
      </c>
      <c r="KK3" s="261">
        <v>12052</v>
      </c>
      <c r="KL3" s="261">
        <v>10800</v>
      </c>
      <c r="KM3" s="261">
        <v>13920</v>
      </c>
      <c r="KN3" s="261">
        <v>14816.49</v>
      </c>
      <c r="KO3" s="261">
        <v>13003</v>
      </c>
      <c r="KP3" s="262"/>
      <c r="KQ3" s="263">
        <f>SUM(KD3:KO3)</f>
        <v>164961.09999999998</v>
      </c>
      <c r="KR3" s="264">
        <f>SUM(KE3:KP3)</f>
        <v>149380.09999999998</v>
      </c>
      <c r="KS3" s="261">
        <v>1150</v>
      </c>
      <c r="KT3" s="261">
        <v>1500</v>
      </c>
      <c r="KU3" s="261">
        <v>1600</v>
      </c>
      <c r="KV3" s="261">
        <v>800</v>
      </c>
      <c r="KW3" s="261">
        <v>1100</v>
      </c>
      <c r="KX3" s="261">
        <v>1750</v>
      </c>
      <c r="KY3" s="261">
        <v>1150</v>
      </c>
      <c r="KZ3" s="261">
        <v>1400</v>
      </c>
      <c r="LA3" s="261">
        <v>1550</v>
      </c>
      <c r="LB3" s="261">
        <v>1450</v>
      </c>
      <c r="LC3" s="261">
        <v>1750</v>
      </c>
      <c r="LD3" s="261">
        <v>1850</v>
      </c>
      <c r="LE3" s="262"/>
      <c r="LF3" s="263">
        <f>SUM(KS3:LD3)</f>
        <v>17050</v>
      </c>
      <c r="LG3" s="264">
        <f>SUM(KT3:LE3)</f>
        <v>15900</v>
      </c>
      <c r="LH3" s="261">
        <v>560</v>
      </c>
      <c r="LI3" s="261">
        <v>80</v>
      </c>
      <c r="LJ3" s="261">
        <v>480</v>
      </c>
      <c r="LK3" s="261">
        <v>640</v>
      </c>
      <c r="LL3" s="261">
        <v>80</v>
      </c>
      <c r="LM3" s="261">
        <v>160</v>
      </c>
      <c r="LN3" s="261">
        <v>400</v>
      </c>
      <c r="LO3" s="261">
        <v>160</v>
      </c>
      <c r="LP3" s="261">
        <v>480</v>
      </c>
      <c r="LQ3" s="261">
        <v>254.5</v>
      </c>
      <c r="LR3" s="261">
        <v>80</v>
      </c>
      <c r="LS3" s="261">
        <v>400</v>
      </c>
      <c r="LT3" s="262"/>
      <c r="LU3" s="263">
        <f>SUM(LH3:LS3)</f>
        <v>3774.5</v>
      </c>
      <c r="LV3" s="264">
        <f>SUM(LI3:LT3)</f>
        <v>3214.5</v>
      </c>
      <c r="LW3" s="261">
        <v>3250</v>
      </c>
      <c r="LX3" s="261">
        <v>5610</v>
      </c>
      <c r="LY3" s="261">
        <v>3150</v>
      </c>
      <c r="LZ3" s="261">
        <v>3345</v>
      </c>
      <c r="MA3" s="261">
        <v>4430</v>
      </c>
      <c r="MB3" s="261">
        <v>4630</v>
      </c>
      <c r="MC3" s="261">
        <v>6105</v>
      </c>
      <c r="MD3" s="261">
        <v>3645</v>
      </c>
      <c r="ME3" s="261">
        <v>3545</v>
      </c>
      <c r="MF3" s="261">
        <v>6105</v>
      </c>
      <c r="MG3" s="261">
        <v>3940</v>
      </c>
      <c r="MH3" s="261">
        <v>5905</v>
      </c>
      <c r="MI3" s="262"/>
      <c r="MJ3" s="263">
        <f>SUM(LW3:MH3)</f>
        <v>53660</v>
      </c>
      <c r="MK3" s="264">
        <f>SUM(LX3:MI3)</f>
        <v>50410</v>
      </c>
      <c r="ML3" s="261">
        <v>0</v>
      </c>
      <c r="MM3" s="261">
        <v>0</v>
      </c>
      <c r="MN3" s="261">
        <v>395</v>
      </c>
      <c r="MO3" s="261">
        <v>395</v>
      </c>
      <c r="MP3" s="261">
        <v>0</v>
      </c>
      <c r="MQ3" s="261">
        <v>-395</v>
      </c>
      <c r="MR3" s="261">
        <v>0</v>
      </c>
      <c r="MS3" s="261">
        <v>0</v>
      </c>
      <c r="MT3" s="261">
        <v>900</v>
      </c>
      <c r="MU3" s="261">
        <v>0</v>
      </c>
      <c r="MV3" s="261">
        <v>0</v>
      </c>
      <c r="MW3" s="261">
        <v>0</v>
      </c>
      <c r="MX3" s="262"/>
      <c r="MY3" s="263">
        <f>SUM(ML3:MW3)</f>
        <v>1295</v>
      </c>
      <c r="MZ3" s="264">
        <f>SUM(MM3:MX3)</f>
        <v>1295</v>
      </c>
      <c r="NA3" s="261">
        <v>78070</v>
      </c>
      <c r="NB3" s="261">
        <v>82065</v>
      </c>
      <c r="NC3" s="261">
        <v>75240</v>
      </c>
      <c r="ND3" s="261">
        <v>83741</v>
      </c>
      <c r="NE3" s="261">
        <v>74785</v>
      </c>
      <c r="NF3" s="261">
        <v>78235</v>
      </c>
      <c r="NG3" s="261">
        <v>69885</v>
      </c>
      <c r="NH3" s="261">
        <v>24295</v>
      </c>
      <c r="NI3" s="261">
        <v>29485</v>
      </c>
      <c r="NJ3" s="261">
        <v>47179</v>
      </c>
      <c r="NK3" s="261">
        <v>56075</v>
      </c>
      <c r="NL3" s="261">
        <v>44812.25</v>
      </c>
      <c r="NM3" s="262"/>
      <c r="NN3" s="263">
        <f>SUM(NA3:NL3)</f>
        <v>743867.25</v>
      </c>
      <c r="NO3" s="264">
        <f>SUM(NB3:NM3)</f>
        <v>665797.25</v>
      </c>
      <c r="NP3" s="261">
        <v>919.77</v>
      </c>
      <c r="NQ3" s="261">
        <v>984.32</v>
      </c>
      <c r="NR3" s="261">
        <v>535.29999999999995</v>
      </c>
      <c r="NS3" s="261">
        <v>969.69</v>
      </c>
      <c r="NT3" s="261">
        <v>947.58</v>
      </c>
      <c r="NU3" s="261">
        <v>935.71</v>
      </c>
      <c r="NV3" s="261">
        <v>687.25</v>
      </c>
      <c r="NW3" s="261">
        <v>356.37</v>
      </c>
      <c r="NX3" s="261">
        <v>291.67</v>
      </c>
      <c r="NY3" s="261">
        <v>589.64</v>
      </c>
      <c r="NZ3" s="261">
        <v>340.03</v>
      </c>
      <c r="OA3" s="261">
        <v>1169.6500000000001</v>
      </c>
      <c r="OB3" s="262"/>
      <c r="OC3" s="263">
        <f>SUM(NP3:OA3)</f>
        <v>8726.9800000000014</v>
      </c>
      <c r="OD3" s="264">
        <f>SUM(NQ3:OB3)</f>
        <v>7807.2100000000009</v>
      </c>
      <c r="OE3" s="261">
        <v>14320</v>
      </c>
      <c r="OF3" s="261">
        <v>12960</v>
      </c>
      <c r="OG3" s="261">
        <v>12400</v>
      </c>
      <c r="OH3" s="261">
        <v>12400</v>
      </c>
      <c r="OI3" s="261">
        <v>11555</v>
      </c>
      <c r="OJ3" s="261">
        <v>12560</v>
      </c>
      <c r="OK3" s="261">
        <v>12960</v>
      </c>
      <c r="OL3" s="261">
        <v>4275</v>
      </c>
      <c r="OM3" s="261">
        <v>5645</v>
      </c>
      <c r="ON3" s="261">
        <v>9120</v>
      </c>
      <c r="OO3" s="261">
        <v>13475</v>
      </c>
      <c r="OP3" s="261">
        <v>7280</v>
      </c>
      <c r="OQ3" s="262"/>
      <c r="OR3" s="263">
        <f>SUM(OE3:OP3)</f>
        <v>128950</v>
      </c>
      <c r="OS3" s="264">
        <f>SUM(OF3:OQ3)</f>
        <v>114630</v>
      </c>
      <c r="OT3" s="261">
        <v>1300</v>
      </c>
      <c r="OU3" s="261">
        <v>650</v>
      </c>
      <c r="OV3" s="261">
        <v>900</v>
      </c>
      <c r="OW3" s="261">
        <v>1075</v>
      </c>
      <c r="OX3" s="261">
        <v>950</v>
      </c>
      <c r="OY3" s="261">
        <v>300</v>
      </c>
      <c r="OZ3" s="261">
        <v>1100</v>
      </c>
      <c r="PA3" s="261">
        <v>600</v>
      </c>
      <c r="PB3" s="261">
        <v>1150</v>
      </c>
      <c r="PC3" s="261">
        <v>1550</v>
      </c>
      <c r="PD3" s="261">
        <v>800</v>
      </c>
      <c r="PE3" s="261">
        <v>850</v>
      </c>
      <c r="PF3" s="262"/>
      <c r="PG3" s="263">
        <f>SUM(OT3:PE3)</f>
        <v>11225</v>
      </c>
      <c r="PH3" s="264">
        <f>SUM(OU3:PF3)</f>
        <v>9925</v>
      </c>
      <c r="PI3" s="261">
        <v>12135</v>
      </c>
      <c r="PJ3" s="261">
        <v>13570</v>
      </c>
      <c r="PK3" s="261">
        <v>11696</v>
      </c>
      <c r="PL3" s="261">
        <v>7531</v>
      </c>
      <c r="PM3" s="261">
        <v>12975</v>
      </c>
      <c r="PN3" s="261">
        <v>12968</v>
      </c>
      <c r="PO3" s="261">
        <v>9627.5</v>
      </c>
      <c r="PP3" s="261">
        <v>8751.5</v>
      </c>
      <c r="PQ3" s="261">
        <v>12612.5</v>
      </c>
      <c r="PR3" s="261">
        <v>10651.5</v>
      </c>
      <c r="PS3" s="261">
        <v>14280</v>
      </c>
      <c r="PT3" s="261">
        <v>15255</v>
      </c>
      <c r="PU3" s="262"/>
      <c r="PV3" s="263">
        <f>SUM(PI3:PT3)</f>
        <v>142053</v>
      </c>
      <c r="PW3" s="264">
        <f>SUM(PJ3:PU3)</f>
        <v>129918</v>
      </c>
      <c r="PX3" s="261">
        <v>802.18</v>
      </c>
      <c r="PY3" s="261">
        <v>905.67</v>
      </c>
      <c r="PZ3" s="261">
        <v>1542.92</v>
      </c>
      <c r="QA3" s="261">
        <v>1070.57</v>
      </c>
      <c r="QB3" s="261">
        <v>1451.77</v>
      </c>
      <c r="QC3" s="261">
        <v>1087</v>
      </c>
      <c r="QD3" s="261">
        <v>1401.55</v>
      </c>
      <c r="QE3" s="261">
        <v>1507.5</v>
      </c>
      <c r="QF3" s="261">
        <v>830.5</v>
      </c>
      <c r="QG3" s="261">
        <v>246.44</v>
      </c>
      <c r="QH3" s="261">
        <v>1377.95</v>
      </c>
      <c r="QI3" s="261">
        <v>1112.19</v>
      </c>
      <c r="QJ3" s="262"/>
      <c r="QK3" s="263">
        <f>SUM(PX3:QI3)</f>
        <v>13336.240000000002</v>
      </c>
      <c r="QL3" s="264">
        <f>SUM(PY3:QJ3)</f>
        <v>12534.060000000001</v>
      </c>
      <c r="QM3" s="261">
        <v>0</v>
      </c>
      <c r="QN3" s="261">
        <v>0</v>
      </c>
      <c r="QO3" s="261">
        <v>0</v>
      </c>
      <c r="QP3" s="261">
        <v>0</v>
      </c>
      <c r="QQ3" s="261">
        <v>0</v>
      </c>
      <c r="QR3" s="261">
        <v>0</v>
      </c>
      <c r="QS3" s="261">
        <v>0</v>
      </c>
      <c r="QT3" s="261">
        <v>0</v>
      </c>
      <c r="QU3" s="261">
        <v>0</v>
      </c>
      <c r="QV3" s="261">
        <v>0</v>
      </c>
      <c r="QW3" s="261">
        <v>0</v>
      </c>
      <c r="QX3" s="261">
        <v>0</v>
      </c>
      <c r="QY3" s="262"/>
      <c r="QZ3" s="263">
        <f>SUM(QM3:QX3)</f>
        <v>0</v>
      </c>
      <c r="RA3" s="264">
        <f>SUM(QN3:QY3)</f>
        <v>0</v>
      </c>
      <c r="RB3" s="261">
        <v>0</v>
      </c>
      <c r="RC3" s="261">
        <v>100</v>
      </c>
      <c r="RD3" s="261">
        <v>0</v>
      </c>
      <c r="RE3" s="261">
        <v>0</v>
      </c>
      <c r="RF3" s="261">
        <v>200</v>
      </c>
      <c r="RG3" s="261">
        <v>250</v>
      </c>
      <c r="RH3" s="261">
        <v>150</v>
      </c>
      <c r="RI3" s="261">
        <v>250</v>
      </c>
      <c r="RJ3" s="261">
        <v>100</v>
      </c>
      <c r="RK3" s="261">
        <v>100</v>
      </c>
      <c r="RL3" s="261">
        <v>150</v>
      </c>
      <c r="RM3" s="261">
        <v>100</v>
      </c>
      <c r="RN3" s="262"/>
      <c r="RO3" s="263">
        <f>SUM(RB3:RM3)</f>
        <v>1400</v>
      </c>
      <c r="RP3" s="264">
        <f>SUM(RC3:RN3)</f>
        <v>1400</v>
      </c>
      <c r="RQ3" s="261">
        <v>0</v>
      </c>
      <c r="RR3" s="261">
        <v>0</v>
      </c>
      <c r="RS3" s="261">
        <v>0</v>
      </c>
      <c r="RT3" s="261">
        <v>0</v>
      </c>
      <c r="RU3" s="261">
        <v>0</v>
      </c>
      <c r="RV3" s="261">
        <v>0</v>
      </c>
      <c r="RW3" s="261">
        <v>0</v>
      </c>
      <c r="RX3" s="261">
        <v>0</v>
      </c>
      <c r="RY3" s="261">
        <v>0</v>
      </c>
      <c r="RZ3" s="261">
        <v>0</v>
      </c>
      <c r="SA3" s="261">
        <v>0</v>
      </c>
      <c r="SB3" s="261">
        <v>0</v>
      </c>
      <c r="SC3" s="262"/>
      <c r="SD3" s="263">
        <f>SUM(RQ3:SB3)</f>
        <v>0</v>
      </c>
      <c r="SE3" s="264">
        <f>SUM(RR3:SC3)</f>
        <v>0</v>
      </c>
      <c r="SF3" s="261">
        <v>0</v>
      </c>
      <c r="SG3" s="261">
        <v>0</v>
      </c>
      <c r="SH3" s="261">
        <v>0</v>
      </c>
      <c r="SI3" s="261">
        <v>0</v>
      </c>
      <c r="SJ3" s="261">
        <v>0</v>
      </c>
      <c r="SK3" s="261">
        <v>0</v>
      </c>
      <c r="SL3" s="261">
        <v>0</v>
      </c>
      <c r="SM3" s="261">
        <v>0</v>
      </c>
      <c r="SN3" s="261">
        <v>0</v>
      </c>
      <c r="SO3" s="261">
        <v>0</v>
      </c>
      <c r="SP3" s="261">
        <v>0</v>
      </c>
      <c r="SQ3" s="261">
        <v>0</v>
      </c>
      <c r="SR3" s="262"/>
      <c r="SS3" s="263">
        <f>SUM(SF3:SQ3)</f>
        <v>0</v>
      </c>
      <c r="ST3" s="264">
        <f>SUM(SG3:SR3)</f>
        <v>0</v>
      </c>
      <c r="SU3" s="261">
        <v>0</v>
      </c>
      <c r="SV3" s="261">
        <v>0</v>
      </c>
      <c r="SW3" s="261">
        <v>0</v>
      </c>
      <c r="SX3" s="261">
        <v>0</v>
      </c>
      <c r="SY3" s="261">
        <v>0</v>
      </c>
      <c r="SZ3" s="261">
        <v>0</v>
      </c>
      <c r="TA3" s="261">
        <v>0</v>
      </c>
      <c r="TB3" s="261">
        <v>0</v>
      </c>
      <c r="TC3" s="261">
        <v>0</v>
      </c>
      <c r="TD3" s="261">
        <v>0</v>
      </c>
      <c r="TE3" s="261">
        <v>0</v>
      </c>
      <c r="TF3" s="261">
        <v>0</v>
      </c>
      <c r="TG3" s="262"/>
      <c r="TH3" s="263">
        <f>SUM(SU3:TF3)</f>
        <v>0</v>
      </c>
      <c r="TI3" s="264">
        <f>SUM(SV3:TG3)</f>
        <v>0</v>
      </c>
      <c r="TJ3" s="261">
        <v>27.43</v>
      </c>
      <c r="TK3" s="261">
        <v>82.11</v>
      </c>
      <c r="TL3" s="261">
        <v>0</v>
      </c>
      <c r="TM3" s="261">
        <v>0</v>
      </c>
      <c r="TN3" s="261">
        <v>0</v>
      </c>
      <c r="TO3" s="261">
        <v>0</v>
      </c>
      <c r="TP3" s="261">
        <v>0</v>
      </c>
      <c r="TQ3" s="261">
        <v>0</v>
      </c>
      <c r="TR3" s="261">
        <v>4.2</v>
      </c>
      <c r="TS3" s="261">
        <v>0</v>
      </c>
      <c r="TT3" s="261">
        <v>0</v>
      </c>
      <c r="TU3" s="261">
        <v>0</v>
      </c>
      <c r="TV3" s="262"/>
      <c r="TW3" s="263">
        <f>SUM(TJ3:TU3)</f>
        <v>113.74</v>
      </c>
      <c r="TX3" s="264">
        <f>SUM(TK3:TV3)</f>
        <v>86.31</v>
      </c>
      <c r="TY3" s="261">
        <v>0</v>
      </c>
      <c r="TZ3" s="261">
        <v>0</v>
      </c>
      <c r="UA3" s="261">
        <v>0</v>
      </c>
      <c r="UB3" s="261">
        <v>0</v>
      </c>
      <c r="UC3" s="261">
        <v>0</v>
      </c>
      <c r="UD3" s="261">
        <v>0</v>
      </c>
      <c r="UE3" s="261">
        <v>0</v>
      </c>
      <c r="UF3" s="261">
        <v>0</v>
      </c>
      <c r="UG3" s="261">
        <v>0</v>
      </c>
      <c r="UH3" s="261">
        <v>0</v>
      </c>
      <c r="UI3" s="261">
        <v>0</v>
      </c>
      <c r="UJ3" s="261">
        <v>0</v>
      </c>
      <c r="UK3" s="262"/>
      <c r="UL3" s="263">
        <f>SUM(TY3:UJ3)</f>
        <v>0</v>
      </c>
      <c r="UM3" s="264">
        <f>SUM(TZ3:UK3)</f>
        <v>0</v>
      </c>
      <c r="UN3" s="261">
        <v>0</v>
      </c>
      <c r="UO3" s="261">
        <v>0</v>
      </c>
      <c r="UP3" s="261">
        <v>0</v>
      </c>
      <c r="UQ3" s="261">
        <v>0</v>
      </c>
      <c r="UR3" s="261">
        <v>0</v>
      </c>
      <c r="US3" s="261">
        <v>0</v>
      </c>
      <c r="UT3" s="261">
        <v>0</v>
      </c>
      <c r="UU3" s="261">
        <v>0</v>
      </c>
      <c r="UV3" s="261">
        <v>0</v>
      </c>
      <c r="UW3" s="261">
        <v>0</v>
      </c>
      <c r="UX3" s="261">
        <v>0</v>
      </c>
      <c r="UY3" s="261">
        <v>0</v>
      </c>
      <c r="UZ3" s="262"/>
      <c r="VA3" s="263">
        <f>SUM(UN3:UY3)</f>
        <v>0</v>
      </c>
      <c r="VB3" s="264">
        <f>SUM(UO3:UZ3)</f>
        <v>0</v>
      </c>
      <c r="VC3" s="261">
        <v>0</v>
      </c>
      <c r="VD3" s="261">
        <v>0</v>
      </c>
      <c r="VE3" s="261">
        <v>0</v>
      </c>
      <c r="VF3" s="261">
        <v>0</v>
      </c>
      <c r="VG3" s="261">
        <v>0</v>
      </c>
      <c r="VH3" s="261">
        <v>0</v>
      </c>
      <c r="VI3" s="261">
        <v>0</v>
      </c>
      <c r="VJ3" s="261">
        <v>0</v>
      </c>
      <c r="VK3" s="261">
        <v>0</v>
      </c>
      <c r="VL3" s="261">
        <v>0</v>
      </c>
      <c r="VM3" s="261">
        <v>0</v>
      </c>
      <c r="VN3" s="261">
        <v>0</v>
      </c>
      <c r="VO3" s="262"/>
      <c r="VP3" s="263">
        <f>SUM(VC3:VN3)</f>
        <v>0</v>
      </c>
      <c r="VQ3" s="264">
        <f>SUM(VD3:VO3)</f>
        <v>0</v>
      </c>
      <c r="VR3" s="261">
        <v>0</v>
      </c>
      <c r="VS3" s="261">
        <v>0</v>
      </c>
      <c r="VT3" s="261">
        <v>0</v>
      </c>
      <c r="VU3" s="261">
        <v>0</v>
      </c>
      <c r="VV3" s="261">
        <v>0</v>
      </c>
      <c r="VW3" s="261">
        <v>0</v>
      </c>
      <c r="VX3" s="261">
        <v>0</v>
      </c>
      <c r="VY3" s="261">
        <v>0</v>
      </c>
      <c r="VZ3" s="261">
        <v>0</v>
      </c>
      <c r="WA3" s="261">
        <v>0</v>
      </c>
      <c r="WB3" s="261">
        <v>0</v>
      </c>
      <c r="WC3" s="261">
        <v>0</v>
      </c>
      <c r="WD3" s="262"/>
      <c r="WE3" s="263">
        <f>SUM(VR3:WC3)</f>
        <v>0</v>
      </c>
      <c r="WF3" s="264">
        <f>SUM(VS3:WD3)</f>
        <v>0</v>
      </c>
      <c r="WG3" s="261">
        <v>10226.5</v>
      </c>
      <c r="WH3" s="261">
        <v>10627.86</v>
      </c>
      <c r="WI3" s="261">
        <v>12206.8</v>
      </c>
      <c r="WJ3" s="261">
        <v>9519.24</v>
      </c>
      <c r="WK3" s="261">
        <v>13018.62</v>
      </c>
      <c r="WL3" s="261">
        <v>11794.9</v>
      </c>
      <c r="WM3" s="261">
        <v>13798.68</v>
      </c>
      <c r="WN3" s="261">
        <v>7570.84</v>
      </c>
      <c r="WO3" s="261">
        <v>9879.56</v>
      </c>
      <c r="WP3" s="261">
        <v>17230.240000000002</v>
      </c>
      <c r="WQ3" s="261">
        <v>9863.3799999999992</v>
      </c>
      <c r="WR3" s="261">
        <v>6383.46</v>
      </c>
      <c r="WS3" s="262"/>
      <c r="WT3" s="263">
        <f>SUM(WG3:WR3)</f>
        <v>132120.08000000002</v>
      </c>
      <c r="WU3" s="264">
        <f>SUM(WH3:WS3)</f>
        <v>121893.58000000002</v>
      </c>
      <c r="WV3" s="261">
        <v>1101.26</v>
      </c>
      <c r="WW3" s="261">
        <v>1579.19</v>
      </c>
      <c r="WX3" s="261">
        <v>1827.66</v>
      </c>
      <c r="WY3" s="261">
        <v>724.7</v>
      </c>
      <c r="WZ3" s="261">
        <v>1637.27</v>
      </c>
      <c r="XA3" s="261">
        <v>1518.44</v>
      </c>
      <c r="XB3" s="261">
        <v>1736.9</v>
      </c>
      <c r="XC3" s="261">
        <v>845.88</v>
      </c>
      <c r="XD3" s="261">
        <v>654.37</v>
      </c>
      <c r="XE3" s="261">
        <v>2229.65</v>
      </c>
      <c r="XF3" s="261">
        <v>1154.21</v>
      </c>
      <c r="XG3" s="261">
        <v>828.49</v>
      </c>
      <c r="XH3" s="262"/>
      <c r="XI3" s="263">
        <f>SUM(WV3:XG3)</f>
        <v>15838.019999999999</v>
      </c>
      <c r="XJ3" s="264">
        <f>SUM(WW3:XH3)</f>
        <v>14736.76</v>
      </c>
      <c r="XK3" s="261">
        <v>0</v>
      </c>
      <c r="XL3" s="261">
        <v>0</v>
      </c>
      <c r="XM3" s="261">
        <v>0</v>
      </c>
      <c r="XN3" s="261">
        <v>0</v>
      </c>
      <c r="XO3" s="261">
        <v>0</v>
      </c>
      <c r="XP3" s="261">
        <v>0</v>
      </c>
      <c r="XQ3" s="261">
        <v>0</v>
      </c>
      <c r="XR3" s="261">
        <v>0</v>
      </c>
      <c r="XS3" s="261">
        <v>0</v>
      </c>
      <c r="XT3" s="261">
        <v>0</v>
      </c>
      <c r="XU3" s="261">
        <v>0</v>
      </c>
      <c r="XV3" s="261">
        <v>0</v>
      </c>
      <c r="XW3" s="262"/>
      <c r="XX3" s="263">
        <f>SUM(XK3:XV3)</f>
        <v>0</v>
      </c>
      <c r="XY3" s="264">
        <f>SUM(XL3:XW3)</f>
        <v>0</v>
      </c>
      <c r="XZ3" s="261">
        <v>447.97</v>
      </c>
      <c r="YA3" s="261">
        <v>1028.23</v>
      </c>
      <c r="YB3" s="261">
        <v>954.2</v>
      </c>
      <c r="YC3" s="261">
        <v>981.7</v>
      </c>
      <c r="YD3" s="261">
        <v>1274.04</v>
      </c>
      <c r="YE3" s="261">
        <v>1982.68</v>
      </c>
      <c r="YF3" s="261">
        <v>1408.52</v>
      </c>
      <c r="YG3" s="261">
        <v>907.2</v>
      </c>
      <c r="YH3" s="261">
        <v>1023.95</v>
      </c>
      <c r="YI3" s="261">
        <v>1341.73</v>
      </c>
      <c r="YJ3" s="261">
        <v>1606.26</v>
      </c>
      <c r="YK3" s="261">
        <v>1447.64</v>
      </c>
      <c r="YL3" s="262"/>
      <c r="YM3" s="263">
        <f>SUM(XZ3:YK3)</f>
        <v>14404.12</v>
      </c>
      <c r="YN3" s="264">
        <f>SUM(YA3:YL3)</f>
        <v>13956.150000000001</v>
      </c>
      <c r="YO3" s="261">
        <v>3371.82</v>
      </c>
      <c r="YP3" s="261">
        <v>4368.25</v>
      </c>
      <c r="YQ3" s="261">
        <v>3044.43</v>
      </c>
      <c r="YR3" s="261">
        <v>3191.62</v>
      </c>
      <c r="YS3" s="261">
        <v>3570.53</v>
      </c>
      <c r="YT3" s="261">
        <v>3899.76</v>
      </c>
      <c r="YU3" s="261">
        <v>3802.05</v>
      </c>
      <c r="YV3" s="261">
        <v>2404.75</v>
      </c>
      <c r="YW3" s="261">
        <v>2785.53</v>
      </c>
      <c r="YX3" s="261">
        <v>3406.22</v>
      </c>
      <c r="YY3" s="261">
        <v>3838.58</v>
      </c>
      <c r="YZ3" s="261">
        <v>3338.42</v>
      </c>
      <c r="ZA3" s="262"/>
      <c r="ZB3" s="263">
        <f>SUM(YO3:YZ3)</f>
        <v>41021.959999999992</v>
      </c>
      <c r="ZC3" s="264">
        <f>SUM(YP3:ZA3)</f>
        <v>37650.14</v>
      </c>
      <c r="ZD3" s="261">
        <v>0</v>
      </c>
      <c r="ZE3" s="261">
        <v>0</v>
      </c>
      <c r="ZF3" s="261">
        <v>0</v>
      </c>
      <c r="ZG3" s="261">
        <v>0</v>
      </c>
      <c r="ZH3" s="261">
        <v>0</v>
      </c>
      <c r="ZI3" s="261">
        <v>0</v>
      </c>
      <c r="ZJ3" s="261">
        <v>0</v>
      </c>
      <c r="ZK3" s="261">
        <v>0</v>
      </c>
      <c r="ZL3" s="261">
        <v>0</v>
      </c>
      <c r="ZM3" s="261">
        <v>0</v>
      </c>
      <c r="ZN3" s="261">
        <v>0</v>
      </c>
      <c r="ZO3" s="261">
        <v>0</v>
      </c>
      <c r="ZP3" s="262"/>
      <c r="ZQ3" s="263">
        <f>SUM(ZD3:ZO3)</f>
        <v>0</v>
      </c>
      <c r="ZR3" s="264">
        <f>SUM(ZE3:ZP3)</f>
        <v>0</v>
      </c>
      <c r="ZS3" s="261">
        <v>967.5</v>
      </c>
      <c r="ZT3" s="261">
        <v>648.46</v>
      </c>
      <c r="ZU3" s="261">
        <v>817.46</v>
      </c>
      <c r="ZV3" s="261">
        <v>619.29</v>
      </c>
      <c r="ZW3" s="261">
        <v>693.81</v>
      </c>
      <c r="ZX3" s="261">
        <v>967.5</v>
      </c>
      <c r="ZY3" s="261">
        <v>517.5</v>
      </c>
      <c r="ZZ3" s="261">
        <v>45</v>
      </c>
      <c r="AAA3" s="261">
        <v>616.28</v>
      </c>
      <c r="AAB3" s="261">
        <v>648.22</v>
      </c>
      <c r="AAC3" s="261">
        <v>780.58</v>
      </c>
      <c r="AAD3" s="261">
        <v>632.48</v>
      </c>
      <c r="AAE3" s="262"/>
      <c r="AAF3" s="263">
        <f>SUM(ZS3:AAD3)</f>
        <v>7954.08</v>
      </c>
      <c r="AAG3" s="264">
        <f>SUM(ZT3:AAE3)</f>
        <v>6986.58</v>
      </c>
      <c r="AAH3" s="261">
        <v>27348.95</v>
      </c>
      <c r="AAI3" s="261">
        <v>25516.27</v>
      </c>
      <c r="AAJ3" s="261">
        <v>22189</v>
      </c>
      <c r="AAK3" s="261">
        <v>29983.88</v>
      </c>
      <c r="AAL3" s="261">
        <v>29952.97</v>
      </c>
      <c r="AAM3" s="261">
        <v>32369.13</v>
      </c>
      <c r="AAN3" s="261">
        <v>30919.64</v>
      </c>
      <c r="AAO3" s="261">
        <v>15868.23</v>
      </c>
      <c r="AAP3" s="261">
        <v>16140.04</v>
      </c>
      <c r="AAQ3" s="261">
        <v>22738.89</v>
      </c>
      <c r="AAR3" s="261">
        <v>27298.25</v>
      </c>
      <c r="AAS3" s="261">
        <v>23110.85</v>
      </c>
      <c r="AAT3" s="262"/>
      <c r="AAU3" s="263">
        <f>SUM(AAH3:AAS3)</f>
        <v>303436.10000000003</v>
      </c>
      <c r="AAV3" s="264">
        <f>SUM(AAI3:AAT3)</f>
        <v>276087.15000000002</v>
      </c>
      <c r="AAW3" s="261">
        <v>12861.78</v>
      </c>
      <c r="AAX3" s="261">
        <v>13131.99</v>
      </c>
      <c r="AAY3" s="261">
        <v>12352.05</v>
      </c>
      <c r="AAZ3" s="261">
        <v>16341.4</v>
      </c>
      <c r="ABA3" s="261">
        <v>15986.69</v>
      </c>
      <c r="ABB3" s="261">
        <v>17097.93</v>
      </c>
      <c r="ABC3" s="261">
        <v>17340.23</v>
      </c>
      <c r="ABD3" s="261">
        <v>8490.01</v>
      </c>
      <c r="ABE3" s="261">
        <v>7935.78</v>
      </c>
      <c r="ABF3" s="261">
        <v>11602.23</v>
      </c>
      <c r="ABG3" s="261">
        <v>13035.99</v>
      </c>
      <c r="ABH3" s="261">
        <v>12128.14</v>
      </c>
      <c r="ABI3" s="262"/>
      <c r="ABJ3" s="263">
        <f>SUM(AAW3:ABH3)</f>
        <v>158304.21999999997</v>
      </c>
      <c r="ABK3" s="264">
        <f>SUM(AAX3:ABI3)</f>
        <v>145442.44</v>
      </c>
      <c r="ABL3" s="261">
        <v>14779.68</v>
      </c>
      <c r="ABM3" s="261">
        <v>20491.689999999999</v>
      </c>
      <c r="ABN3" s="261">
        <v>12294.75</v>
      </c>
      <c r="ABO3" s="261">
        <v>16165.44</v>
      </c>
      <c r="ABP3" s="261">
        <v>17162.189999999999</v>
      </c>
      <c r="ABQ3" s="261">
        <v>18890.2</v>
      </c>
      <c r="ABR3" s="261">
        <v>16988.099999999999</v>
      </c>
      <c r="ABS3" s="261">
        <v>12039.27</v>
      </c>
      <c r="ABT3" s="261">
        <v>15041.27</v>
      </c>
      <c r="ABU3" s="261">
        <v>12234.87</v>
      </c>
      <c r="ABV3" s="261">
        <v>14937.88</v>
      </c>
      <c r="ABW3" s="261">
        <v>12511.26</v>
      </c>
      <c r="ABX3" s="262"/>
      <c r="ABY3" s="263">
        <f>SUM(ABL3:ABW3)</f>
        <v>183536.6</v>
      </c>
      <c r="ABZ3" s="264">
        <f>SUM(ABM3:ABX3)</f>
        <v>168756.92</v>
      </c>
      <c r="ACA3" s="261">
        <v>44614.85</v>
      </c>
      <c r="ACB3" s="261">
        <v>46111.92</v>
      </c>
      <c r="ACC3" s="261">
        <v>44073.4</v>
      </c>
      <c r="ACD3" s="261">
        <v>58241.95</v>
      </c>
      <c r="ACE3" s="261">
        <v>57565.1</v>
      </c>
      <c r="ACF3" s="261">
        <v>61091</v>
      </c>
      <c r="ACG3" s="261">
        <v>63172.9</v>
      </c>
      <c r="ACH3" s="261">
        <v>31626.2</v>
      </c>
      <c r="ACI3" s="261">
        <v>28285.599999999999</v>
      </c>
      <c r="ACJ3" s="261">
        <v>44709.26</v>
      </c>
      <c r="ACK3" s="261">
        <v>51589.599999999999</v>
      </c>
      <c r="ACL3" s="261">
        <v>50223.74</v>
      </c>
      <c r="ACM3" s="262"/>
      <c r="ACN3" s="263">
        <f>SUM(ACA3:ACL3)</f>
        <v>581305.52</v>
      </c>
      <c r="ACO3" s="264">
        <f>SUM(ACB3:ACM3)</f>
        <v>536690.67000000004</v>
      </c>
      <c r="ACP3" s="261">
        <v>0</v>
      </c>
      <c r="ACQ3" s="261">
        <v>0</v>
      </c>
      <c r="ACR3" s="261">
        <v>0</v>
      </c>
      <c r="ACS3" s="261">
        <v>0</v>
      </c>
      <c r="ACT3" s="261">
        <v>0</v>
      </c>
      <c r="ACU3" s="261">
        <v>0</v>
      </c>
      <c r="ACV3" s="261">
        <v>0</v>
      </c>
      <c r="ACW3" s="261">
        <v>0</v>
      </c>
      <c r="ACX3" s="261">
        <v>0</v>
      </c>
      <c r="ACY3" s="261">
        <v>0</v>
      </c>
      <c r="ACZ3" s="261">
        <v>0</v>
      </c>
      <c r="ADA3" s="261">
        <v>0</v>
      </c>
      <c r="ADB3" s="262"/>
      <c r="ADC3" s="263">
        <f>SUM(ACP3:ADA3)</f>
        <v>0</v>
      </c>
      <c r="ADD3" s="264">
        <f>SUM(ACQ3:ADB3)</f>
        <v>0</v>
      </c>
      <c r="ADE3" s="261">
        <v>40.11</v>
      </c>
      <c r="ADF3" s="261">
        <v>45.32</v>
      </c>
      <c r="ADG3" s="261">
        <v>48.5</v>
      </c>
      <c r="ADH3" s="261">
        <v>18</v>
      </c>
      <c r="ADI3" s="261">
        <v>33</v>
      </c>
      <c r="ADJ3" s="261">
        <v>20</v>
      </c>
      <c r="ADK3" s="261">
        <v>63</v>
      </c>
      <c r="ADL3" s="261">
        <v>30</v>
      </c>
      <c r="ADM3" s="261">
        <v>37.4</v>
      </c>
      <c r="ADN3" s="261">
        <v>40.5</v>
      </c>
      <c r="ADO3" s="261">
        <v>39</v>
      </c>
      <c r="ADP3" s="261">
        <v>20</v>
      </c>
      <c r="ADQ3" s="262"/>
      <c r="ADR3" s="263">
        <f>SUM(ADE3:ADP3)</f>
        <v>434.83</v>
      </c>
      <c r="ADS3" s="264">
        <f>SUM(ADF3:ADQ3)</f>
        <v>394.71999999999997</v>
      </c>
      <c r="ADT3" s="261">
        <v>0</v>
      </c>
      <c r="ADU3" s="261">
        <v>0</v>
      </c>
      <c r="ADV3" s="261">
        <v>0</v>
      </c>
      <c r="ADW3" s="261">
        <v>0</v>
      </c>
      <c r="ADX3" s="261">
        <v>0</v>
      </c>
      <c r="ADY3" s="261">
        <v>0</v>
      </c>
      <c r="ADZ3" s="261">
        <v>0</v>
      </c>
      <c r="AEA3" s="261">
        <v>0</v>
      </c>
      <c r="AEB3" s="261">
        <v>0</v>
      </c>
      <c r="AEC3" s="261">
        <v>0</v>
      </c>
      <c r="AED3" s="261">
        <v>0</v>
      </c>
      <c r="AEE3" s="261">
        <v>0</v>
      </c>
      <c r="AEF3" s="262"/>
      <c r="AEG3" s="263">
        <f>SUM(ADT3:AEE3)</f>
        <v>0</v>
      </c>
      <c r="AEH3" s="264">
        <f>SUM(ADU3:AEF3)</f>
        <v>0</v>
      </c>
      <c r="AEI3" s="261">
        <v>0</v>
      </c>
      <c r="AEJ3" s="261">
        <v>0</v>
      </c>
      <c r="AEK3" s="261">
        <v>0</v>
      </c>
      <c r="AEL3" s="261">
        <v>0</v>
      </c>
      <c r="AEM3" s="261">
        <v>0</v>
      </c>
      <c r="AEN3" s="261">
        <v>0</v>
      </c>
      <c r="AEO3" s="261">
        <v>0</v>
      </c>
      <c r="AEP3" s="261">
        <v>0</v>
      </c>
      <c r="AEQ3" s="261">
        <v>0</v>
      </c>
      <c r="AER3" s="261">
        <v>0</v>
      </c>
      <c r="AES3" s="261">
        <v>0</v>
      </c>
      <c r="AET3" s="261">
        <v>0</v>
      </c>
      <c r="AEU3" s="262"/>
      <c r="AEV3" s="263">
        <f>SUM(AEI3:AET3)</f>
        <v>0</v>
      </c>
      <c r="AEW3" s="264">
        <f>SUM(AEJ3:AEU3)</f>
        <v>0</v>
      </c>
      <c r="AEX3" s="261">
        <v>0</v>
      </c>
      <c r="AEY3" s="261">
        <v>0</v>
      </c>
      <c r="AEZ3" s="261">
        <v>0</v>
      </c>
      <c r="AFA3" s="261">
        <v>0</v>
      </c>
      <c r="AFB3" s="261">
        <v>0</v>
      </c>
      <c r="AFC3" s="261">
        <v>0</v>
      </c>
      <c r="AFD3" s="261">
        <v>0</v>
      </c>
      <c r="AFE3" s="261">
        <v>0</v>
      </c>
      <c r="AFF3" s="261">
        <v>0</v>
      </c>
      <c r="AFG3" s="261">
        <v>0</v>
      </c>
      <c r="AFH3" s="261">
        <v>0</v>
      </c>
      <c r="AFI3" s="261">
        <v>0</v>
      </c>
      <c r="AFJ3" s="262"/>
      <c r="AFK3" s="263">
        <f>SUM(AEX3:AFI3)</f>
        <v>0</v>
      </c>
      <c r="AFL3" s="264">
        <f>SUM(AEY3:AFJ3)</f>
        <v>0</v>
      </c>
      <c r="AFM3" s="261">
        <v>0</v>
      </c>
      <c r="AFN3" s="261">
        <v>0</v>
      </c>
      <c r="AFO3" s="261">
        <v>0</v>
      </c>
      <c r="AFP3" s="261">
        <v>0</v>
      </c>
      <c r="AFQ3" s="261">
        <v>0</v>
      </c>
      <c r="AFR3" s="261">
        <v>0</v>
      </c>
      <c r="AFS3" s="261">
        <v>0</v>
      </c>
      <c r="AFT3" s="261">
        <v>0</v>
      </c>
      <c r="AFU3" s="261">
        <v>0</v>
      </c>
      <c r="AFV3" s="261">
        <v>0</v>
      </c>
      <c r="AFW3" s="261">
        <v>0</v>
      </c>
      <c r="AFX3" s="261">
        <v>0</v>
      </c>
      <c r="AFY3" s="262"/>
      <c r="AFZ3" s="263">
        <f>SUM(AFM3:AFX3)</f>
        <v>0</v>
      </c>
      <c r="AGA3" s="264">
        <f>SUM(AFN3:AFY3)</f>
        <v>0</v>
      </c>
      <c r="AGB3" s="261">
        <v>0</v>
      </c>
      <c r="AGC3" s="261">
        <v>0</v>
      </c>
      <c r="AGD3" s="261">
        <v>0</v>
      </c>
      <c r="AGE3" s="261">
        <v>0</v>
      </c>
      <c r="AGF3" s="261">
        <v>0</v>
      </c>
      <c r="AGG3" s="261">
        <v>0</v>
      </c>
      <c r="AGH3" s="261">
        <v>0</v>
      </c>
      <c r="AGI3" s="261">
        <v>0</v>
      </c>
      <c r="AGJ3" s="261">
        <v>0</v>
      </c>
      <c r="AGK3" s="261">
        <v>0</v>
      </c>
      <c r="AGL3" s="261">
        <v>0</v>
      </c>
      <c r="AGM3" s="261">
        <v>0</v>
      </c>
      <c r="AGN3" s="262"/>
      <c r="AGO3" s="263">
        <f>SUM(AGB3:AGM3)</f>
        <v>0</v>
      </c>
      <c r="AGP3" s="264">
        <f>SUM(AGC3:AGN3)</f>
        <v>0</v>
      </c>
      <c r="AGQ3" s="261">
        <v>0</v>
      </c>
      <c r="AGR3" s="261">
        <v>0</v>
      </c>
      <c r="AGS3" s="261">
        <v>0</v>
      </c>
      <c r="AGT3" s="261">
        <v>0</v>
      </c>
      <c r="AGU3" s="261">
        <v>0</v>
      </c>
      <c r="AGV3" s="261">
        <v>0</v>
      </c>
      <c r="AGW3" s="261">
        <v>0</v>
      </c>
      <c r="AGX3" s="261">
        <v>0</v>
      </c>
      <c r="AGY3" s="261">
        <v>0</v>
      </c>
      <c r="AGZ3" s="261">
        <v>0</v>
      </c>
      <c r="AHA3" s="261">
        <v>0</v>
      </c>
      <c r="AHB3" s="261">
        <v>0</v>
      </c>
      <c r="AHC3" s="262"/>
      <c r="AHD3" s="263">
        <f>SUM(AGQ3:AHB3)</f>
        <v>0</v>
      </c>
      <c r="AHE3" s="264">
        <f>SUM(AGR3:AHC3)</f>
        <v>0</v>
      </c>
      <c r="AHF3" s="261">
        <v>17.010000000000002</v>
      </c>
      <c r="AHG3" s="261">
        <v>12.42</v>
      </c>
      <c r="AHH3" s="261">
        <v>1</v>
      </c>
      <c r="AHI3" s="261">
        <v>1</v>
      </c>
      <c r="AHJ3" s="261">
        <v>8.4</v>
      </c>
      <c r="AHK3" s="261">
        <v>7.4</v>
      </c>
      <c r="AHL3" s="261">
        <v>0</v>
      </c>
      <c r="AHM3" s="261">
        <v>1.8</v>
      </c>
      <c r="AHN3" s="261">
        <v>5.8</v>
      </c>
      <c r="AHO3" s="261">
        <v>3.6</v>
      </c>
      <c r="AHP3" s="261">
        <v>9.6</v>
      </c>
      <c r="AHQ3" s="261">
        <v>2</v>
      </c>
      <c r="AHR3" s="262"/>
      <c r="AHS3" s="263">
        <f>SUM(AHF3:AHQ3)</f>
        <v>70.029999999999987</v>
      </c>
      <c r="AHT3" s="264">
        <f>SUM(AHG3:AHR3)</f>
        <v>53.019999999999996</v>
      </c>
      <c r="AHU3" s="261">
        <v>0</v>
      </c>
      <c r="AHV3" s="261">
        <v>0</v>
      </c>
      <c r="AHW3" s="261">
        <v>0</v>
      </c>
      <c r="AHX3" s="261">
        <v>0</v>
      </c>
      <c r="AHY3" s="261">
        <v>0</v>
      </c>
      <c r="AHZ3" s="261">
        <v>0</v>
      </c>
      <c r="AIA3" s="261">
        <v>0</v>
      </c>
      <c r="AIB3" s="261">
        <v>0</v>
      </c>
      <c r="AIC3" s="261">
        <v>0</v>
      </c>
      <c r="AID3" s="261">
        <v>0</v>
      </c>
      <c r="AIE3" s="261">
        <v>0</v>
      </c>
      <c r="AIF3" s="261">
        <v>0</v>
      </c>
      <c r="AIG3" s="262"/>
      <c r="AIH3" s="263">
        <f>SUM(AHU3:AIF3)</f>
        <v>0</v>
      </c>
      <c r="AII3" s="264">
        <f>SUM(AHV3:AIG3)</f>
        <v>0</v>
      </c>
      <c r="AIJ3" s="261">
        <v>0</v>
      </c>
      <c r="AIK3" s="261">
        <v>0</v>
      </c>
      <c r="AIL3" s="261">
        <v>0</v>
      </c>
      <c r="AIM3" s="261">
        <v>0</v>
      </c>
      <c r="AIN3" s="261">
        <v>0</v>
      </c>
      <c r="AIO3" s="261">
        <v>0</v>
      </c>
      <c r="AIP3" s="261">
        <v>0</v>
      </c>
      <c r="AIQ3" s="261">
        <v>0</v>
      </c>
      <c r="AIR3" s="261">
        <v>0</v>
      </c>
      <c r="AIS3" s="261">
        <v>0</v>
      </c>
      <c r="AIT3" s="261">
        <v>0</v>
      </c>
      <c r="AIU3" s="261">
        <v>0</v>
      </c>
      <c r="AIV3" s="262"/>
      <c r="AIW3" s="263">
        <f>SUM(AIJ3:AIU3)</f>
        <v>0</v>
      </c>
      <c r="AIX3" s="264">
        <f>SUM(AIK3:AIV3)</f>
        <v>0</v>
      </c>
      <c r="AIY3" s="261">
        <v>0</v>
      </c>
      <c r="AIZ3" s="261">
        <v>0</v>
      </c>
      <c r="AJA3" s="261">
        <v>0</v>
      </c>
      <c r="AJB3" s="261">
        <v>0</v>
      </c>
      <c r="AJC3" s="261">
        <v>0</v>
      </c>
      <c r="AJD3" s="261">
        <v>0</v>
      </c>
      <c r="AJE3" s="261">
        <v>0</v>
      </c>
      <c r="AJF3" s="261">
        <v>0</v>
      </c>
      <c r="AJG3" s="261">
        <v>0</v>
      </c>
      <c r="AJH3" s="261">
        <v>0</v>
      </c>
      <c r="AJI3" s="261">
        <v>0</v>
      </c>
      <c r="AJJ3" s="261">
        <v>0</v>
      </c>
      <c r="AJK3" s="262"/>
      <c r="AJL3" s="263">
        <f>SUM(AIY3:AJJ3)</f>
        <v>0</v>
      </c>
      <c r="AJM3" s="264">
        <f>SUM(AIZ3:AJK3)</f>
        <v>0</v>
      </c>
      <c r="AJN3" s="261">
        <v>7013.17</v>
      </c>
      <c r="AJO3" s="261">
        <v>50</v>
      </c>
      <c r="AJP3" s="261">
        <v>107.2</v>
      </c>
      <c r="AJQ3" s="261">
        <v>61</v>
      </c>
      <c r="AJR3" s="261">
        <v>105</v>
      </c>
      <c r="AJS3" s="261">
        <v>65.5</v>
      </c>
      <c r="AJT3" s="261">
        <v>-248.5</v>
      </c>
      <c r="AJU3" s="261">
        <v>10</v>
      </c>
      <c r="AJV3" s="261">
        <v>10.02</v>
      </c>
      <c r="AJW3" s="261">
        <v>0</v>
      </c>
      <c r="AJX3" s="261">
        <v>25.5</v>
      </c>
      <c r="AJY3" s="261">
        <v>17</v>
      </c>
      <c r="AJZ3" s="262"/>
      <c r="AKA3" s="263">
        <f>SUM(AJN3:AJY3)</f>
        <v>7215.89</v>
      </c>
      <c r="AKB3" s="264">
        <f>SUM(AJO3:AJZ3)</f>
        <v>202.72</v>
      </c>
      <c r="AKC3" s="261">
        <v>0</v>
      </c>
      <c r="AKD3" s="261">
        <v>0</v>
      </c>
      <c r="AKE3" s="261">
        <v>0</v>
      </c>
      <c r="AKF3" s="261">
        <v>0</v>
      </c>
      <c r="AKG3" s="261">
        <v>0</v>
      </c>
      <c r="AKH3" s="261">
        <v>0</v>
      </c>
      <c r="AKI3" s="261">
        <v>0</v>
      </c>
      <c r="AKJ3" s="261">
        <v>0</v>
      </c>
      <c r="AKK3" s="261">
        <v>0</v>
      </c>
      <c r="AKL3" s="261">
        <v>0</v>
      </c>
      <c r="AKM3" s="261">
        <v>0</v>
      </c>
      <c r="AKN3" s="261">
        <v>0</v>
      </c>
      <c r="AKO3" s="262"/>
      <c r="AKP3" s="263">
        <f>SUM(AKC3:AKN3)</f>
        <v>0</v>
      </c>
      <c r="AKQ3" s="264">
        <f>SUM(AKD3:AKO3)</f>
        <v>0</v>
      </c>
      <c r="AKR3" s="261">
        <v>46588.25</v>
      </c>
      <c r="AKS3" s="261">
        <v>781.09</v>
      </c>
      <c r="AKT3" s="261">
        <v>0</v>
      </c>
      <c r="AKU3" s="261">
        <v>94.81</v>
      </c>
      <c r="AKV3" s="261">
        <v>8410</v>
      </c>
      <c r="AKW3" s="261">
        <v>90238</v>
      </c>
      <c r="AKX3" s="261">
        <v>7247.98</v>
      </c>
      <c r="AKY3" s="261">
        <v>14239.85</v>
      </c>
      <c r="AKZ3" s="261">
        <v>-1997</v>
      </c>
      <c r="ALA3" s="261">
        <v>2050</v>
      </c>
      <c r="ALB3" s="261">
        <v>5366.34</v>
      </c>
      <c r="ALC3" s="261">
        <v>375</v>
      </c>
      <c r="ALD3" s="262"/>
      <c r="ALE3" s="263">
        <f>SUM(AKR3:ALC3)</f>
        <v>173394.32</v>
      </c>
      <c r="ALF3" s="264">
        <f>SUM(AKS3:ALD3)</f>
        <v>126806.06999999999</v>
      </c>
      <c r="ALG3" s="261">
        <v>655</v>
      </c>
      <c r="ALH3" s="261">
        <v>949.1</v>
      </c>
      <c r="ALI3" s="261">
        <v>700</v>
      </c>
      <c r="ALJ3" s="261">
        <v>630.9</v>
      </c>
      <c r="ALK3" s="261">
        <v>725</v>
      </c>
      <c r="ALL3" s="261">
        <v>560</v>
      </c>
      <c r="ALM3" s="261">
        <v>0</v>
      </c>
      <c r="ALN3" s="261">
        <v>0</v>
      </c>
      <c r="ALO3" s="261">
        <v>0</v>
      </c>
      <c r="ALP3" s="261">
        <v>0</v>
      </c>
      <c r="ALQ3" s="261">
        <v>0</v>
      </c>
      <c r="ALR3" s="261">
        <v>0</v>
      </c>
      <c r="ALS3" s="262"/>
      <c r="ALT3" s="263">
        <f>SUM(ALG3:ALR3)</f>
        <v>4220</v>
      </c>
      <c r="ALU3" s="264">
        <f>SUM(ALH3:ALS3)</f>
        <v>3565</v>
      </c>
      <c r="ALV3" s="261">
        <v>1704.39</v>
      </c>
      <c r="ALW3" s="261">
        <v>1907.69</v>
      </c>
      <c r="ALX3" s="261">
        <v>1777.49</v>
      </c>
      <c r="ALY3" s="261">
        <v>3415.59</v>
      </c>
      <c r="ALZ3" s="261">
        <v>2012.58</v>
      </c>
      <c r="AMA3" s="261">
        <v>1572.38</v>
      </c>
      <c r="AMB3" s="261">
        <v>1956.91</v>
      </c>
      <c r="AMC3" s="261">
        <v>1626.64</v>
      </c>
      <c r="AMD3" s="261">
        <v>2210.02</v>
      </c>
      <c r="AME3" s="261">
        <v>2409.0500000000002</v>
      </c>
      <c r="AMF3" s="261">
        <v>1747.93</v>
      </c>
      <c r="AMG3" s="261">
        <v>2136.2600000000002</v>
      </c>
      <c r="AMH3" s="262"/>
      <c r="AMI3" s="263">
        <f>SUM(ALV3:AMG3)</f>
        <v>24476.93</v>
      </c>
      <c r="AMJ3" s="264">
        <f>SUM(ALW3:AMH3)</f>
        <v>22772.54</v>
      </c>
      <c r="AMK3" s="261">
        <v>12342.58</v>
      </c>
      <c r="AML3" s="261">
        <v>260.87</v>
      </c>
      <c r="AMM3" s="261">
        <v>5584.57</v>
      </c>
      <c r="AMN3" s="261">
        <v>5035.3</v>
      </c>
      <c r="AMO3" s="261">
        <v>4053.13</v>
      </c>
      <c r="AMP3" s="261">
        <v>3588.15</v>
      </c>
      <c r="AMQ3" s="261">
        <v>3824.03</v>
      </c>
      <c r="AMR3" s="261">
        <v>2971.45</v>
      </c>
      <c r="AMS3" s="261">
        <v>1927.69</v>
      </c>
      <c r="AMT3" s="261">
        <v>1453.68</v>
      </c>
      <c r="AMU3" s="261">
        <v>1229.3800000000001</v>
      </c>
      <c r="AMV3" s="261">
        <v>595.21</v>
      </c>
      <c r="AMW3" s="262"/>
      <c r="AMX3" s="263">
        <f>SUM(AMK3:AMV3)</f>
        <v>42866.04</v>
      </c>
      <c r="AMY3" s="264">
        <f>SUM(AML3:AMW3)</f>
        <v>30523.46</v>
      </c>
      <c r="AMZ3" s="261">
        <v>0</v>
      </c>
      <c r="ANA3" s="261">
        <v>0</v>
      </c>
      <c r="ANB3" s="261">
        <v>0</v>
      </c>
      <c r="ANC3" s="261">
        <v>0</v>
      </c>
      <c r="AND3" s="261">
        <v>0</v>
      </c>
      <c r="ANE3" s="261">
        <v>0</v>
      </c>
      <c r="ANF3" s="261">
        <v>0</v>
      </c>
      <c r="ANG3" s="261">
        <v>0</v>
      </c>
      <c r="ANH3" s="261">
        <v>0</v>
      </c>
      <c r="ANI3" s="261">
        <v>0</v>
      </c>
      <c r="ANJ3" s="261">
        <v>0</v>
      </c>
      <c r="ANK3" s="261">
        <v>0</v>
      </c>
      <c r="ANL3" s="262"/>
      <c r="ANM3" s="263">
        <f>SUM(AMZ3:ANK3)</f>
        <v>0</v>
      </c>
      <c r="ANN3" s="264">
        <f>SUM(ANA3:ANL3)</f>
        <v>0</v>
      </c>
      <c r="ANO3" s="261">
        <v>0</v>
      </c>
      <c r="ANP3" s="261">
        <v>0</v>
      </c>
      <c r="ANQ3" s="261">
        <v>0</v>
      </c>
      <c r="ANR3" s="261">
        <v>0</v>
      </c>
      <c r="ANS3" s="261">
        <v>0</v>
      </c>
      <c r="ANT3" s="261">
        <v>0</v>
      </c>
      <c r="ANU3" s="261">
        <v>0</v>
      </c>
      <c r="ANV3" s="261">
        <v>0</v>
      </c>
      <c r="ANW3" s="261">
        <v>0</v>
      </c>
      <c r="ANX3" s="261">
        <v>0</v>
      </c>
      <c r="ANY3" s="261">
        <v>0</v>
      </c>
      <c r="ANZ3" s="261">
        <v>0</v>
      </c>
      <c r="AOA3" s="262"/>
      <c r="AOB3" s="263">
        <f>SUM(ANO3:ANZ3)</f>
        <v>0</v>
      </c>
      <c r="AOC3" s="264">
        <f>SUM(ANP3:AOA3)</f>
        <v>0</v>
      </c>
      <c r="AOD3" s="261">
        <v>0</v>
      </c>
      <c r="AOE3" s="261">
        <v>0</v>
      </c>
      <c r="AOF3" s="261">
        <v>0</v>
      </c>
      <c r="AOG3" s="261">
        <v>0</v>
      </c>
      <c r="AOH3" s="261">
        <v>0</v>
      </c>
      <c r="AOI3" s="261">
        <v>0</v>
      </c>
      <c r="AOJ3" s="261">
        <v>0</v>
      </c>
      <c r="AOK3" s="261">
        <v>0</v>
      </c>
      <c r="AOL3" s="261">
        <v>0</v>
      </c>
      <c r="AOM3" s="261">
        <v>0</v>
      </c>
      <c r="AON3" s="261">
        <v>0</v>
      </c>
      <c r="AOO3" s="261">
        <v>0</v>
      </c>
      <c r="AOP3" s="262"/>
      <c r="AOQ3" s="263">
        <f>SUM(AOD3:AOO3)</f>
        <v>0</v>
      </c>
      <c r="AOR3" s="264">
        <f>SUM(AOE3:AOP3)</f>
        <v>0</v>
      </c>
      <c r="AOS3" s="261">
        <v>0</v>
      </c>
      <c r="AOT3" s="261">
        <v>0</v>
      </c>
      <c r="AOU3" s="261">
        <v>0</v>
      </c>
      <c r="AOV3" s="261">
        <v>60</v>
      </c>
      <c r="AOW3" s="261">
        <v>0</v>
      </c>
      <c r="AOX3" s="261">
        <v>0</v>
      </c>
      <c r="AOY3" s="261">
        <v>60</v>
      </c>
      <c r="AOZ3" s="261">
        <v>0</v>
      </c>
      <c r="APA3" s="261">
        <v>0</v>
      </c>
      <c r="APB3" s="261">
        <v>0</v>
      </c>
      <c r="APC3" s="261">
        <v>0</v>
      </c>
      <c r="APD3" s="261">
        <v>60</v>
      </c>
      <c r="APE3" s="262"/>
      <c r="APF3" s="263">
        <f>SUM(AOS3:APD3)</f>
        <v>180</v>
      </c>
      <c r="APG3" s="264">
        <f>SUM(AOT3:APE3)</f>
        <v>180</v>
      </c>
      <c r="APH3" s="261">
        <v>0</v>
      </c>
      <c r="API3" s="261">
        <v>0</v>
      </c>
      <c r="APJ3" s="261">
        <v>0</v>
      </c>
      <c r="APK3" s="261">
        <v>0</v>
      </c>
      <c r="APL3" s="261">
        <v>0</v>
      </c>
      <c r="APM3" s="261">
        <v>0</v>
      </c>
      <c r="APN3" s="261">
        <v>0</v>
      </c>
      <c r="APO3" s="261">
        <v>0</v>
      </c>
      <c r="APP3" s="261">
        <v>0</v>
      </c>
      <c r="APQ3" s="261">
        <v>0</v>
      </c>
      <c r="APR3" s="261">
        <v>0</v>
      </c>
      <c r="APS3" s="261">
        <v>0</v>
      </c>
      <c r="APT3" s="262"/>
      <c r="APU3" s="263">
        <f>SUM(APH3:APS3)</f>
        <v>0</v>
      </c>
      <c r="APV3" s="264">
        <f>SUM(API3:APT3)</f>
        <v>0</v>
      </c>
      <c r="APW3" s="261">
        <v>0</v>
      </c>
      <c r="APX3" s="261">
        <v>0</v>
      </c>
      <c r="APY3" s="261">
        <v>0</v>
      </c>
      <c r="APZ3" s="261">
        <v>0</v>
      </c>
      <c r="AQA3" s="261">
        <v>0</v>
      </c>
      <c r="AQB3" s="261">
        <v>0</v>
      </c>
      <c r="AQC3" s="261">
        <v>0</v>
      </c>
      <c r="AQD3" s="261">
        <v>0</v>
      </c>
      <c r="AQE3" s="261">
        <v>0</v>
      </c>
      <c r="AQF3" s="261">
        <v>0</v>
      </c>
      <c r="AQG3" s="261">
        <v>0</v>
      </c>
      <c r="AQH3" s="261">
        <v>0</v>
      </c>
      <c r="AQI3" s="262"/>
      <c r="AQJ3" s="263">
        <f>SUM(APW3:AQH3)</f>
        <v>0</v>
      </c>
      <c r="AQK3" s="264">
        <f>SUM(APX3:AQI3)</f>
        <v>0</v>
      </c>
      <c r="AQL3" s="261"/>
      <c r="AQM3" s="261"/>
      <c r="AQN3" s="261"/>
      <c r="AQO3" s="261"/>
      <c r="AQP3" s="261"/>
      <c r="AQQ3" s="261"/>
      <c r="AQR3" s="261">
        <v>215914</v>
      </c>
      <c r="AQS3" s="261"/>
      <c r="AQT3" s="261"/>
      <c r="AQU3" s="261"/>
      <c r="AQV3" s="261"/>
      <c r="AQW3" s="261"/>
      <c r="AQX3" s="262"/>
      <c r="AQY3" s="263">
        <f>SUM(AQL3:AQW3)</f>
        <v>215914</v>
      </c>
      <c r="AQZ3" s="264">
        <f>SUM(AQM3:AQX3)</f>
        <v>215914</v>
      </c>
      <c r="ARA3" s="261">
        <v>171040</v>
      </c>
      <c r="ARB3" s="261">
        <v>0</v>
      </c>
      <c r="ARC3" s="261">
        <v>0</v>
      </c>
      <c r="ARD3" s="261">
        <v>470169</v>
      </c>
      <c r="ARE3" s="261">
        <v>156723</v>
      </c>
      <c r="ARF3" s="261">
        <v>156723</v>
      </c>
      <c r="ARG3" s="261">
        <v>156723</v>
      </c>
      <c r="ARH3" s="261">
        <v>156723</v>
      </c>
      <c r="ARI3" s="261">
        <v>0</v>
      </c>
      <c r="ARJ3" s="261">
        <v>0</v>
      </c>
      <c r="ARK3" s="261">
        <v>86737.3</v>
      </c>
      <c r="ARL3" s="261">
        <v>133000</v>
      </c>
      <c r="ARM3" s="262"/>
      <c r="ARN3" s="263">
        <f>SUM(ARA3:ARL3)</f>
        <v>1487838.3</v>
      </c>
      <c r="ARO3" s="264">
        <f>SUM(ARB3:ARM3)</f>
        <v>1316798.3</v>
      </c>
      <c r="ARP3" s="261">
        <v>478791.81</v>
      </c>
      <c r="ARQ3" s="261">
        <v>398676.4</v>
      </c>
      <c r="ARR3" s="261">
        <v>441719.11</v>
      </c>
      <c r="ARS3" s="261">
        <v>434264.79</v>
      </c>
      <c r="ART3" s="261">
        <v>486242.3</v>
      </c>
      <c r="ARU3" s="261">
        <v>585247.31000000006</v>
      </c>
      <c r="ARV3" s="261">
        <v>419849.86</v>
      </c>
      <c r="ARW3" s="261">
        <v>440487.44</v>
      </c>
      <c r="ARX3" s="261">
        <v>314823.98</v>
      </c>
      <c r="ARY3" s="261">
        <v>359065.77</v>
      </c>
      <c r="ARZ3" s="261">
        <v>193236.7</v>
      </c>
      <c r="ASA3" s="262"/>
      <c r="ASB3" s="265">
        <f>SUM(ARP3:ASA3)</f>
        <v>4552405.47</v>
      </c>
      <c r="ASC3" s="266"/>
      <c r="ASD3" s="261"/>
      <c r="ASE3" s="261"/>
      <c r="ASF3" s="261"/>
      <c r="ASG3" s="261"/>
      <c r="ASH3" s="261"/>
      <c r="ASI3" s="261"/>
      <c r="ASJ3" s="261"/>
      <c r="ASK3" s="261"/>
      <c r="ASL3" s="261"/>
      <c r="ASM3" s="261"/>
      <c r="ASN3" s="262"/>
      <c r="ASO3" s="267">
        <f>SUM(ASC3:ASN3)</f>
        <v>0</v>
      </c>
    </row>
    <row r="4" spans="1:1185" x14ac:dyDescent="0.25">
      <c r="A4" s="39">
        <v>2</v>
      </c>
      <c r="B4" s="40">
        <v>1</v>
      </c>
      <c r="C4" s="40" t="s">
        <v>13</v>
      </c>
      <c r="D4" s="40" t="s">
        <v>13</v>
      </c>
      <c r="E4" s="41" t="s">
        <v>13</v>
      </c>
      <c r="F4" s="187">
        <v>609318</v>
      </c>
      <c r="G4" s="49">
        <v>663029</v>
      </c>
      <c r="H4" s="51">
        <v>575110</v>
      </c>
      <c r="I4" s="49">
        <v>580822</v>
      </c>
      <c r="J4" s="49">
        <v>140265</v>
      </c>
      <c r="K4" s="51" t="s">
        <v>219</v>
      </c>
      <c r="L4" s="49">
        <v>499299.37</v>
      </c>
      <c r="M4" s="49">
        <v>639564</v>
      </c>
      <c r="N4" s="49">
        <v>575110</v>
      </c>
      <c r="O4" s="49">
        <v>47926</v>
      </c>
      <c r="P4" s="49">
        <v>48402</v>
      </c>
      <c r="Q4" s="258">
        <v>8625.4718028409006</v>
      </c>
      <c r="R4" s="259">
        <v>14839.082272044425</v>
      </c>
      <c r="S4" s="260">
        <f t="shared" ref="S4:S67" si="0">Q4+R4</f>
        <v>23464.554074885324</v>
      </c>
      <c r="T4" s="268">
        <v>759.76</v>
      </c>
      <c r="U4" s="268">
        <v>408.85</v>
      </c>
      <c r="V4" s="268">
        <v>1123.78</v>
      </c>
      <c r="W4" s="268">
        <v>533.39</v>
      </c>
      <c r="X4" s="268">
        <v>1027.21</v>
      </c>
      <c r="Y4" s="268">
        <v>406.8</v>
      </c>
      <c r="Z4" s="268">
        <v>451.05</v>
      </c>
      <c r="AA4" s="268">
        <v>392.26</v>
      </c>
      <c r="AB4" s="268">
        <v>325</v>
      </c>
      <c r="AC4" s="268">
        <v>430</v>
      </c>
      <c r="AD4" s="268">
        <v>306.62</v>
      </c>
      <c r="AE4" s="268">
        <v>270</v>
      </c>
      <c r="AF4" s="269"/>
      <c r="AG4" s="270">
        <f t="shared" ref="AG4:AH67" si="1">SUM(T4:AE4)</f>
        <v>6434.72</v>
      </c>
      <c r="AH4" s="271">
        <f t="shared" si="1"/>
        <v>5674.96</v>
      </c>
      <c r="AI4" s="268">
        <v>0</v>
      </c>
      <c r="AJ4" s="268">
        <v>192.31</v>
      </c>
      <c r="AK4" s="268">
        <v>95.46</v>
      </c>
      <c r="AL4" s="268">
        <v>463.46</v>
      </c>
      <c r="AM4" s="268">
        <v>281.08</v>
      </c>
      <c r="AN4" s="268">
        <v>0</v>
      </c>
      <c r="AO4" s="268">
        <v>0</v>
      </c>
      <c r="AP4" s="268">
        <v>121.07</v>
      </c>
      <c r="AQ4" s="268">
        <v>0</v>
      </c>
      <c r="AR4" s="268">
        <v>0</v>
      </c>
      <c r="AS4" s="268">
        <v>267.58999999999997</v>
      </c>
      <c r="AT4" s="268">
        <v>278.98</v>
      </c>
      <c r="AU4" s="269"/>
      <c r="AV4" s="270">
        <f t="shared" ref="AV4:AW67" si="2">SUM(AI4:AT4)</f>
        <v>1699.9499999999998</v>
      </c>
      <c r="AW4" s="271">
        <f t="shared" si="2"/>
        <v>1699.9499999999998</v>
      </c>
      <c r="AX4" s="268">
        <v>0</v>
      </c>
      <c r="AY4" s="268">
        <v>0</v>
      </c>
      <c r="AZ4" s="268">
        <v>0</v>
      </c>
      <c r="BA4" s="268">
        <v>0</v>
      </c>
      <c r="BB4" s="268">
        <v>0</v>
      </c>
      <c r="BC4" s="268">
        <v>0</v>
      </c>
      <c r="BD4" s="268">
        <v>0</v>
      </c>
      <c r="BE4" s="268">
        <v>0</v>
      </c>
      <c r="BF4" s="268">
        <v>0</v>
      </c>
      <c r="BG4" s="268">
        <v>0</v>
      </c>
      <c r="BH4" s="268">
        <v>0</v>
      </c>
      <c r="BI4" s="268">
        <v>0</v>
      </c>
      <c r="BJ4" s="269"/>
      <c r="BK4" s="270">
        <f t="shared" ref="BK4:BL67" si="3">SUM(AX4:BI4)</f>
        <v>0</v>
      </c>
      <c r="BL4" s="271">
        <f t="shared" si="3"/>
        <v>0</v>
      </c>
      <c r="BM4" s="268">
        <v>113.42</v>
      </c>
      <c r="BN4" s="268">
        <v>78.58</v>
      </c>
      <c r="BO4" s="268">
        <v>112.06</v>
      </c>
      <c r="BP4" s="268">
        <v>37.049999999999997</v>
      </c>
      <c r="BQ4" s="268">
        <v>69.709999999999994</v>
      </c>
      <c r="BR4" s="268">
        <v>66.930000000000007</v>
      </c>
      <c r="BS4" s="268">
        <v>82.61</v>
      </c>
      <c r="BT4" s="268">
        <v>52.38</v>
      </c>
      <c r="BU4" s="268">
        <v>52.73</v>
      </c>
      <c r="BV4" s="268">
        <v>64.489999999999995</v>
      </c>
      <c r="BW4" s="268">
        <v>63.51</v>
      </c>
      <c r="BX4" s="268">
        <v>38.659999999999997</v>
      </c>
      <c r="BY4" s="269"/>
      <c r="BZ4" s="270">
        <f t="shared" ref="BZ4:CA67" si="4">SUM(BM4:BX4)</f>
        <v>832.13</v>
      </c>
      <c r="CA4" s="271">
        <f t="shared" si="4"/>
        <v>718.70999999999992</v>
      </c>
      <c r="CB4" s="268">
        <v>2032.16</v>
      </c>
      <c r="CC4" s="268">
        <v>1929.26</v>
      </c>
      <c r="CD4" s="268">
        <v>2264.9</v>
      </c>
      <c r="CE4" s="268">
        <v>1188.3399999999999</v>
      </c>
      <c r="CF4" s="268">
        <v>2272.4</v>
      </c>
      <c r="CG4" s="268">
        <v>2488.9699999999998</v>
      </c>
      <c r="CH4" s="268">
        <v>3605.48</v>
      </c>
      <c r="CI4" s="268">
        <v>2307.9499999999998</v>
      </c>
      <c r="CJ4" s="268">
        <v>2035.42</v>
      </c>
      <c r="CK4" s="268">
        <v>2862.22</v>
      </c>
      <c r="CL4" s="268">
        <v>1171.46</v>
      </c>
      <c r="CM4" s="268">
        <v>2380.7800000000002</v>
      </c>
      <c r="CN4" s="269"/>
      <c r="CO4" s="270">
        <f t="shared" ref="CO4:CP67" si="5">SUM(CB4:CM4)</f>
        <v>26539.339999999997</v>
      </c>
      <c r="CP4" s="271">
        <f t="shared" si="5"/>
        <v>24507.18</v>
      </c>
      <c r="CQ4" s="268">
        <v>0</v>
      </c>
      <c r="CR4" s="268">
        <v>0</v>
      </c>
      <c r="CS4" s="268">
        <v>0</v>
      </c>
      <c r="CT4" s="268">
        <v>0</v>
      </c>
      <c r="CU4" s="268">
        <v>0</v>
      </c>
      <c r="CV4" s="268">
        <v>0</v>
      </c>
      <c r="CW4" s="268">
        <v>0</v>
      </c>
      <c r="CX4" s="268">
        <v>0</v>
      </c>
      <c r="CY4" s="268">
        <v>0</v>
      </c>
      <c r="CZ4" s="268">
        <v>0</v>
      </c>
      <c r="DA4" s="268">
        <v>0</v>
      </c>
      <c r="DB4" s="268">
        <v>0</v>
      </c>
      <c r="DC4" s="269"/>
      <c r="DD4" s="270">
        <f t="shared" ref="DD4:DE67" si="6">SUM(CQ4:DB4)</f>
        <v>0</v>
      </c>
      <c r="DE4" s="271">
        <f t="shared" si="6"/>
        <v>0</v>
      </c>
      <c r="DF4" s="268">
        <v>0</v>
      </c>
      <c r="DG4" s="268">
        <v>0</v>
      </c>
      <c r="DH4" s="268">
        <v>0</v>
      </c>
      <c r="DI4" s="268">
        <v>0</v>
      </c>
      <c r="DJ4" s="268">
        <v>0</v>
      </c>
      <c r="DK4" s="268">
        <v>0</v>
      </c>
      <c r="DL4" s="268">
        <v>0</v>
      </c>
      <c r="DM4" s="268">
        <v>0</v>
      </c>
      <c r="DN4" s="268">
        <v>0</v>
      </c>
      <c r="DO4" s="268">
        <v>0</v>
      </c>
      <c r="DP4" s="268">
        <v>0</v>
      </c>
      <c r="DQ4" s="268">
        <v>0</v>
      </c>
      <c r="DR4" s="269"/>
      <c r="DS4" s="270">
        <f t="shared" ref="DS4:DT67" si="7">SUM(DF4:DQ4)</f>
        <v>0</v>
      </c>
      <c r="DT4" s="271">
        <f t="shared" si="7"/>
        <v>0</v>
      </c>
      <c r="DU4" s="268">
        <v>1867.4</v>
      </c>
      <c r="DV4" s="268">
        <v>3729.69</v>
      </c>
      <c r="DW4" s="268">
        <v>3006.64</v>
      </c>
      <c r="DX4" s="268">
        <v>1460.4</v>
      </c>
      <c r="DY4" s="268">
        <v>3961.36</v>
      </c>
      <c r="DZ4" s="268">
        <v>3746.13</v>
      </c>
      <c r="EA4" s="268">
        <v>4926.4399999999996</v>
      </c>
      <c r="EB4" s="268">
        <v>3019.44</v>
      </c>
      <c r="EC4" s="268">
        <v>2465.75</v>
      </c>
      <c r="ED4" s="268">
        <v>1375.6</v>
      </c>
      <c r="EE4" s="268">
        <v>1325.2</v>
      </c>
      <c r="EF4" s="268">
        <v>1631.6</v>
      </c>
      <c r="EG4" s="269"/>
      <c r="EH4" s="270">
        <f t="shared" ref="EH4:EI67" si="8">SUM(DU4:EF4)</f>
        <v>32515.649999999994</v>
      </c>
      <c r="EI4" s="271">
        <f t="shared" si="8"/>
        <v>30648.249999999996</v>
      </c>
      <c r="EJ4" s="268">
        <v>36.799999999999997</v>
      </c>
      <c r="EK4" s="268">
        <v>294.39999999999998</v>
      </c>
      <c r="EL4" s="268">
        <v>154.19999999999999</v>
      </c>
      <c r="EM4" s="268">
        <v>51.6</v>
      </c>
      <c r="EN4" s="268">
        <v>292.39999999999998</v>
      </c>
      <c r="EO4" s="268">
        <v>214.6</v>
      </c>
      <c r="EP4" s="268">
        <v>0</v>
      </c>
      <c r="EQ4" s="268">
        <v>522.79999999999995</v>
      </c>
      <c r="ER4" s="268">
        <v>33.799999999999997</v>
      </c>
      <c r="ES4" s="268">
        <v>99.2</v>
      </c>
      <c r="ET4" s="268">
        <v>176.8</v>
      </c>
      <c r="EU4" s="268">
        <v>72.400000000000006</v>
      </c>
      <c r="EV4" s="269"/>
      <c r="EW4" s="270">
        <f t="shared" ref="EW4:EX67" si="9">SUM(EJ4:EU4)</f>
        <v>1949</v>
      </c>
      <c r="EX4" s="271">
        <f t="shared" si="9"/>
        <v>1912.2</v>
      </c>
      <c r="EY4" s="268">
        <v>0</v>
      </c>
      <c r="EZ4" s="268">
        <v>0</v>
      </c>
      <c r="FA4" s="268">
        <v>0</v>
      </c>
      <c r="FB4" s="268">
        <v>0</v>
      </c>
      <c r="FC4" s="268">
        <v>0</v>
      </c>
      <c r="FD4" s="268">
        <v>0</v>
      </c>
      <c r="FE4" s="268">
        <v>0</v>
      </c>
      <c r="FF4" s="268">
        <v>0</v>
      </c>
      <c r="FG4" s="268">
        <v>0</v>
      </c>
      <c r="FH4" s="268">
        <v>0</v>
      </c>
      <c r="FI4" s="268">
        <v>0</v>
      </c>
      <c r="FJ4" s="268">
        <v>0</v>
      </c>
      <c r="FK4" s="269"/>
      <c r="FL4" s="270">
        <f t="shared" ref="FL4:FM67" si="10">SUM(EY4:FJ4)</f>
        <v>0</v>
      </c>
      <c r="FM4" s="271">
        <f t="shared" si="10"/>
        <v>0</v>
      </c>
      <c r="FN4" s="268">
        <v>434.24</v>
      </c>
      <c r="FO4" s="268">
        <v>348.38</v>
      </c>
      <c r="FP4" s="268">
        <v>330.66</v>
      </c>
      <c r="FQ4" s="268">
        <v>333.04</v>
      </c>
      <c r="FR4" s="268">
        <v>501.22</v>
      </c>
      <c r="FS4" s="268">
        <v>419.02</v>
      </c>
      <c r="FT4" s="268">
        <v>399.47</v>
      </c>
      <c r="FU4" s="268">
        <v>153.28</v>
      </c>
      <c r="FV4" s="268">
        <v>330.17</v>
      </c>
      <c r="FW4" s="268">
        <v>385.33</v>
      </c>
      <c r="FX4" s="268">
        <v>143.32</v>
      </c>
      <c r="FY4" s="268">
        <v>353.51</v>
      </c>
      <c r="FZ4" s="269"/>
      <c r="GA4" s="270">
        <f t="shared" ref="GA4:GB67" si="11">SUM(FN4:FY4)</f>
        <v>4131.6400000000003</v>
      </c>
      <c r="GB4" s="271">
        <f t="shared" si="11"/>
        <v>3697.4000000000005</v>
      </c>
      <c r="GC4" s="268">
        <v>775.87</v>
      </c>
      <c r="GD4" s="268">
        <v>858.02</v>
      </c>
      <c r="GE4" s="268">
        <v>720.99</v>
      </c>
      <c r="GF4" s="268">
        <v>443.13</v>
      </c>
      <c r="GG4" s="268">
        <v>630.66999999999996</v>
      </c>
      <c r="GH4" s="268">
        <v>968.94</v>
      </c>
      <c r="GI4" s="268">
        <v>804.8</v>
      </c>
      <c r="GJ4" s="268">
        <v>1071.33</v>
      </c>
      <c r="GK4" s="268">
        <v>658.28</v>
      </c>
      <c r="GL4" s="268">
        <v>907.54</v>
      </c>
      <c r="GM4" s="268">
        <v>423.11</v>
      </c>
      <c r="GN4" s="268">
        <v>411.61</v>
      </c>
      <c r="GO4" s="269"/>
      <c r="GP4" s="270">
        <f t="shared" ref="GP4:GQ67" si="12">SUM(GC4:GN4)</f>
        <v>8674.2900000000009</v>
      </c>
      <c r="GQ4" s="271">
        <f t="shared" si="12"/>
        <v>7898.4199999999992</v>
      </c>
      <c r="GR4" s="268">
        <v>0</v>
      </c>
      <c r="GS4" s="268">
        <v>0</v>
      </c>
      <c r="GT4" s="268">
        <v>0</v>
      </c>
      <c r="GU4" s="268">
        <v>0</v>
      </c>
      <c r="GV4" s="268">
        <v>0</v>
      </c>
      <c r="GW4" s="268">
        <v>0</v>
      </c>
      <c r="GX4" s="268">
        <v>0</v>
      </c>
      <c r="GY4" s="268">
        <v>0</v>
      </c>
      <c r="GZ4" s="268">
        <v>0</v>
      </c>
      <c r="HA4" s="268">
        <v>0</v>
      </c>
      <c r="HB4" s="268">
        <v>0</v>
      </c>
      <c r="HC4" s="268">
        <v>0</v>
      </c>
      <c r="HD4" s="269"/>
      <c r="HE4" s="270">
        <f t="shared" ref="HE4:HF67" si="13">SUM(GR4:HC4)</f>
        <v>0</v>
      </c>
      <c r="HF4" s="271">
        <f t="shared" si="13"/>
        <v>0</v>
      </c>
      <c r="HG4" s="268">
        <v>0</v>
      </c>
      <c r="HH4" s="268">
        <v>0</v>
      </c>
      <c r="HI4" s="268">
        <v>0</v>
      </c>
      <c r="HJ4" s="268">
        <v>0</v>
      </c>
      <c r="HK4" s="268">
        <v>0</v>
      </c>
      <c r="HL4" s="268">
        <v>0</v>
      </c>
      <c r="HM4" s="268">
        <v>0</v>
      </c>
      <c r="HN4" s="268">
        <v>0</v>
      </c>
      <c r="HO4" s="268">
        <v>0</v>
      </c>
      <c r="HP4" s="268">
        <v>0</v>
      </c>
      <c r="HQ4" s="268">
        <v>0</v>
      </c>
      <c r="HR4" s="268">
        <v>0</v>
      </c>
      <c r="HS4" s="269"/>
      <c r="HT4" s="270">
        <f t="shared" ref="HT4:HU67" si="14">SUM(HG4:HR4)</f>
        <v>0</v>
      </c>
      <c r="HU4" s="271">
        <f t="shared" si="14"/>
        <v>0</v>
      </c>
      <c r="HV4" s="268">
        <v>0</v>
      </c>
      <c r="HW4" s="268">
        <v>5</v>
      </c>
      <c r="HX4" s="268">
        <v>6.5</v>
      </c>
      <c r="HY4" s="268">
        <v>0</v>
      </c>
      <c r="HZ4" s="268">
        <v>0</v>
      </c>
      <c r="IA4" s="268">
        <v>0</v>
      </c>
      <c r="IB4" s="268">
        <v>0</v>
      </c>
      <c r="IC4" s="268">
        <v>0</v>
      </c>
      <c r="ID4" s="268">
        <v>0</v>
      </c>
      <c r="IE4" s="268">
        <v>0</v>
      </c>
      <c r="IF4" s="268">
        <v>0</v>
      </c>
      <c r="IG4" s="268">
        <v>0</v>
      </c>
      <c r="IH4" s="269"/>
      <c r="II4" s="270">
        <f t="shared" ref="II4:IJ67" si="15">SUM(HV4:IG4)</f>
        <v>11.5</v>
      </c>
      <c r="IJ4" s="271">
        <f t="shared" si="15"/>
        <v>11.5</v>
      </c>
      <c r="IK4" s="268">
        <v>2506</v>
      </c>
      <c r="IL4" s="268">
        <v>3585</v>
      </c>
      <c r="IM4" s="268">
        <v>2388.33</v>
      </c>
      <c r="IN4" s="268">
        <v>4772</v>
      </c>
      <c r="IO4" s="268">
        <v>2417</v>
      </c>
      <c r="IP4" s="268">
        <v>1209.5</v>
      </c>
      <c r="IQ4" s="268">
        <v>1680.5</v>
      </c>
      <c r="IR4" s="268">
        <v>1601.5</v>
      </c>
      <c r="IS4" s="268">
        <v>977</v>
      </c>
      <c r="IT4" s="268">
        <v>765</v>
      </c>
      <c r="IU4" s="268">
        <v>1515</v>
      </c>
      <c r="IV4" s="268">
        <v>975</v>
      </c>
      <c r="IW4" s="269"/>
      <c r="IX4" s="270">
        <f t="shared" ref="IX4:IY67" si="16">SUM(IK4:IV4)</f>
        <v>24391.83</v>
      </c>
      <c r="IY4" s="271">
        <f t="shared" si="16"/>
        <v>21885.83</v>
      </c>
      <c r="IZ4" s="268">
        <v>2110.04</v>
      </c>
      <c r="JA4" s="268">
        <v>3714.82</v>
      </c>
      <c r="JB4" s="268">
        <v>909.84</v>
      </c>
      <c r="JC4" s="268">
        <v>3731.77</v>
      </c>
      <c r="JD4" s="268">
        <v>-1913.15</v>
      </c>
      <c r="JE4" s="268">
        <v>270.3</v>
      </c>
      <c r="JF4" s="268">
        <v>206.4</v>
      </c>
      <c r="JG4" s="268">
        <v>164.67</v>
      </c>
      <c r="JH4" s="268">
        <v>5.54</v>
      </c>
      <c r="JI4" s="268">
        <v>6</v>
      </c>
      <c r="JJ4" s="268">
        <v>7</v>
      </c>
      <c r="JK4" s="268">
        <v>225</v>
      </c>
      <c r="JL4" s="269"/>
      <c r="JM4" s="270">
        <f t="shared" ref="JM4:JN67" si="17">SUM(IZ4:JK4)</f>
        <v>9438.2300000000014</v>
      </c>
      <c r="JN4" s="271">
        <f t="shared" si="17"/>
        <v>7328.1900000000005</v>
      </c>
      <c r="JO4" s="268">
        <v>0</v>
      </c>
      <c r="JP4" s="268">
        <v>0</v>
      </c>
      <c r="JQ4" s="268">
        <v>0</v>
      </c>
      <c r="JR4" s="268">
        <v>0</v>
      </c>
      <c r="JS4" s="268">
        <v>0</v>
      </c>
      <c r="JT4" s="268">
        <v>0</v>
      </c>
      <c r="JU4" s="268">
        <v>0</v>
      </c>
      <c r="JV4" s="268">
        <v>0</v>
      </c>
      <c r="JW4" s="268">
        <v>0</v>
      </c>
      <c r="JX4" s="268">
        <v>0</v>
      </c>
      <c r="JY4" s="268">
        <v>0</v>
      </c>
      <c r="JZ4" s="268">
        <v>0</v>
      </c>
      <c r="KA4" s="269"/>
      <c r="KB4" s="270">
        <f t="shared" ref="KB4:KC67" si="18">SUM(JO4:JZ4)</f>
        <v>0</v>
      </c>
      <c r="KC4" s="271">
        <f t="shared" si="18"/>
        <v>0</v>
      </c>
      <c r="KD4" s="268">
        <v>0</v>
      </c>
      <c r="KE4" s="268">
        <v>0</v>
      </c>
      <c r="KF4" s="268">
        <v>0</v>
      </c>
      <c r="KG4" s="268">
        <v>0</v>
      </c>
      <c r="KH4" s="268">
        <v>0</v>
      </c>
      <c r="KI4" s="268">
        <v>0</v>
      </c>
      <c r="KJ4" s="268">
        <v>0</v>
      </c>
      <c r="KK4" s="268">
        <v>0</v>
      </c>
      <c r="KL4" s="268">
        <v>0</v>
      </c>
      <c r="KM4" s="268">
        <v>0</v>
      </c>
      <c r="KN4" s="268">
        <v>0</v>
      </c>
      <c r="KO4" s="268">
        <v>0</v>
      </c>
      <c r="KP4" s="269"/>
      <c r="KQ4" s="270">
        <f t="shared" ref="KQ4:KR67" si="19">SUM(KD4:KO4)</f>
        <v>0</v>
      </c>
      <c r="KR4" s="271">
        <f t="shared" si="19"/>
        <v>0</v>
      </c>
      <c r="KS4" s="268">
        <v>0</v>
      </c>
      <c r="KT4" s="268">
        <v>50</v>
      </c>
      <c r="KU4" s="268">
        <v>50</v>
      </c>
      <c r="KV4" s="268">
        <v>100</v>
      </c>
      <c r="KW4" s="268">
        <v>100</v>
      </c>
      <c r="KX4" s="268">
        <v>150</v>
      </c>
      <c r="KY4" s="268">
        <v>200</v>
      </c>
      <c r="KZ4" s="268">
        <v>100</v>
      </c>
      <c r="LA4" s="268">
        <v>50</v>
      </c>
      <c r="LB4" s="268">
        <v>100</v>
      </c>
      <c r="LC4" s="268">
        <v>150</v>
      </c>
      <c r="LD4" s="268">
        <v>50</v>
      </c>
      <c r="LE4" s="269"/>
      <c r="LF4" s="270">
        <f t="shared" ref="LF4:LG67" si="20">SUM(KS4:LD4)</f>
        <v>1100</v>
      </c>
      <c r="LG4" s="271">
        <f t="shared" si="20"/>
        <v>1100</v>
      </c>
      <c r="LH4" s="268">
        <v>0</v>
      </c>
      <c r="LI4" s="268">
        <v>0</v>
      </c>
      <c r="LJ4" s="268">
        <v>0</v>
      </c>
      <c r="LK4" s="268">
        <v>0</v>
      </c>
      <c r="LL4" s="268">
        <v>0</v>
      </c>
      <c r="LM4" s="268">
        <v>0</v>
      </c>
      <c r="LN4" s="268">
        <v>0</v>
      </c>
      <c r="LO4" s="268">
        <v>0</v>
      </c>
      <c r="LP4" s="268">
        <v>0</v>
      </c>
      <c r="LQ4" s="268">
        <v>0</v>
      </c>
      <c r="LR4" s="268">
        <v>0</v>
      </c>
      <c r="LS4" s="268">
        <v>0</v>
      </c>
      <c r="LT4" s="269"/>
      <c r="LU4" s="270">
        <f t="shared" ref="LU4:LV67" si="21">SUM(LH4:LS4)</f>
        <v>0</v>
      </c>
      <c r="LV4" s="271">
        <f t="shared" si="21"/>
        <v>0</v>
      </c>
      <c r="LW4" s="268">
        <v>0</v>
      </c>
      <c r="LX4" s="268">
        <v>0</v>
      </c>
      <c r="LY4" s="268">
        <v>0</v>
      </c>
      <c r="LZ4" s="268">
        <v>0</v>
      </c>
      <c r="MA4" s="268">
        <v>0</v>
      </c>
      <c r="MB4" s="268">
        <v>0</v>
      </c>
      <c r="MC4" s="268">
        <v>0</v>
      </c>
      <c r="MD4" s="268">
        <v>0</v>
      </c>
      <c r="ME4" s="268">
        <v>0</v>
      </c>
      <c r="MF4" s="268">
        <v>0</v>
      </c>
      <c r="MG4" s="268">
        <v>0</v>
      </c>
      <c r="MH4" s="268">
        <v>0</v>
      </c>
      <c r="MI4" s="269"/>
      <c r="MJ4" s="270">
        <f t="shared" ref="MJ4:MK67" si="22">SUM(LW4:MH4)</f>
        <v>0</v>
      </c>
      <c r="MK4" s="271">
        <f t="shared" si="22"/>
        <v>0</v>
      </c>
      <c r="ML4" s="268">
        <v>0</v>
      </c>
      <c r="MM4" s="268">
        <v>0</v>
      </c>
      <c r="MN4" s="268">
        <v>0</v>
      </c>
      <c r="MO4" s="268">
        <v>0</v>
      </c>
      <c r="MP4" s="268">
        <v>0</v>
      </c>
      <c r="MQ4" s="268">
        <v>0</v>
      </c>
      <c r="MR4" s="268">
        <v>0</v>
      </c>
      <c r="MS4" s="268">
        <v>0</v>
      </c>
      <c r="MT4" s="268">
        <v>0</v>
      </c>
      <c r="MU4" s="268">
        <v>0</v>
      </c>
      <c r="MV4" s="268">
        <v>0</v>
      </c>
      <c r="MW4" s="268">
        <v>0</v>
      </c>
      <c r="MX4" s="269"/>
      <c r="MY4" s="270">
        <f t="shared" ref="MY4:MZ67" si="23">SUM(ML4:MW4)</f>
        <v>0</v>
      </c>
      <c r="MZ4" s="271">
        <f t="shared" si="23"/>
        <v>0</v>
      </c>
      <c r="NA4" s="268">
        <v>4285</v>
      </c>
      <c r="NB4" s="268">
        <v>6330</v>
      </c>
      <c r="NC4" s="268">
        <v>8630</v>
      </c>
      <c r="ND4" s="268">
        <v>8945</v>
      </c>
      <c r="NE4" s="268">
        <v>7790</v>
      </c>
      <c r="NF4" s="268">
        <v>10275</v>
      </c>
      <c r="NG4" s="268">
        <v>10035</v>
      </c>
      <c r="NH4" s="268">
        <v>5755</v>
      </c>
      <c r="NI4" s="268">
        <v>4980</v>
      </c>
      <c r="NJ4" s="268">
        <v>4930</v>
      </c>
      <c r="NK4" s="268">
        <v>6865</v>
      </c>
      <c r="NL4" s="268">
        <v>6727</v>
      </c>
      <c r="NM4" s="269"/>
      <c r="NN4" s="270">
        <f t="shared" ref="NN4:NO67" si="24">SUM(NA4:NL4)</f>
        <v>85547</v>
      </c>
      <c r="NO4" s="271">
        <f t="shared" si="24"/>
        <v>81262</v>
      </c>
      <c r="NP4" s="268">
        <v>37.5</v>
      </c>
      <c r="NQ4" s="268">
        <v>0</v>
      </c>
      <c r="NR4" s="268">
        <v>0</v>
      </c>
      <c r="NS4" s="268">
        <v>75</v>
      </c>
      <c r="NT4" s="268">
        <v>81</v>
      </c>
      <c r="NU4" s="268">
        <v>78.5</v>
      </c>
      <c r="NV4" s="268">
        <v>37.5</v>
      </c>
      <c r="NW4" s="268">
        <v>37.5</v>
      </c>
      <c r="NX4" s="268">
        <v>0</v>
      </c>
      <c r="NY4" s="268">
        <v>37.5</v>
      </c>
      <c r="NZ4" s="268">
        <v>0</v>
      </c>
      <c r="OA4" s="268">
        <v>37.5</v>
      </c>
      <c r="OB4" s="269"/>
      <c r="OC4" s="270">
        <f t="shared" ref="OC4:OD67" si="25">SUM(NP4:OA4)</f>
        <v>422</v>
      </c>
      <c r="OD4" s="271">
        <f t="shared" si="25"/>
        <v>384.5</v>
      </c>
      <c r="OE4" s="268">
        <v>0</v>
      </c>
      <c r="OF4" s="268">
        <v>0</v>
      </c>
      <c r="OG4" s="268">
        <v>0</v>
      </c>
      <c r="OH4" s="268">
        <v>0</v>
      </c>
      <c r="OI4" s="268">
        <v>0</v>
      </c>
      <c r="OJ4" s="268">
        <v>0</v>
      </c>
      <c r="OK4" s="268">
        <v>0</v>
      </c>
      <c r="OL4" s="268">
        <v>0</v>
      </c>
      <c r="OM4" s="268">
        <v>0</v>
      </c>
      <c r="ON4" s="268">
        <v>0</v>
      </c>
      <c r="OO4" s="268">
        <v>0</v>
      </c>
      <c r="OP4" s="268">
        <v>0</v>
      </c>
      <c r="OQ4" s="269"/>
      <c r="OR4" s="270">
        <f t="shared" ref="OR4:OS67" si="26">SUM(OE4:OP4)</f>
        <v>0</v>
      </c>
      <c r="OS4" s="271">
        <f t="shared" si="26"/>
        <v>0</v>
      </c>
      <c r="OT4" s="268">
        <v>0</v>
      </c>
      <c r="OU4" s="268">
        <v>0</v>
      </c>
      <c r="OV4" s="268">
        <v>0</v>
      </c>
      <c r="OW4" s="268">
        <v>0</v>
      </c>
      <c r="OX4" s="268">
        <v>50</v>
      </c>
      <c r="OY4" s="268">
        <v>0</v>
      </c>
      <c r="OZ4" s="268">
        <v>50</v>
      </c>
      <c r="PA4" s="268">
        <v>0</v>
      </c>
      <c r="PB4" s="268">
        <v>0</v>
      </c>
      <c r="PC4" s="268">
        <v>0</v>
      </c>
      <c r="PD4" s="268">
        <v>0</v>
      </c>
      <c r="PE4" s="268">
        <v>0</v>
      </c>
      <c r="PF4" s="269"/>
      <c r="PG4" s="270">
        <f t="shared" ref="PG4:PH67" si="27">SUM(OT4:PE4)</f>
        <v>100</v>
      </c>
      <c r="PH4" s="271">
        <f t="shared" si="27"/>
        <v>100</v>
      </c>
      <c r="PI4" s="268">
        <v>450</v>
      </c>
      <c r="PJ4" s="268">
        <v>1785</v>
      </c>
      <c r="PK4" s="268">
        <v>1100</v>
      </c>
      <c r="PL4" s="268">
        <v>200</v>
      </c>
      <c r="PM4" s="268">
        <v>1850</v>
      </c>
      <c r="PN4" s="268">
        <v>1850</v>
      </c>
      <c r="PO4" s="268">
        <v>1050</v>
      </c>
      <c r="PP4" s="268">
        <v>800</v>
      </c>
      <c r="PQ4" s="268">
        <v>300</v>
      </c>
      <c r="PR4" s="268">
        <v>1050</v>
      </c>
      <c r="PS4" s="268">
        <v>1250</v>
      </c>
      <c r="PT4" s="268">
        <v>550</v>
      </c>
      <c r="PU4" s="269"/>
      <c r="PV4" s="270">
        <f t="shared" ref="PV4:PW67" si="28">SUM(PI4:PT4)</f>
        <v>12235</v>
      </c>
      <c r="PW4" s="271">
        <f t="shared" si="28"/>
        <v>11785</v>
      </c>
      <c r="PX4" s="268">
        <v>17</v>
      </c>
      <c r="PY4" s="268">
        <v>0</v>
      </c>
      <c r="PZ4" s="268">
        <v>72</v>
      </c>
      <c r="QA4" s="268">
        <v>35</v>
      </c>
      <c r="QB4" s="268">
        <v>77</v>
      </c>
      <c r="QC4" s="268">
        <v>18</v>
      </c>
      <c r="QD4" s="268">
        <v>24</v>
      </c>
      <c r="QE4" s="268">
        <v>33</v>
      </c>
      <c r="QF4" s="268">
        <v>15</v>
      </c>
      <c r="QG4" s="268">
        <v>16</v>
      </c>
      <c r="QH4" s="268">
        <v>72</v>
      </c>
      <c r="QI4" s="268">
        <v>15</v>
      </c>
      <c r="QJ4" s="269"/>
      <c r="QK4" s="270">
        <f t="shared" ref="QK4:QL67" si="29">SUM(PX4:QI4)</f>
        <v>394</v>
      </c>
      <c r="QL4" s="271">
        <f t="shared" si="29"/>
        <v>377</v>
      </c>
      <c r="QM4" s="268">
        <v>0</v>
      </c>
      <c r="QN4" s="268">
        <v>0</v>
      </c>
      <c r="QO4" s="268">
        <v>0</v>
      </c>
      <c r="QP4" s="268">
        <v>0</v>
      </c>
      <c r="QQ4" s="268">
        <v>0</v>
      </c>
      <c r="QR4" s="268">
        <v>0</v>
      </c>
      <c r="QS4" s="268">
        <v>0</v>
      </c>
      <c r="QT4" s="268">
        <v>0</v>
      </c>
      <c r="QU4" s="268">
        <v>0</v>
      </c>
      <c r="QV4" s="268">
        <v>0</v>
      </c>
      <c r="QW4" s="268">
        <v>0</v>
      </c>
      <c r="QX4" s="268">
        <v>0</v>
      </c>
      <c r="QY4" s="269"/>
      <c r="QZ4" s="270">
        <f t="shared" ref="QZ4:RA67" si="30">SUM(QM4:QX4)</f>
        <v>0</v>
      </c>
      <c r="RA4" s="271">
        <f t="shared" si="30"/>
        <v>0</v>
      </c>
      <c r="RB4" s="268">
        <v>50</v>
      </c>
      <c r="RC4" s="268">
        <v>50</v>
      </c>
      <c r="RD4" s="268">
        <v>0</v>
      </c>
      <c r="RE4" s="268">
        <v>0</v>
      </c>
      <c r="RF4" s="268">
        <v>0</v>
      </c>
      <c r="RG4" s="268">
        <v>0</v>
      </c>
      <c r="RH4" s="268">
        <v>50</v>
      </c>
      <c r="RI4" s="268">
        <v>0</v>
      </c>
      <c r="RJ4" s="268">
        <v>0</v>
      </c>
      <c r="RK4" s="268">
        <v>0</v>
      </c>
      <c r="RL4" s="268">
        <v>0</v>
      </c>
      <c r="RM4" s="268">
        <v>50</v>
      </c>
      <c r="RN4" s="269"/>
      <c r="RO4" s="270">
        <f t="shared" ref="RO4:RP67" si="31">SUM(RB4:RM4)</f>
        <v>200</v>
      </c>
      <c r="RP4" s="271">
        <f t="shared" si="31"/>
        <v>150</v>
      </c>
      <c r="RQ4" s="268">
        <v>0</v>
      </c>
      <c r="RR4" s="268">
        <v>0</v>
      </c>
      <c r="RS4" s="268">
        <v>0</v>
      </c>
      <c r="RT4" s="268">
        <v>0</v>
      </c>
      <c r="RU4" s="268">
        <v>0</v>
      </c>
      <c r="RV4" s="268">
        <v>0</v>
      </c>
      <c r="RW4" s="268">
        <v>0</v>
      </c>
      <c r="RX4" s="268">
        <v>0</v>
      </c>
      <c r="RY4" s="268">
        <v>0</v>
      </c>
      <c r="RZ4" s="268">
        <v>0</v>
      </c>
      <c r="SA4" s="268">
        <v>0</v>
      </c>
      <c r="SB4" s="268">
        <v>0</v>
      </c>
      <c r="SC4" s="269"/>
      <c r="SD4" s="270">
        <f t="shared" ref="SD4:SE67" si="32">SUM(RQ4:SB4)</f>
        <v>0</v>
      </c>
      <c r="SE4" s="271">
        <f t="shared" si="32"/>
        <v>0</v>
      </c>
      <c r="SF4" s="268">
        <v>0</v>
      </c>
      <c r="SG4" s="268">
        <v>0</v>
      </c>
      <c r="SH4" s="268">
        <v>0</v>
      </c>
      <c r="SI4" s="268">
        <v>0</v>
      </c>
      <c r="SJ4" s="268">
        <v>0</v>
      </c>
      <c r="SK4" s="268">
        <v>0</v>
      </c>
      <c r="SL4" s="268">
        <v>0</v>
      </c>
      <c r="SM4" s="268">
        <v>0</v>
      </c>
      <c r="SN4" s="268">
        <v>0</v>
      </c>
      <c r="SO4" s="268">
        <v>0</v>
      </c>
      <c r="SP4" s="268">
        <v>0</v>
      </c>
      <c r="SQ4" s="268">
        <v>0</v>
      </c>
      <c r="SR4" s="269"/>
      <c r="SS4" s="270">
        <f t="shared" ref="SS4:ST67" si="33">SUM(SF4:SQ4)</f>
        <v>0</v>
      </c>
      <c r="ST4" s="271">
        <f t="shared" si="33"/>
        <v>0</v>
      </c>
      <c r="SU4" s="268">
        <v>3120</v>
      </c>
      <c r="SV4" s="268">
        <v>2055</v>
      </c>
      <c r="SW4" s="268">
        <v>2925</v>
      </c>
      <c r="SX4" s="268">
        <v>975</v>
      </c>
      <c r="SY4" s="268">
        <v>3315</v>
      </c>
      <c r="SZ4" s="268">
        <v>3120</v>
      </c>
      <c r="TA4" s="268">
        <v>2925</v>
      </c>
      <c r="TB4" s="268">
        <v>2035</v>
      </c>
      <c r="TC4" s="268">
        <v>2245</v>
      </c>
      <c r="TD4" s="268">
        <v>2730</v>
      </c>
      <c r="TE4" s="268">
        <v>715.38</v>
      </c>
      <c r="TF4" s="268">
        <v>2440</v>
      </c>
      <c r="TG4" s="269"/>
      <c r="TH4" s="270">
        <f t="shared" ref="TH4:TI67" si="34">SUM(SU4:TF4)</f>
        <v>28600.38</v>
      </c>
      <c r="TI4" s="271">
        <f t="shared" si="34"/>
        <v>25480.38</v>
      </c>
      <c r="TJ4" s="268">
        <v>621.12</v>
      </c>
      <c r="TK4" s="268">
        <v>571.04</v>
      </c>
      <c r="TL4" s="268">
        <v>584.1</v>
      </c>
      <c r="TM4" s="268">
        <v>402.55</v>
      </c>
      <c r="TN4" s="268">
        <v>0</v>
      </c>
      <c r="TO4" s="268">
        <v>461.63</v>
      </c>
      <c r="TP4" s="268">
        <v>443.08</v>
      </c>
      <c r="TQ4" s="268">
        <v>800</v>
      </c>
      <c r="TR4" s="268">
        <v>204.06</v>
      </c>
      <c r="TS4" s="268">
        <v>526.12</v>
      </c>
      <c r="TT4" s="268">
        <v>497.02</v>
      </c>
      <c r="TU4" s="268">
        <v>453.06</v>
      </c>
      <c r="TV4" s="269"/>
      <c r="TW4" s="270">
        <f t="shared" ref="TW4:TX67" si="35">SUM(TJ4:TU4)</f>
        <v>5563.78</v>
      </c>
      <c r="TX4" s="271">
        <f t="shared" si="35"/>
        <v>4942.66</v>
      </c>
      <c r="TY4" s="268">
        <v>0</v>
      </c>
      <c r="TZ4" s="268">
        <v>0</v>
      </c>
      <c r="UA4" s="268">
        <v>0</v>
      </c>
      <c r="UB4" s="268">
        <v>0</v>
      </c>
      <c r="UC4" s="268">
        <v>0</v>
      </c>
      <c r="UD4" s="268">
        <v>0</v>
      </c>
      <c r="UE4" s="268">
        <v>0</v>
      </c>
      <c r="UF4" s="268">
        <v>0</v>
      </c>
      <c r="UG4" s="268">
        <v>0</v>
      </c>
      <c r="UH4" s="268">
        <v>0</v>
      </c>
      <c r="UI4" s="268">
        <v>0</v>
      </c>
      <c r="UJ4" s="268">
        <v>0</v>
      </c>
      <c r="UK4" s="269"/>
      <c r="UL4" s="270">
        <f t="shared" ref="UL4:UM67" si="36">SUM(TY4:UJ4)</f>
        <v>0</v>
      </c>
      <c r="UM4" s="271">
        <f t="shared" si="36"/>
        <v>0</v>
      </c>
      <c r="UN4" s="268">
        <v>50</v>
      </c>
      <c r="UO4" s="268">
        <v>500</v>
      </c>
      <c r="UP4" s="268">
        <v>150</v>
      </c>
      <c r="UQ4" s="268">
        <v>150</v>
      </c>
      <c r="UR4" s="268">
        <v>200</v>
      </c>
      <c r="US4" s="268">
        <v>150</v>
      </c>
      <c r="UT4" s="268">
        <v>200</v>
      </c>
      <c r="UU4" s="268">
        <v>50</v>
      </c>
      <c r="UV4" s="268">
        <v>200</v>
      </c>
      <c r="UW4" s="268">
        <v>250</v>
      </c>
      <c r="UX4" s="268">
        <v>150</v>
      </c>
      <c r="UY4" s="268">
        <v>100</v>
      </c>
      <c r="UZ4" s="269"/>
      <c r="VA4" s="270">
        <f t="shared" ref="VA4:VB67" si="37">SUM(UN4:UY4)</f>
        <v>2150</v>
      </c>
      <c r="VB4" s="271">
        <f t="shared" si="37"/>
        <v>2100</v>
      </c>
      <c r="VC4" s="268">
        <v>0</v>
      </c>
      <c r="VD4" s="268">
        <v>0</v>
      </c>
      <c r="VE4" s="268">
        <v>0</v>
      </c>
      <c r="VF4" s="268">
        <v>0</v>
      </c>
      <c r="VG4" s="268">
        <v>0</v>
      </c>
      <c r="VH4" s="268">
        <v>0</v>
      </c>
      <c r="VI4" s="268">
        <v>0</v>
      </c>
      <c r="VJ4" s="268">
        <v>0</v>
      </c>
      <c r="VK4" s="268">
        <v>0</v>
      </c>
      <c r="VL4" s="268">
        <v>0</v>
      </c>
      <c r="VM4" s="268">
        <v>0</v>
      </c>
      <c r="VN4" s="268">
        <v>0</v>
      </c>
      <c r="VO4" s="269"/>
      <c r="VP4" s="270">
        <f t="shared" ref="VP4:VQ67" si="38">SUM(VC4:VN4)</f>
        <v>0</v>
      </c>
      <c r="VQ4" s="271">
        <f t="shared" si="38"/>
        <v>0</v>
      </c>
      <c r="VR4" s="268">
        <v>0</v>
      </c>
      <c r="VS4" s="268">
        <v>0</v>
      </c>
      <c r="VT4" s="268">
        <v>0</v>
      </c>
      <c r="VU4" s="268">
        <v>885</v>
      </c>
      <c r="VV4" s="268">
        <v>590</v>
      </c>
      <c r="VW4" s="268">
        <v>0</v>
      </c>
      <c r="VX4" s="268">
        <v>0</v>
      </c>
      <c r="VY4" s="268">
        <v>0</v>
      </c>
      <c r="VZ4" s="268">
        <v>0</v>
      </c>
      <c r="WA4" s="268">
        <v>0</v>
      </c>
      <c r="WB4" s="268">
        <v>0</v>
      </c>
      <c r="WC4" s="268">
        <v>0</v>
      </c>
      <c r="WD4" s="269"/>
      <c r="WE4" s="270">
        <f t="shared" ref="WE4:WF67" si="39">SUM(VR4:WC4)</f>
        <v>1475</v>
      </c>
      <c r="WF4" s="271">
        <f t="shared" si="39"/>
        <v>1475</v>
      </c>
      <c r="WG4" s="268">
        <v>3391.08</v>
      </c>
      <c r="WH4" s="268">
        <v>2929.75</v>
      </c>
      <c r="WI4" s="268">
        <v>6216.04</v>
      </c>
      <c r="WJ4" s="268">
        <v>3698.01</v>
      </c>
      <c r="WK4" s="268">
        <v>4738.7</v>
      </c>
      <c r="WL4" s="268">
        <v>6717.71</v>
      </c>
      <c r="WM4" s="268">
        <v>1615.11</v>
      </c>
      <c r="WN4" s="268">
        <v>3337.34</v>
      </c>
      <c r="WO4" s="268">
        <v>5670.96</v>
      </c>
      <c r="WP4" s="268">
        <v>3381.96</v>
      </c>
      <c r="WQ4" s="268">
        <v>5150.59</v>
      </c>
      <c r="WR4" s="268">
        <v>3901.89</v>
      </c>
      <c r="WS4" s="269"/>
      <c r="WT4" s="270">
        <f t="shared" ref="WT4:WU67" si="40">SUM(WG4:WR4)</f>
        <v>50749.14</v>
      </c>
      <c r="WU4" s="271">
        <f t="shared" si="40"/>
        <v>47358.06</v>
      </c>
      <c r="WV4" s="268">
        <v>144.19999999999999</v>
      </c>
      <c r="WW4" s="268">
        <v>303</v>
      </c>
      <c r="WX4" s="268">
        <v>955.8</v>
      </c>
      <c r="WY4" s="268">
        <v>278</v>
      </c>
      <c r="WZ4" s="268">
        <v>722.8</v>
      </c>
      <c r="XA4" s="268">
        <v>983.66</v>
      </c>
      <c r="XB4" s="268">
        <v>0</v>
      </c>
      <c r="XC4" s="268">
        <v>717.14</v>
      </c>
      <c r="XD4" s="268">
        <v>406.6</v>
      </c>
      <c r="XE4" s="268">
        <v>250</v>
      </c>
      <c r="XF4" s="268">
        <v>398.6</v>
      </c>
      <c r="XG4" s="268">
        <v>227</v>
      </c>
      <c r="XH4" s="269"/>
      <c r="XI4" s="270">
        <f t="shared" ref="XI4:XJ67" si="41">SUM(WV4:XG4)</f>
        <v>5386.8000000000011</v>
      </c>
      <c r="XJ4" s="271">
        <f t="shared" si="41"/>
        <v>5242.6000000000004</v>
      </c>
      <c r="XK4" s="268">
        <v>0</v>
      </c>
      <c r="XL4" s="268">
        <v>0</v>
      </c>
      <c r="XM4" s="268">
        <v>0</v>
      </c>
      <c r="XN4" s="268">
        <v>0</v>
      </c>
      <c r="XO4" s="268">
        <v>0</v>
      </c>
      <c r="XP4" s="268">
        <v>0</v>
      </c>
      <c r="XQ4" s="268">
        <v>0</v>
      </c>
      <c r="XR4" s="268">
        <v>0</v>
      </c>
      <c r="XS4" s="268">
        <v>0</v>
      </c>
      <c r="XT4" s="268">
        <v>0</v>
      </c>
      <c r="XU4" s="268">
        <v>0</v>
      </c>
      <c r="XV4" s="268">
        <v>0</v>
      </c>
      <c r="XW4" s="269"/>
      <c r="XX4" s="270">
        <f t="shared" ref="XX4:XY67" si="42">SUM(XK4:XV4)</f>
        <v>0</v>
      </c>
      <c r="XY4" s="271">
        <f t="shared" si="42"/>
        <v>0</v>
      </c>
      <c r="XZ4" s="268">
        <v>96.16</v>
      </c>
      <c r="YA4" s="268">
        <v>45.27</v>
      </c>
      <c r="YB4" s="268">
        <v>35.119999999999997</v>
      </c>
      <c r="YC4" s="268">
        <v>9.6300000000000008</v>
      </c>
      <c r="YD4" s="268">
        <v>38.14</v>
      </c>
      <c r="YE4" s="268">
        <v>989.9</v>
      </c>
      <c r="YF4" s="268">
        <v>65.02</v>
      </c>
      <c r="YG4" s="268">
        <v>37.69</v>
      </c>
      <c r="YH4" s="268">
        <v>147.99</v>
      </c>
      <c r="YI4" s="268">
        <v>144.47999999999999</v>
      </c>
      <c r="YJ4" s="268">
        <v>134.82</v>
      </c>
      <c r="YK4" s="268">
        <v>89.93</v>
      </c>
      <c r="YL4" s="269"/>
      <c r="YM4" s="270">
        <f t="shared" ref="YM4:YN67" si="43">SUM(XZ4:YK4)</f>
        <v>1834.15</v>
      </c>
      <c r="YN4" s="271">
        <f t="shared" si="43"/>
        <v>1737.99</v>
      </c>
      <c r="YO4" s="268">
        <v>922.11</v>
      </c>
      <c r="YP4" s="268">
        <v>763.19</v>
      </c>
      <c r="YQ4" s="268">
        <v>490.3</v>
      </c>
      <c r="YR4" s="268">
        <v>474.61</v>
      </c>
      <c r="YS4" s="268">
        <v>579.11</v>
      </c>
      <c r="YT4" s="268">
        <v>1034.1300000000001</v>
      </c>
      <c r="YU4" s="268">
        <v>730.09</v>
      </c>
      <c r="YV4" s="268">
        <v>480.34</v>
      </c>
      <c r="YW4" s="268">
        <v>408.33</v>
      </c>
      <c r="YX4" s="268">
        <v>693.68</v>
      </c>
      <c r="YY4" s="268">
        <v>441.83</v>
      </c>
      <c r="YZ4" s="268">
        <v>631.98</v>
      </c>
      <c r="ZA4" s="269"/>
      <c r="ZB4" s="270">
        <f t="shared" ref="ZB4:ZC67" si="44">SUM(YO4:YZ4)</f>
        <v>7649.7000000000007</v>
      </c>
      <c r="ZC4" s="271">
        <f t="shared" si="44"/>
        <v>6727.59</v>
      </c>
      <c r="ZD4" s="268">
        <v>0</v>
      </c>
      <c r="ZE4" s="268">
        <v>0</v>
      </c>
      <c r="ZF4" s="268">
        <v>0</v>
      </c>
      <c r="ZG4" s="268">
        <v>0</v>
      </c>
      <c r="ZH4" s="268">
        <v>0</v>
      </c>
      <c r="ZI4" s="268">
        <v>0</v>
      </c>
      <c r="ZJ4" s="268">
        <v>0</v>
      </c>
      <c r="ZK4" s="268">
        <v>0</v>
      </c>
      <c r="ZL4" s="268">
        <v>0</v>
      </c>
      <c r="ZM4" s="268">
        <v>0</v>
      </c>
      <c r="ZN4" s="268">
        <v>0</v>
      </c>
      <c r="ZO4" s="268">
        <v>0</v>
      </c>
      <c r="ZP4" s="269"/>
      <c r="ZQ4" s="270">
        <f t="shared" ref="ZQ4:ZR67" si="45">SUM(ZD4:ZO4)</f>
        <v>0</v>
      </c>
      <c r="ZR4" s="271">
        <f t="shared" si="45"/>
        <v>0</v>
      </c>
      <c r="ZS4" s="268">
        <v>0</v>
      </c>
      <c r="ZT4" s="268">
        <v>0</v>
      </c>
      <c r="ZU4" s="268">
        <v>0</v>
      </c>
      <c r="ZV4" s="268">
        <v>0</v>
      </c>
      <c r="ZW4" s="268">
        <v>0</v>
      </c>
      <c r="ZX4" s="268">
        <v>0</v>
      </c>
      <c r="ZY4" s="268">
        <v>0</v>
      </c>
      <c r="ZZ4" s="268">
        <v>0</v>
      </c>
      <c r="AAA4" s="268">
        <v>0</v>
      </c>
      <c r="AAB4" s="268">
        <v>0</v>
      </c>
      <c r="AAC4" s="268">
        <v>0</v>
      </c>
      <c r="AAD4" s="268">
        <v>0</v>
      </c>
      <c r="AAE4" s="269"/>
      <c r="AAF4" s="270">
        <f t="shared" ref="AAF4:AAG67" si="46">SUM(ZS4:AAD4)</f>
        <v>0</v>
      </c>
      <c r="AAG4" s="271">
        <f t="shared" si="46"/>
        <v>0</v>
      </c>
      <c r="AAH4" s="268">
        <v>3500.67</v>
      </c>
      <c r="AAI4" s="268">
        <v>3063.75</v>
      </c>
      <c r="AAJ4" s="268">
        <v>3383.64</v>
      </c>
      <c r="AAK4" s="268">
        <v>2365.63</v>
      </c>
      <c r="AAL4" s="268">
        <v>3565.57</v>
      </c>
      <c r="AAM4" s="268">
        <v>5241.1400000000003</v>
      </c>
      <c r="AAN4" s="268">
        <v>2668.95</v>
      </c>
      <c r="AAO4" s="268">
        <v>2889.15</v>
      </c>
      <c r="AAP4" s="268">
        <v>3456.91</v>
      </c>
      <c r="AAQ4" s="268">
        <v>5105.82</v>
      </c>
      <c r="AAR4" s="268">
        <v>1598.64</v>
      </c>
      <c r="AAS4" s="268">
        <v>1157.04</v>
      </c>
      <c r="AAT4" s="269"/>
      <c r="AAU4" s="270">
        <f t="shared" ref="AAU4:AAV67" si="47">SUM(AAH4:AAS4)</f>
        <v>37996.909999999996</v>
      </c>
      <c r="AAV4" s="271">
        <f t="shared" si="47"/>
        <v>34496.240000000005</v>
      </c>
      <c r="AAW4" s="268">
        <v>925.31</v>
      </c>
      <c r="AAX4" s="268">
        <v>923.93</v>
      </c>
      <c r="AAY4" s="268">
        <v>852.21</v>
      </c>
      <c r="AAZ4" s="268">
        <v>624.58000000000004</v>
      </c>
      <c r="ABA4" s="268">
        <v>911.41</v>
      </c>
      <c r="ABB4" s="268">
        <v>1126.27</v>
      </c>
      <c r="ABC4" s="268">
        <v>0</v>
      </c>
      <c r="ABD4" s="268">
        <v>1592.96</v>
      </c>
      <c r="ABE4" s="268">
        <v>778.56</v>
      </c>
      <c r="ABF4" s="268">
        <v>552.95000000000005</v>
      </c>
      <c r="ABG4" s="268">
        <v>391.6</v>
      </c>
      <c r="ABH4" s="268">
        <v>359.34</v>
      </c>
      <c r="ABI4" s="269"/>
      <c r="ABJ4" s="270">
        <f t="shared" ref="ABJ4:ABK67" si="48">SUM(AAW4:ABH4)</f>
        <v>9039.1200000000008</v>
      </c>
      <c r="ABK4" s="271">
        <f t="shared" si="48"/>
        <v>8113.81</v>
      </c>
      <c r="ABL4" s="268">
        <v>807.52</v>
      </c>
      <c r="ABM4" s="268">
        <v>915.58</v>
      </c>
      <c r="ABN4" s="268">
        <v>790.99</v>
      </c>
      <c r="ABO4" s="268">
        <v>615.55999999999995</v>
      </c>
      <c r="ABP4" s="268">
        <v>760.95</v>
      </c>
      <c r="ABQ4" s="268">
        <v>699.91</v>
      </c>
      <c r="ABR4" s="268">
        <v>679.92</v>
      </c>
      <c r="ABS4" s="268">
        <v>475.04</v>
      </c>
      <c r="ABT4" s="268">
        <v>521.88</v>
      </c>
      <c r="ABU4" s="268">
        <v>516.95000000000005</v>
      </c>
      <c r="ABV4" s="268">
        <v>380.5</v>
      </c>
      <c r="ABW4" s="268">
        <v>419.79</v>
      </c>
      <c r="ABX4" s="269"/>
      <c r="ABY4" s="270">
        <f t="shared" ref="ABY4:ABZ67" si="49">SUM(ABL4:ABW4)</f>
        <v>7584.59</v>
      </c>
      <c r="ABZ4" s="271">
        <f t="shared" si="49"/>
        <v>6777.07</v>
      </c>
      <c r="ACA4" s="268">
        <v>4440.5</v>
      </c>
      <c r="ACB4" s="268">
        <v>4503.0200000000004</v>
      </c>
      <c r="ACC4" s="268">
        <v>3347.5</v>
      </c>
      <c r="ACD4" s="268">
        <v>2871.5</v>
      </c>
      <c r="ACE4" s="268">
        <v>3924.42</v>
      </c>
      <c r="ACF4" s="268">
        <v>4266</v>
      </c>
      <c r="ACG4" s="268">
        <v>3677.88</v>
      </c>
      <c r="ACH4" s="268">
        <v>3396.43</v>
      </c>
      <c r="ACI4" s="268">
        <v>2405.62</v>
      </c>
      <c r="ACJ4" s="268">
        <v>0</v>
      </c>
      <c r="ACK4" s="268">
        <v>1656.4</v>
      </c>
      <c r="ACL4" s="268">
        <v>1716.91</v>
      </c>
      <c r="ACM4" s="269"/>
      <c r="ACN4" s="270">
        <f t="shared" ref="ACN4:ACO67" si="50">SUM(ACA4:ACL4)</f>
        <v>36206.180000000008</v>
      </c>
      <c r="ACO4" s="271">
        <f t="shared" si="50"/>
        <v>31765.680000000004</v>
      </c>
      <c r="ACP4" s="268">
        <v>0</v>
      </c>
      <c r="ACQ4" s="268">
        <v>0</v>
      </c>
      <c r="ACR4" s="268">
        <v>0</v>
      </c>
      <c r="ACS4" s="268">
        <v>0</v>
      </c>
      <c r="ACT4" s="268">
        <v>0</v>
      </c>
      <c r="ACU4" s="268">
        <v>0</v>
      </c>
      <c r="ACV4" s="268">
        <v>0</v>
      </c>
      <c r="ACW4" s="268">
        <v>0</v>
      </c>
      <c r="ACX4" s="268">
        <v>0</v>
      </c>
      <c r="ACY4" s="268">
        <v>0</v>
      </c>
      <c r="ACZ4" s="268">
        <v>0</v>
      </c>
      <c r="ADA4" s="268">
        <v>0</v>
      </c>
      <c r="ADB4" s="269"/>
      <c r="ADC4" s="270">
        <f t="shared" ref="ADC4:ADD67" si="51">SUM(ACP4:ADA4)</f>
        <v>0</v>
      </c>
      <c r="ADD4" s="271">
        <f t="shared" si="51"/>
        <v>0</v>
      </c>
      <c r="ADE4" s="268">
        <v>0</v>
      </c>
      <c r="ADF4" s="268">
        <v>0</v>
      </c>
      <c r="ADG4" s="268">
        <v>0</v>
      </c>
      <c r="ADH4" s="268">
        <v>0</v>
      </c>
      <c r="ADI4" s="268">
        <v>0</v>
      </c>
      <c r="ADJ4" s="268">
        <v>0</v>
      </c>
      <c r="ADK4" s="268">
        <v>0</v>
      </c>
      <c r="ADL4" s="268">
        <v>0</v>
      </c>
      <c r="ADM4" s="268">
        <v>0</v>
      </c>
      <c r="ADN4" s="268">
        <v>0</v>
      </c>
      <c r="ADO4" s="268">
        <v>0</v>
      </c>
      <c r="ADP4" s="268">
        <v>0</v>
      </c>
      <c r="ADQ4" s="269"/>
      <c r="ADR4" s="270">
        <f t="shared" ref="ADR4:ADS67" si="52">SUM(ADE4:ADP4)</f>
        <v>0</v>
      </c>
      <c r="ADS4" s="271">
        <f t="shared" si="52"/>
        <v>0</v>
      </c>
      <c r="ADT4" s="268">
        <v>0</v>
      </c>
      <c r="ADU4" s="268">
        <v>0</v>
      </c>
      <c r="ADV4" s="268">
        <v>0</v>
      </c>
      <c r="ADW4" s="268">
        <v>0</v>
      </c>
      <c r="ADX4" s="268">
        <v>0</v>
      </c>
      <c r="ADY4" s="268">
        <v>0</v>
      </c>
      <c r="ADZ4" s="268">
        <v>0</v>
      </c>
      <c r="AEA4" s="268">
        <v>0</v>
      </c>
      <c r="AEB4" s="268">
        <v>0</v>
      </c>
      <c r="AEC4" s="268">
        <v>0</v>
      </c>
      <c r="AED4" s="268">
        <v>0</v>
      </c>
      <c r="AEE4" s="268">
        <v>0</v>
      </c>
      <c r="AEF4" s="269"/>
      <c r="AEG4" s="270">
        <f t="shared" ref="AEG4:AEH67" si="53">SUM(ADT4:AEE4)</f>
        <v>0</v>
      </c>
      <c r="AEH4" s="271">
        <f t="shared" si="53"/>
        <v>0</v>
      </c>
      <c r="AEI4" s="268">
        <v>0</v>
      </c>
      <c r="AEJ4" s="268">
        <v>0</v>
      </c>
      <c r="AEK4" s="268">
        <v>0</v>
      </c>
      <c r="AEL4" s="268">
        <v>0</v>
      </c>
      <c r="AEM4" s="268">
        <v>0</v>
      </c>
      <c r="AEN4" s="268">
        <v>0</v>
      </c>
      <c r="AEO4" s="268">
        <v>0</v>
      </c>
      <c r="AEP4" s="268">
        <v>0</v>
      </c>
      <c r="AEQ4" s="268">
        <v>0</v>
      </c>
      <c r="AER4" s="268">
        <v>0</v>
      </c>
      <c r="AES4" s="268">
        <v>0</v>
      </c>
      <c r="AET4" s="268">
        <v>0</v>
      </c>
      <c r="AEU4" s="269"/>
      <c r="AEV4" s="270">
        <f t="shared" ref="AEV4:AEW67" si="54">SUM(AEI4:AET4)</f>
        <v>0</v>
      </c>
      <c r="AEW4" s="271">
        <f t="shared" si="54"/>
        <v>0</v>
      </c>
      <c r="AEX4" s="268">
        <v>0</v>
      </c>
      <c r="AEY4" s="268">
        <v>0</v>
      </c>
      <c r="AEZ4" s="268">
        <v>0</v>
      </c>
      <c r="AFA4" s="268">
        <v>0</v>
      </c>
      <c r="AFB4" s="268">
        <v>0</v>
      </c>
      <c r="AFC4" s="268">
        <v>0</v>
      </c>
      <c r="AFD4" s="268">
        <v>0</v>
      </c>
      <c r="AFE4" s="268">
        <v>0</v>
      </c>
      <c r="AFF4" s="268">
        <v>0</v>
      </c>
      <c r="AFG4" s="268">
        <v>0</v>
      </c>
      <c r="AFH4" s="268">
        <v>0</v>
      </c>
      <c r="AFI4" s="268">
        <v>0</v>
      </c>
      <c r="AFJ4" s="269"/>
      <c r="AFK4" s="270">
        <f t="shared" ref="AFK4:AFL67" si="55">SUM(AEX4:AFI4)</f>
        <v>0</v>
      </c>
      <c r="AFL4" s="271">
        <f t="shared" si="55"/>
        <v>0</v>
      </c>
      <c r="AFM4" s="268">
        <v>15</v>
      </c>
      <c r="AFN4" s="268">
        <v>55</v>
      </c>
      <c r="AFO4" s="268">
        <v>65</v>
      </c>
      <c r="AFP4" s="268">
        <v>15</v>
      </c>
      <c r="AFQ4" s="268">
        <v>25</v>
      </c>
      <c r="AFR4" s="268">
        <v>20</v>
      </c>
      <c r="AFS4" s="268">
        <v>15</v>
      </c>
      <c r="AFT4" s="268">
        <v>5</v>
      </c>
      <c r="AFU4" s="268">
        <v>0</v>
      </c>
      <c r="AFV4" s="268">
        <v>0</v>
      </c>
      <c r="AFW4" s="268">
        <v>0</v>
      </c>
      <c r="AFX4" s="268">
        <v>0</v>
      </c>
      <c r="AFY4" s="269"/>
      <c r="AFZ4" s="270">
        <f t="shared" ref="AFZ4:AGA67" si="56">SUM(AFM4:AFX4)</f>
        <v>215</v>
      </c>
      <c r="AGA4" s="271">
        <f t="shared" si="56"/>
        <v>200</v>
      </c>
      <c r="AGB4" s="268">
        <v>0</v>
      </c>
      <c r="AGC4" s="268">
        <v>0</v>
      </c>
      <c r="AGD4" s="268">
        <v>0</v>
      </c>
      <c r="AGE4" s="268">
        <v>0</v>
      </c>
      <c r="AGF4" s="268">
        <v>0</v>
      </c>
      <c r="AGG4" s="268">
        <v>0</v>
      </c>
      <c r="AGH4" s="268">
        <v>0</v>
      </c>
      <c r="AGI4" s="268">
        <v>0</v>
      </c>
      <c r="AGJ4" s="268">
        <v>0</v>
      </c>
      <c r="AGK4" s="268">
        <v>0</v>
      </c>
      <c r="AGL4" s="268">
        <v>0</v>
      </c>
      <c r="AGM4" s="268">
        <v>0</v>
      </c>
      <c r="AGN4" s="269"/>
      <c r="AGO4" s="270">
        <f t="shared" ref="AGO4:AGP67" si="57">SUM(AGB4:AGM4)</f>
        <v>0</v>
      </c>
      <c r="AGP4" s="271">
        <f t="shared" si="57"/>
        <v>0</v>
      </c>
      <c r="AGQ4" s="268">
        <v>0</v>
      </c>
      <c r="AGR4" s="268">
        <v>0</v>
      </c>
      <c r="AGS4" s="268">
        <v>0</v>
      </c>
      <c r="AGT4" s="268">
        <v>0</v>
      </c>
      <c r="AGU4" s="268">
        <v>0</v>
      </c>
      <c r="AGV4" s="268">
        <v>0</v>
      </c>
      <c r="AGW4" s="268">
        <v>0</v>
      </c>
      <c r="AGX4" s="268">
        <v>0</v>
      </c>
      <c r="AGY4" s="268">
        <v>0</v>
      </c>
      <c r="AGZ4" s="268">
        <v>0</v>
      </c>
      <c r="AHA4" s="268">
        <v>0</v>
      </c>
      <c r="AHB4" s="268">
        <v>0</v>
      </c>
      <c r="AHC4" s="269"/>
      <c r="AHD4" s="270">
        <f t="shared" ref="AHD4:AHE67" si="58">SUM(AGQ4:AHB4)</f>
        <v>0</v>
      </c>
      <c r="AHE4" s="271">
        <f t="shared" si="58"/>
        <v>0</v>
      </c>
      <c r="AHF4" s="268">
        <v>33.15</v>
      </c>
      <c r="AHG4" s="268">
        <v>42.86</v>
      </c>
      <c r="AHH4" s="268">
        <v>34.49</v>
      </c>
      <c r="AHI4" s="268">
        <v>22.9</v>
      </c>
      <c r="AHJ4" s="268">
        <v>48.92</v>
      </c>
      <c r="AHK4" s="268">
        <v>40.96</v>
      </c>
      <c r="AHL4" s="268">
        <v>50.42</v>
      </c>
      <c r="AHM4" s="268">
        <v>32.450000000000003</v>
      </c>
      <c r="AHN4" s="268">
        <v>26.35</v>
      </c>
      <c r="AHO4" s="268">
        <v>28</v>
      </c>
      <c r="AHP4" s="268">
        <v>22.86</v>
      </c>
      <c r="AHQ4" s="268">
        <v>38.17</v>
      </c>
      <c r="AHR4" s="269"/>
      <c r="AHS4" s="270">
        <f t="shared" ref="AHS4:AHT67" si="59">SUM(AHF4:AHQ4)</f>
        <v>421.53000000000003</v>
      </c>
      <c r="AHT4" s="271">
        <f t="shared" si="59"/>
        <v>388.38000000000005</v>
      </c>
      <c r="AHU4" s="268">
        <v>0</v>
      </c>
      <c r="AHV4" s="268">
        <v>0</v>
      </c>
      <c r="AHW4" s="268">
        <v>0</v>
      </c>
      <c r="AHX4" s="268">
        <v>0</v>
      </c>
      <c r="AHY4" s="268">
        <v>0</v>
      </c>
      <c r="AHZ4" s="268">
        <v>0</v>
      </c>
      <c r="AIA4" s="268">
        <v>0</v>
      </c>
      <c r="AIB4" s="268">
        <v>0</v>
      </c>
      <c r="AIC4" s="268">
        <v>40</v>
      </c>
      <c r="AID4" s="268">
        <v>0</v>
      </c>
      <c r="AIE4" s="268">
        <v>0</v>
      </c>
      <c r="AIF4" s="268">
        <v>0</v>
      </c>
      <c r="AIG4" s="269"/>
      <c r="AIH4" s="270">
        <f t="shared" ref="AIH4:AII67" si="60">SUM(AHU4:AIF4)</f>
        <v>40</v>
      </c>
      <c r="AII4" s="271">
        <f t="shared" si="60"/>
        <v>40</v>
      </c>
      <c r="AIJ4" s="268">
        <v>0</v>
      </c>
      <c r="AIK4" s="268">
        <v>0</v>
      </c>
      <c r="AIL4" s="268">
        <v>0</v>
      </c>
      <c r="AIM4" s="268">
        <v>0</v>
      </c>
      <c r="AIN4" s="268">
        <v>0</v>
      </c>
      <c r="AIO4" s="268">
        <v>0</v>
      </c>
      <c r="AIP4" s="268">
        <v>0</v>
      </c>
      <c r="AIQ4" s="268">
        <v>0</v>
      </c>
      <c r="AIR4" s="268">
        <v>0</v>
      </c>
      <c r="AIS4" s="268">
        <v>0</v>
      </c>
      <c r="AIT4" s="268">
        <v>0</v>
      </c>
      <c r="AIU4" s="268">
        <v>0</v>
      </c>
      <c r="AIV4" s="269"/>
      <c r="AIW4" s="270">
        <f t="shared" ref="AIW4:AIX67" si="61">SUM(AIJ4:AIU4)</f>
        <v>0</v>
      </c>
      <c r="AIX4" s="271">
        <f t="shared" si="61"/>
        <v>0</v>
      </c>
      <c r="AIY4" s="268">
        <v>0</v>
      </c>
      <c r="AIZ4" s="268">
        <v>0</v>
      </c>
      <c r="AJA4" s="268">
        <v>0</v>
      </c>
      <c r="AJB4" s="268">
        <v>0</v>
      </c>
      <c r="AJC4" s="268">
        <v>0</v>
      </c>
      <c r="AJD4" s="268">
        <v>0</v>
      </c>
      <c r="AJE4" s="268">
        <v>0</v>
      </c>
      <c r="AJF4" s="268">
        <v>0</v>
      </c>
      <c r="AJG4" s="268">
        <v>0</v>
      </c>
      <c r="AJH4" s="268">
        <v>0</v>
      </c>
      <c r="AJI4" s="268">
        <v>0</v>
      </c>
      <c r="AJJ4" s="268">
        <v>0</v>
      </c>
      <c r="AJK4" s="269"/>
      <c r="AJL4" s="270">
        <f t="shared" ref="AJL4:AJM67" si="62">SUM(AIY4:AJJ4)</f>
        <v>0</v>
      </c>
      <c r="AJM4" s="271">
        <f t="shared" si="62"/>
        <v>0</v>
      </c>
      <c r="AJN4" s="268">
        <v>0</v>
      </c>
      <c r="AJO4" s="268">
        <v>0</v>
      </c>
      <c r="AJP4" s="268">
        <v>0</v>
      </c>
      <c r="AJQ4" s="268">
        <v>0</v>
      </c>
      <c r="AJR4" s="268">
        <v>0</v>
      </c>
      <c r="AJS4" s="268">
        <v>0</v>
      </c>
      <c r="AJT4" s="268">
        <v>0</v>
      </c>
      <c r="AJU4" s="268">
        <v>0</v>
      </c>
      <c r="AJV4" s="268">
        <v>0</v>
      </c>
      <c r="AJW4" s="268">
        <v>0</v>
      </c>
      <c r="AJX4" s="268">
        <v>0</v>
      </c>
      <c r="AJY4" s="268">
        <v>0</v>
      </c>
      <c r="AJZ4" s="269"/>
      <c r="AKA4" s="270">
        <f t="shared" ref="AKA4:AKB67" si="63">SUM(AJN4:AJY4)</f>
        <v>0</v>
      </c>
      <c r="AKB4" s="271">
        <f t="shared" si="63"/>
        <v>0</v>
      </c>
      <c r="AKC4" s="268">
        <v>0</v>
      </c>
      <c r="AKD4" s="268">
        <v>0</v>
      </c>
      <c r="AKE4" s="268">
        <v>0</v>
      </c>
      <c r="AKF4" s="268">
        <v>0</v>
      </c>
      <c r="AKG4" s="268">
        <v>0</v>
      </c>
      <c r="AKH4" s="268">
        <v>0</v>
      </c>
      <c r="AKI4" s="268">
        <v>0</v>
      </c>
      <c r="AKJ4" s="268">
        <v>0</v>
      </c>
      <c r="AKK4" s="268">
        <v>0</v>
      </c>
      <c r="AKL4" s="268">
        <v>0</v>
      </c>
      <c r="AKM4" s="268">
        <v>0</v>
      </c>
      <c r="AKN4" s="268">
        <v>0</v>
      </c>
      <c r="AKO4" s="269"/>
      <c r="AKP4" s="270">
        <f t="shared" ref="AKP4:AKQ67" si="64">SUM(AKC4:AKN4)</f>
        <v>0</v>
      </c>
      <c r="AKQ4" s="271">
        <f t="shared" si="64"/>
        <v>0</v>
      </c>
      <c r="AKR4" s="268">
        <v>0</v>
      </c>
      <c r="AKS4" s="268">
        <v>0</v>
      </c>
      <c r="AKT4" s="268">
        <v>0</v>
      </c>
      <c r="AKU4" s="268">
        <v>0</v>
      </c>
      <c r="AKV4" s="268">
        <v>0</v>
      </c>
      <c r="AKW4" s="268">
        <v>0</v>
      </c>
      <c r="AKX4" s="268">
        <v>0</v>
      </c>
      <c r="AKY4" s="268">
        <v>0</v>
      </c>
      <c r="AKZ4" s="268">
        <v>0</v>
      </c>
      <c r="ALA4" s="268">
        <v>0</v>
      </c>
      <c r="ALB4" s="268">
        <v>0</v>
      </c>
      <c r="ALC4" s="268">
        <v>0</v>
      </c>
      <c r="ALD4" s="269"/>
      <c r="ALE4" s="270">
        <f t="shared" ref="ALE4:ALF67" si="65">SUM(AKR4:ALC4)</f>
        <v>0</v>
      </c>
      <c r="ALF4" s="271">
        <f t="shared" si="65"/>
        <v>0</v>
      </c>
      <c r="ALG4" s="268">
        <v>919.96</v>
      </c>
      <c r="ALH4" s="268">
        <v>0</v>
      </c>
      <c r="ALI4" s="268">
        <v>0</v>
      </c>
      <c r="ALJ4" s="268">
        <v>0</v>
      </c>
      <c r="ALK4" s="268">
        <v>0</v>
      </c>
      <c r="ALL4" s="268">
        <v>0</v>
      </c>
      <c r="ALM4" s="268">
        <v>0</v>
      </c>
      <c r="ALN4" s="268">
        <v>0</v>
      </c>
      <c r="ALO4" s="268">
        <v>0</v>
      </c>
      <c r="ALP4" s="268">
        <v>0</v>
      </c>
      <c r="ALQ4" s="268">
        <v>0</v>
      </c>
      <c r="ALR4" s="268">
        <v>0</v>
      </c>
      <c r="ALS4" s="269"/>
      <c r="ALT4" s="270">
        <f t="shared" ref="ALT4:ALU67" si="66">SUM(ALG4:ALR4)</f>
        <v>919.96</v>
      </c>
      <c r="ALU4" s="271">
        <f t="shared" si="66"/>
        <v>0</v>
      </c>
      <c r="ALV4" s="268">
        <v>0</v>
      </c>
      <c r="ALW4" s="268">
        <v>0</v>
      </c>
      <c r="ALX4" s="268">
        <v>0</v>
      </c>
      <c r="ALY4" s="268">
        <v>0</v>
      </c>
      <c r="ALZ4" s="268">
        <v>0</v>
      </c>
      <c r="AMA4" s="268">
        <v>0</v>
      </c>
      <c r="AMB4" s="268">
        <v>0</v>
      </c>
      <c r="AMC4" s="268">
        <v>0</v>
      </c>
      <c r="AMD4" s="268">
        <v>0</v>
      </c>
      <c r="AME4" s="268">
        <v>0</v>
      </c>
      <c r="AMF4" s="268">
        <v>0</v>
      </c>
      <c r="AMG4" s="268">
        <v>0</v>
      </c>
      <c r="AMH4" s="269"/>
      <c r="AMI4" s="270">
        <f t="shared" ref="AMI4:AMJ67" si="67">SUM(ALV4:AMG4)</f>
        <v>0</v>
      </c>
      <c r="AMJ4" s="271">
        <f t="shared" si="67"/>
        <v>0</v>
      </c>
      <c r="AMK4" s="268">
        <v>125.05</v>
      </c>
      <c r="AML4" s="268">
        <v>46.45</v>
      </c>
      <c r="AMM4" s="268">
        <v>33.03</v>
      </c>
      <c r="AMN4" s="268">
        <v>47.34</v>
      </c>
      <c r="AMO4" s="268">
        <v>5.93</v>
      </c>
      <c r="AMP4" s="268">
        <v>37.840000000000003</v>
      </c>
      <c r="AMQ4" s="268">
        <v>13.3</v>
      </c>
      <c r="AMR4" s="268">
        <v>5.83</v>
      </c>
      <c r="AMS4" s="268">
        <v>5.2</v>
      </c>
      <c r="AMT4" s="268">
        <v>5.42</v>
      </c>
      <c r="AMU4" s="268">
        <v>53.53</v>
      </c>
      <c r="AMV4" s="268">
        <v>9.7899999999999991</v>
      </c>
      <c r="AMW4" s="269"/>
      <c r="AMX4" s="270">
        <f t="shared" ref="AMX4:AMY67" si="68">SUM(AMK4:AMV4)</f>
        <v>388.71</v>
      </c>
      <c r="AMY4" s="271">
        <f t="shared" si="68"/>
        <v>263.66000000000003</v>
      </c>
      <c r="AMZ4" s="268">
        <v>0</v>
      </c>
      <c r="ANA4" s="268">
        <v>0</v>
      </c>
      <c r="ANB4" s="268">
        <v>0</v>
      </c>
      <c r="ANC4" s="268">
        <v>0</v>
      </c>
      <c r="AND4" s="268">
        <v>0</v>
      </c>
      <c r="ANE4" s="268">
        <v>0</v>
      </c>
      <c r="ANF4" s="268">
        <v>0</v>
      </c>
      <c r="ANG4" s="268">
        <v>0</v>
      </c>
      <c r="ANH4" s="268">
        <v>0</v>
      </c>
      <c r="ANI4" s="268">
        <v>0</v>
      </c>
      <c r="ANJ4" s="268">
        <v>0</v>
      </c>
      <c r="ANK4" s="268">
        <v>0</v>
      </c>
      <c r="ANL4" s="269"/>
      <c r="ANM4" s="270">
        <f t="shared" ref="ANM4:ANN67" si="69">SUM(AMZ4:ANK4)</f>
        <v>0</v>
      </c>
      <c r="ANN4" s="271">
        <f t="shared" si="69"/>
        <v>0</v>
      </c>
      <c r="ANO4" s="268">
        <v>0</v>
      </c>
      <c r="ANP4" s="268">
        <v>0</v>
      </c>
      <c r="ANQ4" s="268">
        <v>0</v>
      </c>
      <c r="ANR4" s="268">
        <v>0</v>
      </c>
      <c r="ANS4" s="268">
        <v>0</v>
      </c>
      <c r="ANT4" s="268">
        <v>0</v>
      </c>
      <c r="ANU4" s="268">
        <v>0</v>
      </c>
      <c r="ANV4" s="268">
        <v>0</v>
      </c>
      <c r="ANW4" s="268">
        <v>0</v>
      </c>
      <c r="ANX4" s="268">
        <v>0</v>
      </c>
      <c r="ANY4" s="268">
        <v>0</v>
      </c>
      <c r="ANZ4" s="268">
        <v>0</v>
      </c>
      <c r="AOA4" s="269"/>
      <c r="AOB4" s="270">
        <f t="shared" ref="AOB4:AOC67" si="70">SUM(ANO4:ANZ4)</f>
        <v>0</v>
      </c>
      <c r="AOC4" s="271">
        <f t="shared" si="70"/>
        <v>0</v>
      </c>
      <c r="AOD4" s="268">
        <v>0</v>
      </c>
      <c r="AOE4" s="268">
        <v>0</v>
      </c>
      <c r="AOF4" s="268">
        <v>0</v>
      </c>
      <c r="AOG4" s="268">
        <v>0</v>
      </c>
      <c r="AOH4" s="268">
        <v>0</v>
      </c>
      <c r="AOI4" s="268">
        <v>0</v>
      </c>
      <c r="AOJ4" s="268">
        <v>0</v>
      </c>
      <c r="AOK4" s="268">
        <v>0</v>
      </c>
      <c r="AOL4" s="268">
        <v>0</v>
      </c>
      <c r="AOM4" s="268">
        <v>0</v>
      </c>
      <c r="AON4" s="268">
        <v>0</v>
      </c>
      <c r="AOO4" s="268">
        <v>0</v>
      </c>
      <c r="AOP4" s="269"/>
      <c r="AOQ4" s="270">
        <f t="shared" ref="AOQ4:AOR67" si="71">SUM(AOD4:AOO4)</f>
        <v>0</v>
      </c>
      <c r="AOR4" s="271">
        <f t="shared" si="71"/>
        <v>0</v>
      </c>
      <c r="AOS4" s="268">
        <v>0</v>
      </c>
      <c r="AOT4" s="268">
        <v>0</v>
      </c>
      <c r="AOU4" s="268">
        <v>0</v>
      </c>
      <c r="AOV4" s="268">
        <v>0</v>
      </c>
      <c r="AOW4" s="268">
        <v>0</v>
      </c>
      <c r="AOX4" s="268">
        <v>0</v>
      </c>
      <c r="AOY4" s="268">
        <v>0</v>
      </c>
      <c r="AOZ4" s="268">
        <v>0</v>
      </c>
      <c r="APA4" s="268">
        <v>0</v>
      </c>
      <c r="APB4" s="268">
        <v>0</v>
      </c>
      <c r="APC4" s="268">
        <v>0</v>
      </c>
      <c r="APD4" s="268">
        <v>0</v>
      </c>
      <c r="APE4" s="269"/>
      <c r="APF4" s="270">
        <f t="shared" ref="APF4:APG67" si="72">SUM(AOS4:APD4)</f>
        <v>0</v>
      </c>
      <c r="APG4" s="271">
        <f t="shared" si="72"/>
        <v>0</v>
      </c>
      <c r="APH4" s="268">
        <v>0</v>
      </c>
      <c r="API4" s="268">
        <v>0</v>
      </c>
      <c r="APJ4" s="268">
        <v>0</v>
      </c>
      <c r="APK4" s="268">
        <v>0</v>
      </c>
      <c r="APL4" s="268">
        <v>0</v>
      </c>
      <c r="APM4" s="268">
        <v>0</v>
      </c>
      <c r="APN4" s="268">
        <v>0</v>
      </c>
      <c r="APO4" s="268">
        <v>0</v>
      </c>
      <c r="APP4" s="268">
        <v>0</v>
      </c>
      <c r="APQ4" s="268">
        <v>0</v>
      </c>
      <c r="APR4" s="268">
        <v>0</v>
      </c>
      <c r="APS4" s="268">
        <v>0</v>
      </c>
      <c r="APT4" s="269"/>
      <c r="APU4" s="270">
        <f t="shared" ref="APU4:APV67" si="73">SUM(APH4:APS4)</f>
        <v>0</v>
      </c>
      <c r="APV4" s="271">
        <f t="shared" si="73"/>
        <v>0</v>
      </c>
      <c r="APW4" s="268">
        <v>0</v>
      </c>
      <c r="APX4" s="268">
        <v>0</v>
      </c>
      <c r="APY4" s="268">
        <v>0</v>
      </c>
      <c r="APZ4" s="268">
        <v>0</v>
      </c>
      <c r="AQA4" s="268">
        <v>0</v>
      </c>
      <c r="AQB4" s="268">
        <v>0</v>
      </c>
      <c r="AQC4" s="268">
        <v>0</v>
      </c>
      <c r="AQD4" s="268">
        <v>0</v>
      </c>
      <c r="AQE4" s="268">
        <v>0</v>
      </c>
      <c r="AQF4" s="268">
        <v>0</v>
      </c>
      <c r="AQG4" s="268">
        <v>0</v>
      </c>
      <c r="AQH4" s="268">
        <v>0</v>
      </c>
      <c r="AQI4" s="269"/>
      <c r="AQJ4" s="270">
        <f t="shared" ref="AQJ4:AQK67" si="74">SUM(APW4:AQH4)</f>
        <v>0</v>
      </c>
      <c r="AQK4" s="271">
        <f t="shared" si="74"/>
        <v>0</v>
      </c>
      <c r="AQL4" s="268"/>
      <c r="AQM4" s="268"/>
      <c r="AQN4" s="268"/>
      <c r="AQO4" s="268"/>
      <c r="AQP4" s="268"/>
      <c r="AQQ4" s="268"/>
      <c r="AQR4" s="268"/>
      <c r="AQS4" s="268">
        <v>23464</v>
      </c>
      <c r="AQT4" s="268"/>
      <c r="AQU4" s="268"/>
      <c r="AQV4" s="268"/>
      <c r="AQW4" s="268"/>
      <c r="AQX4" s="269"/>
      <c r="AQY4" s="270">
        <f t="shared" ref="AQY4:AQZ67" si="75">SUM(AQL4:AQW4)</f>
        <v>23464</v>
      </c>
      <c r="AQZ4" s="271">
        <f t="shared" si="75"/>
        <v>23464</v>
      </c>
      <c r="ARA4" s="268">
        <v>13311</v>
      </c>
      <c r="ARB4" s="268">
        <v>0</v>
      </c>
      <c r="ARC4" s="268">
        <v>0</v>
      </c>
      <c r="ARD4" s="268">
        <v>35067</v>
      </c>
      <c r="ARE4" s="268">
        <v>11689</v>
      </c>
      <c r="ARF4" s="268">
        <v>11689</v>
      </c>
      <c r="ARG4" s="268">
        <v>11689</v>
      </c>
      <c r="ARH4" s="268">
        <v>11689</v>
      </c>
      <c r="ARI4" s="268">
        <v>0</v>
      </c>
      <c r="ARJ4" s="268">
        <v>0</v>
      </c>
      <c r="ARK4" s="268">
        <v>25237.99</v>
      </c>
      <c r="ARL4" s="268">
        <v>27000</v>
      </c>
      <c r="ARM4" s="269"/>
      <c r="ARN4" s="270">
        <f t="shared" ref="ARN4:ARO67" si="76">SUM(ARA4:ARL4)</f>
        <v>147371.99</v>
      </c>
      <c r="ARO4" s="271">
        <f t="shared" si="76"/>
        <v>134060.99</v>
      </c>
      <c r="ARP4" s="268">
        <v>38466.43</v>
      </c>
      <c r="ARQ4" s="268">
        <v>43223.15</v>
      </c>
      <c r="ARR4" s="268">
        <v>50448.13</v>
      </c>
      <c r="ARS4" s="268">
        <v>67791.06</v>
      </c>
      <c r="ART4" s="268">
        <v>46976.7</v>
      </c>
      <c r="ARU4" s="268">
        <v>47149.94</v>
      </c>
      <c r="ARV4" s="268">
        <v>46062.45</v>
      </c>
      <c r="ARW4" s="268">
        <v>48822.25</v>
      </c>
      <c r="ARX4" s="268">
        <v>40988.54</v>
      </c>
      <c r="ARY4" s="268">
        <v>66476.460000000006</v>
      </c>
      <c r="ARZ4" s="268">
        <v>41175.65</v>
      </c>
      <c r="ASA4" s="269"/>
      <c r="ASB4" s="272">
        <f>SUM(ARP4:ASA4)</f>
        <v>537580.76</v>
      </c>
      <c r="ASC4" s="273"/>
      <c r="ASD4" s="268"/>
      <c r="ASE4" s="268"/>
      <c r="ASF4" s="268"/>
      <c r="ASG4" s="268"/>
      <c r="ASH4" s="268"/>
      <c r="ASI4" s="268"/>
      <c r="ASJ4" s="268"/>
      <c r="ASK4" s="268"/>
      <c r="ASL4" s="268"/>
      <c r="ASM4" s="268"/>
      <c r="ASN4" s="269"/>
      <c r="ASO4" s="274">
        <f t="shared" ref="ASO4:ASO67" si="77">SUM(ASC4:ASN4)</f>
        <v>0</v>
      </c>
    </row>
    <row r="5" spans="1:1185" x14ac:dyDescent="0.25">
      <c r="A5" s="39">
        <v>3</v>
      </c>
      <c r="B5" s="40">
        <v>1</v>
      </c>
      <c r="C5" s="40" t="s">
        <v>14</v>
      </c>
      <c r="D5" s="40" t="s">
        <v>14</v>
      </c>
      <c r="E5" s="41" t="s">
        <v>14</v>
      </c>
      <c r="F5" s="187">
        <v>3390963</v>
      </c>
      <c r="G5" s="49">
        <v>3663308</v>
      </c>
      <c r="H5" s="51">
        <v>3177544</v>
      </c>
      <c r="I5" s="49">
        <v>3209106</v>
      </c>
      <c r="J5" s="49"/>
      <c r="K5" s="51">
        <v>1373242</v>
      </c>
      <c r="L5" s="49">
        <v>4906906.2</v>
      </c>
      <c r="M5" s="49">
        <v>3533664</v>
      </c>
      <c r="N5" s="49">
        <v>3177544</v>
      </c>
      <c r="O5" s="49">
        <v>264795</v>
      </c>
      <c r="P5" s="49">
        <v>267426</v>
      </c>
      <c r="Q5" s="258">
        <v>47656.678454670153</v>
      </c>
      <c r="R5" s="259">
        <v>81987.558311685498</v>
      </c>
      <c r="S5" s="260">
        <f t="shared" si="0"/>
        <v>129644.23676635565</v>
      </c>
      <c r="T5" s="261">
        <v>20500.900000000001</v>
      </c>
      <c r="U5" s="261">
        <v>9607.81</v>
      </c>
      <c r="V5" s="261">
        <v>13577.57</v>
      </c>
      <c r="W5" s="261">
        <v>16258.65</v>
      </c>
      <c r="X5" s="261">
        <v>12270.62</v>
      </c>
      <c r="Y5" s="261">
        <v>23970.16</v>
      </c>
      <c r="Z5" s="261">
        <v>19041.259999999998</v>
      </c>
      <c r="AA5" s="261">
        <v>13299.02</v>
      </c>
      <c r="AB5" s="261">
        <v>12279.68</v>
      </c>
      <c r="AC5" s="261">
        <v>18501.650000000001</v>
      </c>
      <c r="AD5" s="261">
        <v>16115.59</v>
      </c>
      <c r="AE5" s="261">
        <v>18347.84</v>
      </c>
      <c r="AF5" s="262"/>
      <c r="AG5" s="263">
        <f t="shared" si="1"/>
        <v>193770.75</v>
      </c>
      <c r="AH5" s="264">
        <f t="shared" si="1"/>
        <v>173269.84999999998</v>
      </c>
      <c r="AI5" s="261">
        <v>3410.15</v>
      </c>
      <c r="AJ5" s="261">
        <v>935.97</v>
      </c>
      <c r="AK5" s="261">
        <v>875.92</v>
      </c>
      <c r="AL5" s="261">
        <v>1038.01</v>
      </c>
      <c r="AM5" s="261">
        <v>7986.88</v>
      </c>
      <c r="AN5" s="261">
        <v>4122.96</v>
      </c>
      <c r="AO5" s="261">
        <v>3398.61</v>
      </c>
      <c r="AP5" s="261">
        <v>3053.71</v>
      </c>
      <c r="AQ5" s="261">
        <v>1897.14</v>
      </c>
      <c r="AR5" s="261">
        <v>3078.8</v>
      </c>
      <c r="AS5" s="261">
        <v>4653.2700000000004</v>
      </c>
      <c r="AT5" s="261">
        <v>2724.7</v>
      </c>
      <c r="AU5" s="262"/>
      <c r="AV5" s="263">
        <f t="shared" si="2"/>
        <v>37176.119999999995</v>
      </c>
      <c r="AW5" s="264">
        <f t="shared" si="2"/>
        <v>33765.969999999994</v>
      </c>
      <c r="AX5" s="261">
        <v>0</v>
      </c>
      <c r="AY5" s="261">
        <v>0</v>
      </c>
      <c r="AZ5" s="261">
        <v>0</v>
      </c>
      <c r="BA5" s="261">
        <v>0</v>
      </c>
      <c r="BB5" s="261">
        <v>0</v>
      </c>
      <c r="BC5" s="261">
        <v>0</v>
      </c>
      <c r="BD5" s="261">
        <v>0</v>
      </c>
      <c r="BE5" s="261">
        <v>0</v>
      </c>
      <c r="BF5" s="261">
        <v>0</v>
      </c>
      <c r="BG5" s="261">
        <v>0</v>
      </c>
      <c r="BH5" s="261">
        <v>0</v>
      </c>
      <c r="BI5" s="261">
        <v>0</v>
      </c>
      <c r="BJ5" s="262"/>
      <c r="BK5" s="263">
        <f t="shared" si="3"/>
        <v>0</v>
      </c>
      <c r="BL5" s="264">
        <f t="shared" si="3"/>
        <v>0</v>
      </c>
      <c r="BM5" s="261">
        <v>7273</v>
      </c>
      <c r="BN5" s="261">
        <v>5235.08</v>
      </c>
      <c r="BO5" s="261">
        <v>6078.39</v>
      </c>
      <c r="BP5" s="261">
        <v>4811.1400000000003</v>
      </c>
      <c r="BQ5" s="261">
        <v>5893.35</v>
      </c>
      <c r="BR5" s="261">
        <v>8278.33</v>
      </c>
      <c r="BS5" s="261">
        <v>6457.5</v>
      </c>
      <c r="BT5" s="261">
        <v>3207.31</v>
      </c>
      <c r="BU5" s="261">
        <v>4788.79</v>
      </c>
      <c r="BV5" s="261">
        <v>5937.63</v>
      </c>
      <c r="BW5" s="261">
        <v>5112.8100000000004</v>
      </c>
      <c r="BX5" s="261">
        <v>4385.68</v>
      </c>
      <c r="BY5" s="262"/>
      <c r="BZ5" s="263">
        <f t="shared" si="4"/>
        <v>67459.009999999995</v>
      </c>
      <c r="CA5" s="264">
        <f t="shared" si="4"/>
        <v>60186.009999999995</v>
      </c>
      <c r="CB5" s="261">
        <v>23734.81</v>
      </c>
      <c r="CC5" s="261">
        <v>11454.52</v>
      </c>
      <c r="CD5" s="261">
        <v>12415.4</v>
      </c>
      <c r="CE5" s="261">
        <v>13233.34</v>
      </c>
      <c r="CF5" s="261">
        <v>9887.3700000000008</v>
      </c>
      <c r="CG5" s="261">
        <v>20181.71</v>
      </c>
      <c r="CH5" s="261">
        <v>19767.32</v>
      </c>
      <c r="CI5" s="261">
        <v>13374.83</v>
      </c>
      <c r="CJ5" s="261">
        <v>12388.49</v>
      </c>
      <c r="CK5" s="261">
        <v>10165.549999999999</v>
      </c>
      <c r="CL5" s="261">
        <v>22963.46</v>
      </c>
      <c r="CM5" s="261">
        <v>13693.61</v>
      </c>
      <c r="CN5" s="262"/>
      <c r="CO5" s="263">
        <f t="shared" si="5"/>
        <v>183260.40999999997</v>
      </c>
      <c r="CP5" s="264">
        <f t="shared" si="5"/>
        <v>159525.60000000003</v>
      </c>
      <c r="CQ5" s="261">
        <v>0</v>
      </c>
      <c r="CR5" s="261">
        <v>0</v>
      </c>
      <c r="CS5" s="261">
        <v>0</v>
      </c>
      <c r="CT5" s="261">
        <v>0</v>
      </c>
      <c r="CU5" s="261">
        <v>0</v>
      </c>
      <c r="CV5" s="261">
        <v>0</v>
      </c>
      <c r="CW5" s="261">
        <v>0</v>
      </c>
      <c r="CX5" s="261">
        <v>0</v>
      </c>
      <c r="CY5" s="261">
        <v>0</v>
      </c>
      <c r="CZ5" s="261">
        <v>0</v>
      </c>
      <c r="DA5" s="261">
        <v>0</v>
      </c>
      <c r="DB5" s="261">
        <v>0</v>
      </c>
      <c r="DC5" s="262"/>
      <c r="DD5" s="263">
        <f t="shared" si="6"/>
        <v>0</v>
      </c>
      <c r="DE5" s="264">
        <f t="shared" si="6"/>
        <v>0</v>
      </c>
      <c r="DF5" s="261">
        <v>1142.18</v>
      </c>
      <c r="DG5" s="261">
        <v>0</v>
      </c>
      <c r="DH5" s="261">
        <v>631.96</v>
      </c>
      <c r="DI5" s="261">
        <v>210.67</v>
      </c>
      <c r="DJ5" s="261">
        <v>334.51</v>
      </c>
      <c r="DK5" s="261">
        <v>514.25</v>
      </c>
      <c r="DL5" s="261">
        <v>734.68</v>
      </c>
      <c r="DM5" s="261">
        <v>1041.29</v>
      </c>
      <c r="DN5" s="261">
        <v>372.95</v>
      </c>
      <c r="DO5" s="261">
        <v>275.39999999999998</v>
      </c>
      <c r="DP5" s="261">
        <v>296.19</v>
      </c>
      <c r="DQ5" s="261">
        <v>84.1</v>
      </c>
      <c r="DR5" s="262"/>
      <c r="DS5" s="263">
        <f t="shared" si="7"/>
        <v>5638.1799999999994</v>
      </c>
      <c r="DT5" s="264">
        <f t="shared" si="7"/>
        <v>4495.9999999999991</v>
      </c>
      <c r="DU5" s="261">
        <v>11863.32</v>
      </c>
      <c r="DV5" s="261">
        <v>11271.94</v>
      </c>
      <c r="DW5" s="261">
        <v>9114.02</v>
      </c>
      <c r="DX5" s="261">
        <v>11565.78</v>
      </c>
      <c r="DY5" s="261">
        <v>9236.1299999999992</v>
      </c>
      <c r="DZ5" s="261">
        <v>7789.8</v>
      </c>
      <c r="EA5" s="261">
        <v>11035.17</v>
      </c>
      <c r="EB5" s="261">
        <v>7474.72</v>
      </c>
      <c r="EC5" s="261">
        <v>8207.49</v>
      </c>
      <c r="ED5" s="261">
        <v>7980.64</v>
      </c>
      <c r="EE5" s="261">
        <v>7983.79</v>
      </c>
      <c r="EF5" s="261">
        <v>6796.51</v>
      </c>
      <c r="EG5" s="262"/>
      <c r="EH5" s="263">
        <f t="shared" si="8"/>
        <v>110319.31</v>
      </c>
      <c r="EI5" s="264">
        <f t="shared" si="8"/>
        <v>98455.989999999991</v>
      </c>
      <c r="EJ5" s="261">
        <v>1459.31</v>
      </c>
      <c r="EK5" s="261">
        <v>1050.3399999999999</v>
      </c>
      <c r="EL5" s="261">
        <v>824.9</v>
      </c>
      <c r="EM5" s="261">
        <v>1121.1099999999999</v>
      </c>
      <c r="EN5" s="261">
        <v>2542.12</v>
      </c>
      <c r="EO5" s="261">
        <v>1152.69</v>
      </c>
      <c r="EP5" s="261">
        <v>1212.02</v>
      </c>
      <c r="EQ5" s="261">
        <v>1210.31</v>
      </c>
      <c r="ER5" s="261">
        <v>1025.47</v>
      </c>
      <c r="ES5" s="261">
        <v>1075.8800000000001</v>
      </c>
      <c r="ET5" s="261">
        <v>1514.42</v>
      </c>
      <c r="EU5" s="261">
        <v>987.12</v>
      </c>
      <c r="EV5" s="262"/>
      <c r="EW5" s="263">
        <f t="shared" si="9"/>
        <v>15175.689999999999</v>
      </c>
      <c r="EX5" s="264">
        <f t="shared" si="9"/>
        <v>13716.380000000001</v>
      </c>
      <c r="EY5" s="261">
        <v>2548.11</v>
      </c>
      <c r="EZ5" s="261">
        <v>0</v>
      </c>
      <c r="FA5" s="261">
        <v>1048.75</v>
      </c>
      <c r="FB5" s="261">
        <v>530.67999999999995</v>
      </c>
      <c r="FC5" s="261">
        <v>810.58</v>
      </c>
      <c r="FD5" s="261">
        <v>1472.15</v>
      </c>
      <c r="FE5" s="261">
        <v>801.77</v>
      </c>
      <c r="FF5" s="261">
        <v>0</v>
      </c>
      <c r="FG5" s="261">
        <v>2939.2</v>
      </c>
      <c r="FH5" s="261">
        <v>1239</v>
      </c>
      <c r="FI5" s="261">
        <v>1445.35</v>
      </c>
      <c r="FJ5" s="261">
        <v>1810.66</v>
      </c>
      <c r="FK5" s="262"/>
      <c r="FL5" s="263">
        <f t="shared" si="10"/>
        <v>14646.250000000002</v>
      </c>
      <c r="FM5" s="264">
        <f t="shared" si="10"/>
        <v>12098.140000000001</v>
      </c>
      <c r="FN5" s="261">
        <v>5731</v>
      </c>
      <c r="FO5" s="261">
        <v>3999.37</v>
      </c>
      <c r="FP5" s="261">
        <v>4341.21</v>
      </c>
      <c r="FQ5" s="261">
        <v>5407.38</v>
      </c>
      <c r="FR5" s="261">
        <v>4367.6000000000004</v>
      </c>
      <c r="FS5" s="261">
        <v>4562.03</v>
      </c>
      <c r="FT5" s="261">
        <v>5249.69</v>
      </c>
      <c r="FU5" s="261">
        <v>3654.49</v>
      </c>
      <c r="FV5" s="261">
        <v>4430.12</v>
      </c>
      <c r="FW5" s="261">
        <v>3766.94</v>
      </c>
      <c r="FX5" s="261">
        <v>2739.18</v>
      </c>
      <c r="FY5" s="261">
        <v>3543.04</v>
      </c>
      <c r="FZ5" s="262"/>
      <c r="GA5" s="263">
        <f t="shared" si="11"/>
        <v>51792.05</v>
      </c>
      <c r="GB5" s="264">
        <f t="shared" si="11"/>
        <v>46061.05</v>
      </c>
      <c r="GC5" s="261">
        <v>9149.27</v>
      </c>
      <c r="GD5" s="261">
        <v>7488.31</v>
      </c>
      <c r="GE5" s="261">
        <v>8063.31</v>
      </c>
      <c r="GF5" s="261">
        <v>9271.73</v>
      </c>
      <c r="GG5" s="261">
        <v>7791.53</v>
      </c>
      <c r="GH5" s="261">
        <v>7826.91</v>
      </c>
      <c r="GI5" s="261">
        <v>9172.3799999999992</v>
      </c>
      <c r="GJ5" s="261">
        <v>5648.8</v>
      </c>
      <c r="GK5" s="261">
        <v>6102.4</v>
      </c>
      <c r="GL5" s="261">
        <v>5807.46</v>
      </c>
      <c r="GM5" s="261">
        <v>6201.02</v>
      </c>
      <c r="GN5" s="261">
        <v>4939.05</v>
      </c>
      <c r="GO5" s="262"/>
      <c r="GP5" s="263">
        <f t="shared" si="12"/>
        <v>87462.170000000013</v>
      </c>
      <c r="GQ5" s="264">
        <f t="shared" si="12"/>
        <v>78312.900000000009</v>
      </c>
      <c r="GR5" s="261">
        <v>12876.82</v>
      </c>
      <c r="GS5" s="261">
        <v>5123.8</v>
      </c>
      <c r="GT5" s="261">
        <v>9462.76</v>
      </c>
      <c r="GU5" s="261">
        <v>13527.77</v>
      </c>
      <c r="GV5" s="261">
        <v>10288.32</v>
      </c>
      <c r="GW5" s="261">
        <v>9081.6200000000008</v>
      </c>
      <c r="GX5" s="261">
        <v>9643.85</v>
      </c>
      <c r="GY5" s="261">
        <v>8283.1</v>
      </c>
      <c r="GZ5" s="261">
        <v>6683.08</v>
      </c>
      <c r="HA5" s="261">
        <v>6264.1</v>
      </c>
      <c r="HB5" s="261">
        <v>6618.39</v>
      </c>
      <c r="HC5" s="261">
        <v>5878.27</v>
      </c>
      <c r="HD5" s="262"/>
      <c r="HE5" s="263">
        <f t="shared" si="13"/>
        <v>103731.88000000002</v>
      </c>
      <c r="HF5" s="264">
        <f t="shared" si="13"/>
        <v>90855.060000000012</v>
      </c>
      <c r="HG5" s="261">
        <v>0</v>
      </c>
      <c r="HH5" s="261">
        <v>0</v>
      </c>
      <c r="HI5" s="261">
        <v>0</v>
      </c>
      <c r="HJ5" s="261">
        <v>0</v>
      </c>
      <c r="HK5" s="261">
        <v>0</v>
      </c>
      <c r="HL5" s="261">
        <v>0</v>
      </c>
      <c r="HM5" s="261">
        <v>0</v>
      </c>
      <c r="HN5" s="261">
        <v>0</v>
      </c>
      <c r="HO5" s="261">
        <v>0</v>
      </c>
      <c r="HP5" s="261">
        <v>0</v>
      </c>
      <c r="HQ5" s="261">
        <v>0</v>
      </c>
      <c r="HR5" s="261">
        <v>0</v>
      </c>
      <c r="HS5" s="262"/>
      <c r="HT5" s="263">
        <f t="shared" si="14"/>
        <v>0</v>
      </c>
      <c r="HU5" s="264">
        <f t="shared" si="14"/>
        <v>0</v>
      </c>
      <c r="HV5" s="261">
        <v>0</v>
      </c>
      <c r="HW5" s="261">
        <v>0</v>
      </c>
      <c r="HX5" s="261">
        <v>0</v>
      </c>
      <c r="HY5" s="261">
        <v>0</v>
      </c>
      <c r="HZ5" s="261">
        <v>0</v>
      </c>
      <c r="IA5" s="261">
        <v>0</v>
      </c>
      <c r="IB5" s="261">
        <v>0</v>
      </c>
      <c r="IC5" s="261">
        <v>0</v>
      </c>
      <c r="ID5" s="261">
        <v>0</v>
      </c>
      <c r="IE5" s="261">
        <v>0</v>
      </c>
      <c r="IF5" s="261">
        <v>0</v>
      </c>
      <c r="IG5" s="261">
        <v>0</v>
      </c>
      <c r="IH5" s="262"/>
      <c r="II5" s="263">
        <f t="shared" si="15"/>
        <v>0</v>
      </c>
      <c r="IJ5" s="264">
        <f t="shared" si="15"/>
        <v>0</v>
      </c>
      <c r="IK5" s="261">
        <v>50837</v>
      </c>
      <c r="IL5" s="261">
        <v>42619</v>
      </c>
      <c r="IM5" s="261">
        <v>32229</v>
      </c>
      <c r="IN5" s="261">
        <v>31464</v>
      </c>
      <c r="IO5" s="261">
        <v>32147.21</v>
      </c>
      <c r="IP5" s="261">
        <v>34470</v>
      </c>
      <c r="IQ5" s="261">
        <v>29769</v>
      </c>
      <c r="IR5" s="261">
        <v>26628.79</v>
      </c>
      <c r="IS5" s="261">
        <v>19409</v>
      </c>
      <c r="IT5" s="261">
        <v>27403</v>
      </c>
      <c r="IU5" s="261">
        <v>21089</v>
      </c>
      <c r="IV5" s="261">
        <v>22908</v>
      </c>
      <c r="IW5" s="262"/>
      <c r="IX5" s="263">
        <f t="shared" si="16"/>
        <v>370973</v>
      </c>
      <c r="IY5" s="264">
        <f t="shared" si="16"/>
        <v>320136</v>
      </c>
      <c r="IZ5" s="261">
        <v>7684.79</v>
      </c>
      <c r="JA5" s="261">
        <v>20750.740000000002</v>
      </c>
      <c r="JB5" s="261">
        <v>14690.85</v>
      </c>
      <c r="JC5" s="261">
        <v>20634.59</v>
      </c>
      <c r="JD5" s="261">
        <v>10964.15</v>
      </c>
      <c r="JE5" s="261">
        <v>10712.4</v>
      </c>
      <c r="JF5" s="261">
        <v>3256.85</v>
      </c>
      <c r="JG5" s="261">
        <v>2288.65</v>
      </c>
      <c r="JH5" s="261">
        <v>2224.75</v>
      </c>
      <c r="JI5" s="261">
        <v>3606.65</v>
      </c>
      <c r="JJ5" s="261">
        <v>6646.45</v>
      </c>
      <c r="JK5" s="261">
        <v>519.95000000000005</v>
      </c>
      <c r="JL5" s="262"/>
      <c r="JM5" s="263">
        <f t="shared" si="17"/>
        <v>103980.81999999998</v>
      </c>
      <c r="JN5" s="264">
        <f t="shared" si="17"/>
        <v>96296.029999999984</v>
      </c>
      <c r="JO5" s="261">
        <v>0</v>
      </c>
      <c r="JP5" s="261">
        <v>0</v>
      </c>
      <c r="JQ5" s="261">
        <v>0</v>
      </c>
      <c r="JR5" s="261">
        <v>0</v>
      </c>
      <c r="JS5" s="261">
        <v>0</v>
      </c>
      <c r="JT5" s="261">
        <v>0</v>
      </c>
      <c r="JU5" s="261">
        <v>0</v>
      </c>
      <c r="JV5" s="261">
        <v>0</v>
      </c>
      <c r="JW5" s="261">
        <v>0</v>
      </c>
      <c r="JX5" s="261">
        <v>0</v>
      </c>
      <c r="JY5" s="261">
        <v>0</v>
      </c>
      <c r="JZ5" s="261">
        <v>0</v>
      </c>
      <c r="KA5" s="262"/>
      <c r="KB5" s="263">
        <f t="shared" si="18"/>
        <v>0</v>
      </c>
      <c r="KC5" s="264">
        <f t="shared" si="18"/>
        <v>0</v>
      </c>
      <c r="KD5" s="261">
        <v>39804.03</v>
      </c>
      <c r="KE5" s="261">
        <v>32790</v>
      </c>
      <c r="KF5" s="261">
        <v>25395</v>
      </c>
      <c r="KG5" s="261">
        <v>24960</v>
      </c>
      <c r="KH5" s="261">
        <v>26000</v>
      </c>
      <c r="KI5" s="261">
        <v>26072.9</v>
      </c>
      <c r="KJ5" s="261">
        <v>25990</v>
      </c>
      <c r="KK5" s="261">
        <v>22080</v>
      </c>
      <c r="KL5" s="261">
        <v>16480</v>
      </c>
      <c r="KM5" s="261">
        <v>21270</v>
      </c>
      <c r="KN5" s="261">
        <v>20515</v>
      </c>
      <c r="KO5" s="261">
        <v>18355</v>
      </c>
      <c r="KP5" s="262"/>
      <c r="KQ5" s="263">
        <f t="shared" si="19"/>
        <v>299711.93</v>
      </c>
      <c r="KR5" s="264">
        <f t="shared" si="19"/>
        <v>259907.9</v>
      </c>
      <c r="KS5" s="261">
        <v>700</v>
      </c>
      <c r="KT5" s="261">
        <v>1000</v>
      </c>
      <c r="KU5" s="261">
        <v>550</v>
      </c>
      <c r="KV5" s="261">
        <v>550</v>
      </c>
      <c r="KW5" s="261">
        <v>700</v>
      </c>
      <c r="KX5" s="261">
        <v>700</v>
      </c>
      <c r="KY5" s="261">
        <v>1000</v>
      </c>
      <c r="KZ5" s="261">
        <v>400</v>
      </c>
      <c r="LA5" s="261">
        <v>850</v>
      </c>
      <c r="LB5" s="261">
        <v>1000</v>
      </c>
      <c r="LC5" s="261">
        <v>950</v>
      </c>
      <c r="LD5" s="261">
        <v>750</v>
      </c>
      <c r="LE5" s="262"/>
      <c r="LF5" s="263">
        <f t="shared" si="20"/>
        <v>9150</v>
      </c>
      <c r="LG5" s="264">
        <f t="shared" si="20"/>
        <v>8450</v>
      </c>
      <c r="LH5" s="261">
        <v>0</v>
      </c>
      <c r="LI5" s="261">
        <v>320</v>
      </c>
      <c r="LJ5" s="261">
        <v>80</v>
      </c>
      <c r="LK5" s="261">
        <v>160</v>
      </c>
      <c r="LL5" s="261">
        <v>160</v>
      </c>
      <c r="LM5" s="261">
        <v>160</v>
      </c>
      <c r="LN5" s="261">
        <v>320</v>
      </c>
      <c r="LO5" s="261">
        <v>160</v>
      </c>
      <c r="LP5" s="261">
        <v>240</v>
      </c>
      <c r="LQ5" s="261">
        <v>0</v>
      </c>
      <c r="LR5" s="261">
        <v>160</v>
      </c>
      <c r="LS5" s="261">
        <v>80</v>
      </c>
      <c r="LT5" s="262"/>
      <c r="LU5" s="263">
        <f t="shared" si="21"/>
        <v>1840</v>
      </c>
      <c r="LV5" s="264">
        <f t="shared" si="21"/>
        <v>1840</v>
      </c>
      <c r="LW5" s="261">
        <v>4245</v>
      </c>
      <c r="LX5" s="261">
        <v>4345</v>
      </c>
      <c r="LY5" s="261">
        <v>2270</v>
      </c>
      <c r="LZ5" s="261">
        <v>3750</v>
      </c>
      <c r="MA5" s="261">
        <v>2665</v>
      </c>
      <c r="MB5" s="261">
        <v>3160</v>
      </c>
      <c r="MC5" s="261">
        <v>1580</v>
      </c>
      <c r="MD5" s="261">
        <v>3750</v>
      </c>
      <c r="ME5" s="261">
        <v>2370</v>
      </c>
      <c r="MF5" s="261">
        <v>3850</v>
      </c>
      <c r="MG5" s="261">
        <v>1580</v>
      </c>
      <c r="MH5" s="261">
        <v>2765</v>
      </c>
      <c r="MI5" s="262"/>
      <c r="MJ5" s="263">
        <f t="shared" si="22"/>
        <v>36330</v>
      </c>
      <c r="MK5" s="264">
        <f t="shared" si="22"/>
        <v>32085</v>
      </c>
      <c r="ML5" s="261">
        <v>0</v>
      </c>
      <c r="MM5" s="261">
        <v>0</v>
      </c>
      <c r="MN5" s="261">
        <v>0</v>
      </c>
      <c r="MO5" s="261">
        <v>0</v>
      </c>
      <c r="MP5" s="261">
        <v>0</v>
      </c>
      <c r="MQ5" s="261">
        <v>0</v>
      </c>
      <c r="MR5" s="261">
        <v>0</v>
      </c>
      <c r="MS5" s="261">
        <v>0</v>
      </c>
      <c r="MT5" s="261">
        <v>0</v>
      </c>
      <c r="MU5" s="261">
        <v>0</v>
      </c>
      <c r="MV5" s="261">
        <v>0</v>
      </c>
      <c r="MW5" s="261">
        <v>0</v>
      </c>
      <c r="MX5" s="262"/>
      <c r="MY5" s="263">
        <f t="shared" si="23"/>
        <v>0</v>
      </c>
      <c r="MZ5" s="264">
        <f t="shared" si="23"/>
        <v>0</v>
      </c>
      <c r="NA5" s="261">
        <v>66412.5</v>
      </c>
      <c r="NB5" s="261">
        <v>67820</v>
      </c>
      <c r="NC5" s="261">
        <v>60315.68</v>
      </c>
      <c r="ND5" s="261">
        <v>93941.69</v>
      </c>
      <c r="NE5" s="261">
        <v>84215</v>
      </c>
      <c r="NF5" s="261">
        <v>75725</v>
      </c>
      <c r="NG5" s="261">
        <v>65229</v>
      </c>
      <c r="NH5" s="261">
        <v>40214.629999999997</v>
      </c>
      <c r="NI5" s="261">
        <v>28735</v>
      </c>
      <c r="NJ5" s="261">
        <v>40990</v>
      </c>
      <c r="NK5" s="261">
        <v>48215</v>
      </c>
      <c r="NL5" s="261">
        <v>45167.5</v>
      </c>
      <c r="NM5" s="262"/>
      <c r="NN5" s="263">
        <f t="shared" si="24"/>
        <v>716981</v>
      </c>
      <c r="NO5" s="264">
        <f t="shared" si="24"/>
        <v>650568.5</v>
      </c>
      <c r="NP5" s="261">
        <v>783.8</v>
      </c>
      <c r="NQ5" s="261">
        <v>986.67</v>
      </c>
      <c r="NR5" s="261">
        <v>523.76</v>
      </c>
      <c r="NS5" s="261">
        <v>688.86</v>
      </c>
      <c r="NT5" s="261">
        <v>574.54</v>
      </c>
      <c r="NU5" s="261">
        <v>457.75</v>
      </c>
      <c r="NV5" s="261">
        <v>747.59</v>
      </c>
      <c r="NW5" s="261">
        <v>5302.84</v>
      </c>
      <c r="NX5" s="261">
        <v>294.92</v>
      </c>
      <c r="NY5" s="261">
        <v>290.75</v>
      </c>
      <c r="NZ5" s="261">
        <v>365.92</v>
      </c>
      <c r="OA5" s="261">
        <v>75.349999999999994</v>
      </c>
      <c r="OB5" s="262"/>
      <c r="OC5" s="263">
        <f t="shared" si="25"/>
        <v>11092.75</v>
      </c>
      <c r="OD5" s="264">
        <f t="shared" si="25"/>
        <v>10308.950000000001</v>
      </c>
      <c r="OE5" s="261">
        <v>12320</v>
      </c>
      <c r="OF5" s="261">
        <v>14160</v>
      </c>
      <c r="OG5" s="261">
        <v>11246.66</v>
      </c>
      <c r="OH5" s="261">
        <v>17506.66</v>
      </c>
      <c r="OI5" s="261">
        <v>16240</v>
      </c>
      <c r="OJ5" s="261">
        <v>16240</v>
      </c>
      <c r="OK5" s="261">
        <v>15840</v>
      </c>
      <c r="OL5" s="261">
        <v>9790.68</v>
      </c>
      <c r="OM5" s="261">
        <v>5440</v>
      </c>
      <c r="ON5" s="261">
        <v>7520</v>
      </c>
      <c r="OO5" s="261">
        <v>8560</v>
      </c>
      <c r="OP5" s="261">
        <v>7680</v>
      </c>
      <c r="OQ5" s="262"/>
      <c r="OR5" s="263">
        <f t="shared" si="26"/>
        <v>142544</v>
      </c>
      <c r="OS5" s="264">
        <f t="shared" si="26"/>
        <v>130224</v>
      </c>
      <c r="OT5" s="261">
        <v>50</v>
      </c>
      <c r="OU5" s="261">
        <v>0</v>
      </c>
      <c r="OV5" s="261">
        <v>0</v>
      </c>
      <c r="OW5" s="261">
        <v>0</v>
      </c>
      <c r="OX5" s="261">
        <v>0</v>
      </c>
      <c r="OY5" s="261">
        <v>0</v>
      </c>
      <c r="OZ5" s="261">
        <v>0</v>
      </c>
      <c r="PA5" s="261">
        <v>0</v>
      </c>
      <c r="PB5" s="261">
        <v>0</v>
      </c>
      <c r="PC5" s="261">
        <v>0</v>
      </c>
      <c r="PD5" s="261">
        <v>0</v>
      </c>
      <c r="PE5" s="261">
        <v>0</v>
      </c>
      <c r="PF5" s="262"/>
      <c r="PG5" s="263">
        <f t="shared" si="27"/>
        <v>50</v>
      </c>
      <c r="PH5" s="264">
        <f t="shared" si="27"/>
        <v>0</v>
      </c>
      <c r="PI5" s="261">
        <v>13675</v>
      </c>
      <c r="PJ5" s="261">
        <v>11825</v>
      </c>
      <c r="PK5" s="261">
        <v>12355</v>
      </c>
      <c r="PL5" s="261">
        <v>12765</v>
      </c>
      <c r="PM5" s="261">
        <v>12795</v>
      </c>
      <c r="PN5" s="261">
        <v>12180</v>
      </c>
      <c r="PO5" s="261">
        <v>13840</v>
      </c>
      <c r="PP5" s="261">
        <v>8905</v>
      </c>
      <c r="PQ5" s="261">
        <v>13195</v>
      </c>
      <c r="PR5" s="261">
        <v>11085</v>
      </c>
      <c r="PS5" s="261">
        <v>13825</v>
      </c>
      <c r="PT5" s="261">
        <v>10140</v>
      </c>
      <c r="PU5" s="262"/>
      <c r="PV5" s="263">
        <f t="shared" si="28"/>
        <v>146585</v>
      </c>
      <c r="PW5" s="264">
        <f t="shared" si="28"/>
        <v>132910</v>
      </c>
      <c r="PX5" s="261">
        <v>1472.5</v>
      </c>
      <c r="PY5" s="261">
        <v>470</v>
      </c>
      <c r="PZ5" s="261">
        <v>720</v>
      </c>
      <c r="QA5" s="261">
        <v>812</v>
      </c>
      <c r="QB5" s="261">
        <v>676.5</v>
      </c>
      <c r="QC5" s="261">
        <v>320.5</v>
      </c>
      <c r="QD5" s="261">
        <v>663.25</v>
      </c>
      <c r="QE5" s="261">
        <v>258.5</v>
      </c>
      <c r="QF5" s="261">
        <v>962</v>
      </c>
      <c r="QG5" s="261">
        <v>939</v>
      </c>
      <c r="QH5" s="261">
        <v>526</v>
      </c>
      <c r="QI5" s="261">
        <v>424.5</v>
      </c>
      <c r="QJ5" s="262"/>
      <c r="QK5" s="263">
        <f t="shared" si="29"/>
        <v>8244.75</v>
      </c>
      <c r="QL5" s="264">
        <f t="shared" si="29"/>
        <v>6772.25</v>
      </c>
      <c r="QM5" s="261">
        <v>0</v>
      </c>
      <c r="QN5" s="261">
        <v>0</v>
      </c>
      <c r="QO5" s="261">
        <v>0</v>
      </c>
      <c r="QP5" s="261">
        <v>0</v>
      </c>
      <c r="QQ5" s="261">
        <v>0</v>
      </c>
      <c r="QR5" s="261">
        <v>0</v>
      </c>
      <c r="QS5" s="261">
        <v>0</v>
      </c>
      <c r="QT5" s="261">
        <v>0</v>
      </c>
      <c r="QU5" s="261">
        <v>0</v>
      </c>
      <c r="QV5" s="261">
        <v>0</v>
      </c>
      <c r="QW5" s="261">
        <v>0</v>
      </c>
      <c r="QX5" s="261">
        <v>0</v>
      </c>
      <c r="QY5" s="262"/>
      <c r="QZ5" s="263">
        <f t="shared" si="30"/>
        <v>0</v>
      </c>
      <c r="RA5" s="264">
        <f t="shared" si="30"/>
        <v>0</v>
      </c>
      <c r="RB5" s="261">
        <v>100</v>
      </c>
      <c r="RC5" s="261">
        <v>150</v>
      </c>
      <c r="RD5" s="261">
        <v>150</v>
      </c>
      <c r="RE5" s="261">
        <v>0</v>
      </c>
      <c r="RF5" s="261">
        <v>150</v>
      </c>
      <c r="RG5" s="261">
        <v>50</v>
      </c>
      <c r="RH5" s="261">
        <v>100</v>
      </c>
      <c r="RI5" s="261">
        <v>300</v>
      </c>
      <c r="RJ5" s="261">
        <v>150</v>
      </c>
      <c r="RK5" s="261">
        <v>100</v>
      </c>
      <c r="RL5" s="261">
        <v>150</v>
      </c>
      <c r="RM5" s="261">
        <v>250</v>
      </c>
      <c r="RN5" s="262"/>
      <c r="RO5" s="263">
        <f t="shared" si="31"/>
        <v>1650</v>
      </c>
      <c r="RP5" s="264">
        <f t="shared" si="31"/>
        <v>1550</v>
      </c>
      <c r="RQ5" s="261">
        <v>0</v>
      </c>
      <c r="RR5" s="261">
        <v>80</v>
      </c>
      <c r="RS5" s="261">
        <v>0</v>
      </c>
      <c r="RT5" s="261">
        <v>0</v>
      </c>
      <c r="RU5" s="261">
        <v>0</v>
      </c>
      <c r="RV5" s="261">
        <v>0</v>
      </c>
      <c r="RW5" s="261">
        <v>80</v>
      </c>
      <c r="RX5" s="261">
        <v>0</v>
      </c>
      <c r="RY5" s="261">
        <v>0</v>
      </c>
      <c r="RZ5" s="261">
        <v>0</v>
      </c>
      <c r="SA5" s="261">
        <v>0</v>
      </c>
      <c r="SB5" s="261">
        <v>0</v>
      </c>
      <c r="SC5" s="262"/>
      <c r="SD5" s="263">
        <f t="shared" si="32"/>
        <v>160</v>
      </c>
      <c r="SE5" s="264">
        <f t="shared" si="32"/>
        <v>160</v>
      </c>
      <c r="SF5" s="261">
        <v>0</v>
      </c>
      <c r="SG5" s="261">
        <v>0</v>
      </c>
      <c r="SH5" s="261">
        <v>0</v>
      </c>
      <c r="SI5" s="261">
        <v>0</v>
      </c>
      <c r="SJ5" s="261">
        <v>0</v>
      </c>
      <c r="SK5" s="261">
        <v>0</v>
      </c>
      <c r="SL5" s="261">
        <v>0</v>
      </c>
      <c r="SM5" s="261">
        <v>0</v>
      </c>
      <c r="SN5" s="261">
        <v>0</v>
      </c>
      <c r="SO5" s="261">
        <v>0</v>
      </c>
      <c r="SP5" s="261">
        <v>0</v>
      </c>
      <c r="SQ5" s="261">
        <v>0</v>
      </c>
      <c r="SR5" s="262"/>
      <c r="SS5" s="263">
        <f t="shared" si="33"/>
        <v>0</v>
      </c>
      <c r="ST5" s="264">
        <f t="shared" si="33"/>
        <v>0</v>
      </c>
      <c r="SU5" s="261">
        <v>6503.27</v>
      </c>
      <c r="SV5" s="261">
        <v>4715</v>
      </c>
      <c r="SW5" s="261">
        <v>4485</v>
      </c>
      <c r="SX5" s="261">
        <v>5980</v>
      </c>
      <c r="SY5" s="261">
        <v>6555</v>
      </c>
      <c r="SZ5" s="261">
        <v>5330</v>
      </c>
      <c r="TA5" s="261">
        <v>7130</v>
      </c>
      <c r="TB5" s="261">
        <v>5060</v>
      </c>
      <c r="TC5" s="261">
        <v>4945</v>
      </c>
      <c r="TD5" s="261">
        <v>6325</v>
      </c>
      <c r="TE5" s="261">
        <v>7360</v>
      </c>
      <c r="TF5" s="261">
        <v>5060</v>
      </c>
      <c r="TG5" s="262"/>
      <c r="TH5" s="263">
        <f t="shared" si="34"/>
        <v>69448.27</v>
      </c>
      <c r="TI5" s="264">
        <f t="shared" si="34"/>
        <v>62945</v>
      </c>
      <c r="TJ5" s="261">
        <v>1017.39</v>
      </c>
      <c r="TK5" s="261">
        <v>1160.1400000000001</v>
      </c>
      <c r="TL5" s="261">
        <v>923.28</v>
      </c>
      <c r="TM5" s="261">
        <v>938.23</v>
      </c>
      <c r="TN5" s="261">
        <v>2056.54</v>
      </c>
      <c r="TO5" s="261">
        <v>1283.48</v>
      </c>
      <c r="TP5" s="261">
        <v>1281.8599999999999</v>
      </c>
      <c r="TQ5" s="261">
        <v>516.33000000000004</v>
      </c>
      <c r="TR5" s="261">
        <v>1174.98</v>
      </c>
      <c r="TS5" s="261">
        <v>793.89</v>
      </c>
      <c r="TT5" s="261">
        <v>1622.87</v>
      </c>
      <c r="TU5" s="261">
        <v>1022.6</v>
      </c>
      <c r="TV5" s="262"/>
      <c r="TW5" s="263">
        <f t="shared" si="35"/>
        <v>13791.589999999998</v>
      </c>
      <c r="TX5" s="264">
        <f t="shared" si="35"/>
        <v>12774.199999999999</v>
      </c>
      <c r="TY5" s="261">
        <v>0</v>
      </c>
      <c r="TZ5" s="261">
        <v>0</v>
      </c>
      <c r="UA5" s="261">
        <v>0</v>
      </c>
      <c r="UB5" s="261">
        <v>0</v>
      </c>
      <c r="UC5" s="261">
        <v>0</v>
      </c>
      <c r="UD5" s="261">
        <v>0</v>
      </c>
      <c r="UE5" s="261">
        <v>0</v>
      </c>
      <c r="UF5" s="261">
        <v>0</v>
      </c>
      <c r="UG5" s="261">
        <v>0</v>
      </c>
      <c r="UH5" s="261">
        <v>0</v>
      </c>
      <c r="UI5" s="261">
        <v>0</v>
      </c>
      <c r="UJ5" s="261">
        <v>0</v>
      </c>
      <c r="UK5" s="262"/>
      <c r="UL5" s="263">
        <f t="shared" si="36"/>
        <v>0</v>
      </c>
      <c r="UM5" s="264">
        <f t="shared" si="36"/>
        <v>0</v>
      </c>
      <c r="UN5" s="261">
        <v>200</v>
      </c>
      <c r="UO5" s="261">
        <v>150</v>
      </c>
      <c r="UP5" s="261">
        <v>350</v>
      </c>
      <c r="UQ5" s="261">
        <v>150</v>
      </c>
      <c r="UR5" s="261">
        <v>350</v>
      </c>
      <c r="US5" s="261">
        <v>400</v>
      </c>
      <c r="UT5" s="261">
        <v>200</v>
      </c>
      <c r="UU5" s="261">
        <v>150</v>
      </c>
      <c r="UV5" s="261">
        <v>100</v>
      </c>
      <c r="UW5" s="261">
        <v>150</v>
      </c>
      <c r="UX5" s="261">
        <v>50</v>
      </c>
      <c r="UY5" s="261">
        <v>100</v>
      </c>
      <c r="UZ5" s="262"/>
      <c r="VA5" s="263">
        <f t="shared" si="37"/>
        <v>2350</v>
      </c>
      <c r="VB5" s="264">
        <f t="shared" si="37"/>
        <v>2150</v>
      </c>
      <c r="VC5" s="261">
        <v>160</v>
      </c>
      <c r="VD5" s="261">
        <v>0</v>
      </c>
      <c r="VE5" s="261">
        <v>0</v>
      </c>
      <c r="VF5" s="261">
        <v>0</v>
      </c>
      <c r="VG5" s="261">
        <v>0</v>
      </c>
      <c r="VH5" s="261">
        <v>0</v>
      </c>
      <c r="VI5" s="261">
        <v>0</v>
      </c>
      <c r="VJ5" s="261">
        <v>0</v>
      </c>
      <c r="VK5" s="261">
        <v>0</v>
      </c>
      <c r="VL5" s="261">
        <v>0</v>
      </c>
      <c r="VM5" s="261">
        <v>0</v>
      </c>
      <c r="VN5" s="261">
        <v>0</v>
      </c>
      <c r="VO5" s="262"/>
      <c r="VP5" s="263">
        <f t="shared" si="38"/>
        <v>160</v>
      </c>
      <c r="VQ5" s="264">
        <f t="shared" si="38"/>
        <v>0</v>
      </c>
      <c r="VR5" s="261">
        <v>2950</v>
      </c>
      <c r="VS5" s="261">
        <v>2360</v>
      </c>
      <c r="VT5" s="261">
        <v>2655</v>
      </c>
      <c r="VU5" s="261">
        <v>2360</v>
      </c>
      <c r="VV5" s="261">
        <v>1475</v>
      </c>
      <c r="VW5" s="261">
        <v>2655</v>
      </c>
      <c r="VX5" s="261">
        <v>3540</v>
      </c>
      <c r="VY5" s="261">
        <v>2655</v>
      </c>
      <c r="VZ5" s="261">
        <v>3245</v>
      </c>
      <c r="WA5" s="261">
        <v>2360</v>
      </c>
      <c r="WB5" s="261">
        <v>3835</v>
      </c>
      <c r="WC5" s="261">
        <v>3540</v>
      </c>
      <c r="WD5" s="262"/>
      <c r="WE5" s="263">
        <f t="shared" si="39"/>
        <v>33630</v>
      </c>
      <c r="WF5" s="264">
        <f t="shared" si="39"/>
        <v>30680</v>
      </c>
      <c r="WG5" s="261">
        <v>24031.88</v>
      </c>
      <c r="WH5" s="261">
        <v>23677.3</v>
      </c>
      <c r="WI5" s="261">
        <v>26467.23</v>
      </c>
      <c r="WJ5" s="261">
        <v>20904.22</v>
      </c>
      <c r="WK5" s="261">
        <v>25841.89</v>
      </c>
      <c r="WL5" s="261">
        <v>23411.95</v>
      </c>
      <c r="WM5" s="261">
        <v>25801.95</v>
      </c>
      <c r="WN5" s="261">
        <v>20100.22</v>
      </c>
      <c r="WO5" s="261">
        <v>18455.080000000002</v>
      </c>
      <c r="WP5" s="261">
        <v>17852.29</v>
      </c>
      <c r="WQ5" s="261">
        <v>19078.54</v>
      </c>
      <c r="WR5" s="261">
        <v>15058.56</v>
      </c>
      <c r="WS5" s="262"/>
      <c r="WT5" s="263">
        <f t="shared" si="40"/>
        <v>260681.11000000004</v>
      </c>
      <c r="WU5" s="264">
        <f t="shared" si="40"/>
        <v>236649.23000000004</v>
      </c>
      <c r="WV5" s="261">
        <v>7042.21</v>
      </c>
      <c r="WW5" s="261">
        <v>9055.4</v>
      </c>
      <c r="WX5" s="261">
        <v>5731.76</v>
      </c>
      <c r="WY5" s="261">
        <v>3564.53</v>
      </c>
      <c r="WZ5" s="261">
        <v>3009.23</v>
      </c>
      <c r="XA5" s="261">
        <v>2852.2</v>
      </c>
      <c r="XB5" s="261">
        <v>7106.29</v>
      </c>
      <c r="XC5" s="261">
        <v>4277.42</v>
      </c>
      <c r="XD5" s="261">
        <v>4429.04</v>
      </c>
      <c r="XE5" s="261">
        <v>3972.79</v>
      </c>
      <c r="XF5" s="261">
        <v>7875.6</v>
      </c>
      <c r="XG5" s="261">
        <v>5640.67</v>
      </c>
      <c r="XH5" s="262"/>
      <c r="XI5" s="263">
        <f t="shared" si="41"/>
        <v>64557.14</v>
      </c>
      <c r="XJ5" s="264">
        <f t="shared" si="41"/>
        <v>57514.93</v>
      </c>
      <c r="XK5" s="261">
        <v>0</v>
      </c>
      <c r="XL5" s="261">
        <v>0</v>
      </c>
      <c r="XM5" s="261">
        <v>0</v>
      </c>
      <c r="XN5" s="261">
        <v>0</v>
      </c>
      <c r="XO5" s="261">
        <v>0</v>
      </c>
      <c r="XP5" s="261">
        <v>0</v>
      </c>
      <c r="XQ5" s="261">
        <v>0</v>
      </c>
      <c r="XR5" s="261">
        <v>0</v>
      </c>
      <c r="XS5" s="261">
        <v>0</v>
      </c>
      <c r="XT5" s="261">
        <v>0</v>
      </c>
      <c r="XU5" s="261">
        <v>0</v>
      </c>
      <c r="XV5" s="261">
        <v>0</v>
      </c>
      <c r="XW5" s="261"/>
      <c r="XX5" s="263">
        <f t="shared" si="42"/>
        <v>0</v>
      </c>
      <c r="XY5" s="264">
        <f t="shared" si="42"/>
        <v>0</v>
      </c>
      <c r="XZ5" s="261">
        <v>0</v>
      </c>
      <c r="YA5" s="261">
        <v>0</v>
      </c>
      <c r="YB5" s="261">
        <v>0</v>
      </c>
      <c r="YC5" s="261">
        <v>0</v>
      </c>
      <c r="YD5" s="261">
        <v>0</v>
      </c>
      <c r="YE5" s="261">
        <v>0</v>
      </c>
      <c r="YF5" s="261">
        <v>0</v>
      </c>
      <c r="YG5" s="261">
        <v>0</v>
      </c>
      <c r="YH5" s="261">
        <v>0</v>
      </c>
      <c r="YI5" s="261">
        <v>0</v>
      </c>
      <c r="YJ5" s="261">
        <v>0</v>
      </c>
      <c r="YK5" s="261">
        <v>0</v>
      </c>
      <c r="YL5" s="262"/>
      <c r="YM5" s="263">
        <f t="shared" si="43"/>
        <v>0</v>
      </c>
      <c r="YN5" s="264">
        <f t="shared" si="43"/>
        <v>0</v>
      </c>
      <c r="YO5" s="261">
        <v>43464.66</v>
      </c>
      <c r="YP5" s="261">
        <v>39775.089999999997</v>
      </c>
      <c r="YQ5" s="261">
        <v>37327.58</v>
      </c>
      <c r="YR5" s="261">
        <v>43575.21</v>
      </c>
      <c r="YS5" s="261">
        <v>41028.58</v>
      </c>
      <c r="YT5" s="261">
        <v>42284.28</v>
      </c>
      <c r="YU5" s="261">
        <v>37987.01</v>
      </c>
      <c r="YV5" s="261">
        <v>27758.03</v>
      </c>
      <c r="YW5" s="261">
        <v>22288.95</v>
      </c>
      <c r="YX5" s="261">
        <v>31877.73</v>
      </c>
      <c r="YY5" s="261">
        <v>32691.39</v>
      </c>
      <c r="YZ5" s="261">
        <v>31505.74</v>
      </c>
      <c r="ZA5" s="262"/>
      <c r="ZB5" s="263">
        <f t="shared" si="44"/>
        <v>431564.24999999994</v>
      </c>
      <c r="ZC5" s="264">
        <f t="shared" si="44"/>
        <v>388099.59</v>
      </c>
      <c r="ZD5" s="261">
        <v>0</v>
      </c>
      <c r="ZE5" s="261">
        <v>0</v>
      </c>
      <c r="ZF5" s="261">
        <v>0</v>
      </c>
      <c r="ZG5" s="261">
        <v>0</v>
      </c>
      <c r="ZH5" s="261">
        <v>0</v>
      </c>
      <c r="ZI5" s="261">
        <v>0</v>
      </c>
      <c r="ZJ5" s="261">
        <v>0</v>
      </c>
      <c r="ZK5" s="261">
        <v>0</v>
      </c>
      <c r="ZL5" s="261">
        <v>0</v>
      </c>
      <c r="ZM5" s="261">
        <v>0</v>
      </c>
      <c r="ZN5" s="261">
        <v>0</v>
      </c>
      <c r="ZO5" s="261">
        <v>0</v>
      </c>
      <c r="ZP5" s="262"/>
      <c r="ZQ5" s="263">
        <f t="shared" si="45"/>
        <v>0</v>
      </c>
      <c r="ZR5" s="264">
        <f t="shared" si="45"/>
        <v>0</v>
      </c>
      <c r="ZS5" s="261">
        <v>7684.48</v>
      </c>
      <c r="ZT5" s="261">
        <v>5529.31</v>
      </c>
      <c r="ZU5" s="261">
        <v>4794.49</v>
      </c>
      <c r="ZV5" s="261">
        <v>6553.67</v>
      </c>
      <c r="ZW5" s="261">
        <v>6225.57</v>
      </c>
      <c r="ZX5" s="261">
        <v>7169.25</v>
      </c>
      <c r="ZY5" s="261">
        <v>7468.2</v>
      </c>
      <c r="ZZ5" s="261">
        <v>4520.49</v>
      </c>
      <c r="AAA5" s="261">
        <v>2962.72</v>
      </c>
      <c r="AAB5" s="261">
        <v>3399.45</v>
      </c>
      <c r="AAC5" s="261">
        <v>2501.09</v>
      </c>
      <c r="AAD5" s="261">
        <v>4164.33</v>
      </c>
      <c r="AAE5" s="262"/>
      <c r="AAF5" s="263">
        <f t="shared" si="46"/>
        <v>62973.049999999988</v>
      </c>
      <c r="AAG5" s="264">
        <f t="shared" si="46"/>
        <v>55288.569999999992</v>
      </c>
      <c r="AAH5" s="261">
        <v>15253.2</v>
      </c>
      <c r="AAI5" s="261">
        <v>8071.38</v>
      </c>
      <c r="AAJ5" s="261">
        <v>9693.48</v>
      </c>
      <c r="AAK5" s="261">
        <v>9630.91</v>
      </c>
      <c r="AAL5" s="261">
        <v>10252.34</v>
      </c>
      <c r="AAM5" s="261">
        <v>11912.97</v>
      </c>
      <c r="AAN5" s="261">
        <v>10362.299999999999</v>
      </c>
      <c r="AAO5" s="261">
        <v>7480.14</v>
      </c>
      <c r="AAP5" s="261">
        <v>7497.34</v>
      </c>
      <c r="AAQ5" s="261">
        <v>7361.21</v>
      </c>
      <c r="AAR5" s="261">
        <v>9229.7800000000007</v>
      </c>
      <c r="AAS5" s="261">
        <v>10473.91</v>
      </c>
      <c r="AAT5" s="262"/>
      <c r="AAU5" s="263">
        <f t="shared" si="47"/>
        <v>117218.96</v>
      </c>
      <c r="AAV5" s="264">
        <f t="shared" si="47"/>
        <v>101965.76000000001</v>
      </c>
      <c r="AAW5" s="261">
        <v>8966.5499999999993</v>
      </c>
      <c r="AAX5" s="261">
        <v>6834.74</v>
      </c>
      <c r="AAY5" s="261">
        <v>6171.83</v>
      </c>
      <c r="AAZ5" s="261">
        <v>6527.14</v>
      </c>
      <c r="ABA5" s="261">
        <v>13415.06</v>
      </c>
      <c r="ABB5" s="261">
        <v>9230.23</v>
      </c>
      <c r="ABC5" s="261">
        <v>7759.19</v>
      </c>
      <c r="ABD5" s="261">
        <v>7044.38</v>
      </c>
      <c r="ABE5" s="261">
        <v>5340.68</v>
      </c>
      <c r="ABF5" s="261">
        <v>6473.53</v>
      </c>
      <c r="ABG5" s="261">
        <v>9833.83</v>
      </c>
      <c r="ABH5" s="261">
        <v>7481.4</v>
      </c>
      <c r="ABI5" s="262"/>
      <c r="ABJ5" s="263">
        <f t="shared" si="48"/>
        <v>95078.560000000012</v>
      </c>
      <c r="ABK5" s="264">
        <f t="shared" si="48"/>
        <v>86112.01</v>
      </c>
      <c r="ABL5" s="261">
        <v>15219.48</v>
      </c>
      <c r="ABM5" s="261">
        <v>13009.75</v>
      </c>
      <c r="ABN5" s="261">
        <v>11288.02</v>
      </c>
      <c r="ABO5" s="261">
        <v>17461.79</v>
      </c>
      <c r="ABP5" s="261">
        <v>16985.64</v>
      </c>
      <c r="ABQ5" s="261">
        <v>16640.2</v>
      </c>
      <c r="ABR5" s="261">
        <v>14755.25</v>
      </c>
      <c r="ABS5" s="261">
        <v>7675.1</v>
      </c>
      <c r="ABT5" s="261">
        <v>6697.68</v>
      </c>
      <c r="ABU5" s="261">
        <v>7208.15</v>
      </c>
      <c r="ABV5" s="261">
        <v>7058.17</v>
      </c>
      <c r="ABW5" s="261">
        <v>6198.84</v>
      </c>
      <c r="ABX5" s="262"/>
      <c r="ABY5" s="263">
        <f t="shared" si="49"/>
        <v>140198.07</v>
      </c>
      <c r="ABZ5" s="264">
        <f t="shared" si="49"/>
        <v>124978.58999999998</v>
      </c>
      <c r="ACA5" s="261">
        <v>0</v>
      </c>
      <c r="ACB5" s="261">
        <v>0</v>
      </c>
      <c r="ACC5" s="261">
        <v>0</v>
      </c>
      <c r="ACD5" s="261">
        <v>0</v>
      </c>
      <c r="ACE5" s="261">
        <v>0</v>
      </c>
      <c r="ACF5" s="261">
        <v>0</v>
      </c>
      <c r="ACG5" s="261">
        <v>0</v>
      </c>
      <c r="ACH5" s="261">
        <v>0</v>
      </c>
      <c r="ACI5" s="261">
        <v>0</v>
      </c>
      <c r="ACJ5" s="261">
        <v>0</v>
      </c>
      <c r="ACK5" s="261">
        <v>0</v>
      </c>
      <c r="ACL5" s="261">
        <v>0</v>
      </c>
      <c r="ACM5" s="262"/>
      <c r="ACN5" s="263">
        <f t="shared" si="50"/>
        <v>0</v>
      </c>
      <c r="ACO5" s="264">
        <f t="shared" si="50"/>
        <v>0</v>
      </c>
      <c r="ACP5" s="261">
        <v>1495</v>
      </c>
      <c r="ACQ5" s="261">
        <v>2070</v>
      </c>
      <c r="ACR5" s="261">
        <v>1150</v>
      </c>
      <c r="ACS5" s="261">
        <v>805</v>
      </c>
      <c r="ACT5" s="261">
        <v>575</v>
      </c>
      <c r="ACU5" s="261">
        <v>2070</v>
      </c>
      <c r="ACV5" s="261">
        <v>920</v>
      </c>
      <c r="ACW5" s="261">
        <v>460</v>
      </c>
      <c r="ACX5" s="261">
        <v>920</v>
      </c>
      <c r="ACY5" s="261">
        <v>1380</v>
      </c>
      <c r="ACZ5" s="261">
        <v>2185</v>
      </c>
      <c r="ADA5" s="261">
        <v>2070</v>
      </c>
      <c r="ADB5" s="262"/>
      <c r="ADC5" s="263">
        <f t="shared" si="51"/>
        <v>16100</v>
      </c>
      <c r="ADD5" s="264">
        <f t="shared" si="51"/>
        <v>14605</v>
      </c>
      <c r="ADE5" s="261">
        <v>0</v>
      </c>
      <c r="ADF5" s="261">
        <v>0</v>
      </c>
      <c r="ADG5" s="261">
        <v>0</v>
      </c>
      <c r="ADH5" s="261">
        <v>0</v>
      </c>
      <c r="ADI5" s="261">
        <v>0</v>
      </c>
      <c r="ADJ5" s="261">
        <v>0</v>
      </c>
      <c r="ADK5" s="261">
        <v>0</v>
      </c>
      <c r="ADL5" s="261">
        <v>0</v>
      </c>
      <c r="ADM5" s="261">
        <v>0</v>
      </c>
      <c r="ADN5" s="261">
        <v>0</v>
      </c>
      <c r="ADO5" s="261">
        <v>0</v>
      </c>
      <c r="ADP5" s="261">
        <v>0</v>
      </c>
      <c r="ADQ5" s="262"/>
      <c r="ADR5" s="263">
        <f t="shared" si="52"/>
        <v>0</v>
      </c>
      <c r="ADS5" s="264">
        <f t="shared" si="52"/>
        <v>0</v>
      </c>
      <c r="ADT5" s="261">
        <v>4574.8100000000004</v>
      </c>
      <c r="ADU5" s="261">
        <v>5342.95</v>
      </c>
      <c r="ADV5" s="261">
        <v>3471.52</v>
      </c>
      <c r="ADW5" s="261">
        <v>3759.24</v>
      </c>
      <c r="ADX5" s="261">
        <v>4399.62</v>
      </c>
      <c r="ADY5" s="261">
        <v>7379.83</v>
      </c>
      <c r="ADZ5" s="261">
        <v>4991.8599999999997</v>
      </c>
      <c r="AEA5" s="261">
        <v>4255.5600000000004</v>
      </c>
      <c r="AEB5" s="261">
        <v>4632.84</v>
      </c>
      <c r="AEC5" s="261">
        <v>3133</v>
      </c>
      <c r="AED5" s="261">
        <v>5656.81</v>
      </c>
      <c r="AEE5" s="261">
        <v>4444.2700000000004</v>
      </c>
      <c r="AEF5" s="262"/>
      <c r="AEG5" s="263">
        <f t="shared" si="53"/>
        <v>56042.31</v>
      </c>
      <c r="AEH5" s="264">
        <f t="shared" si="53"/>
        <v>51467.5</v>
      </c>
      <c r="AEI5" s="261">
        <v>0</v>
      </c>
      <c r="AEJ5" s="261">
        <v>0</v>
      </c>
      <c r="AEK5" s="261">
        <v>0</v>
      </c>
      <c r="AEL5" s="261">
        <v>0</v>
      </c>
      <c r="AEM5" s="261">
        <v>0</v>
      </c>
      <c r="AEN5" s="261">
        <v>0</v>
      </c>
      <c r="AEO5" s="261">
        <v>0</v>
      </c>
      <c r="AEP5" s="261">
        <v>0</v>
      </c>
      <c r="AEQ5" s="261">
        <v>0</v>
      </c>
      <c r="AER5" s="261">
        <v>0</v>
      </c>
      <c r="AES5" s="261">
        <v>0</v>
      </c>
      <c r="AET5" s="261">
        <v>0</v>
      </c>
      <c r="AEU5" s="262"/>
      <c r="AEV5" s="263">
        <f t="shared" si="54"/>
        <v>0</v>
      </c>
      <c r="AEW5" s="264">
        <f t="shared" si="54"/>
        <v>0</v>
      </c>
      <c r="AEX5" s="261">
        <v>0</v>
      </c>
      <c r="AEY5" s="261">
        <v>0</v>
      </c>
      <c r="AEZ5" s="261">
        <v>0</v>
      </c>
      <c r="AFA5" s="261">
        <v>0</v>
      </c>
      <c r="AFB5" s="261">
        <v>0</v>
      </c>
      <c r="AFC5" s="261">
        <v>0</v>
      </c>
      <c r="AFD5" s="261">
        <v>0</v>
      </c>
      <c r="AFE5" s="261">
        <v>0</v>
      </c>
      <c r="AFF5" s="261">
        <v>0</v>
      </c>
      <c r="AFG5" s="261">
        <v>0</v>
      </c>
      <c r="AFH5" s="261">
        <v>0</v>
      </c>
      <c r="AFI5" s="261">
        <v>0</v>
      </c>
      <c r="AFJ5" s="262"/>
      <c r="AFK5" s="263">
        <f t="shared" si="55"/>
        <v>0</v>
      </c>
      <c r="AFL5" s="264">
        <f t="shared" si="55"/>
        <v>0</v>
      </c>
      <c r="AFM5" s="261">
        <v>36</v>
      </c>
      <c r="AFN5" s="261">
        <v>0</v>
      </c>
      <c r="AFO5" s="261">
        <v>0</v>
      </c>
      <c r="AFP5" s="261">
        <v>9</v>
      </c>
      <c r="AFQ5" s="261">
        <v>13.5</v>
      </c>
      <c r="AFR5" s="261">
        <v>0</v>
      </c>
      <c r="AFS5" s="261">
        <v>46.8</v>
      </c>
      <c r="AFT5" s="261">
        <v>0</v>
      </c>
      <c r="AFU5" s="261">
        <v>0</v>
      </c>
      <c r="AFV5" s="261">
        <v>0</v>
      </c>
      <c r="AFW5" s="261">
        <v>0</v>
      </c>
      <c r="AFX5" s="261">
        <v>0</v>
      </c>
      <c r="AFY5" s="262"/>
      <c r="AFZ5" s="263">
        <f t="shared" si="56"/>
        <v>105.3</v>
      </c>
      <c r="AGA5" s="264">
        <f t="shared" si="56"/>
        <v>69.3</v>
      </c>
      <c r="AGB5" s="261">
        <v>4</v>
      </c>
      <c r="AGC5" s="261">
        <v>0</v>
      </c>
      <c r="AGD5" s="261">
        <v>0</v>
      </c>
      <c r="AGE5" s="261">
        <v>0</v>
      </c>
      <c r="AGF5" s="261">
        <v>2.5</v>
      </c>
      <c r="AGG5" s="261">
        <v>0</v>
      </c>
      <c r="AGH5" s="261">
        <v>5.2</v>
      </c>
      <c r="AGI5" s="261">
        <v>0</v>
      </c>
      <c r="AGJ5" s="261">
        <v>0</v>
      </c>
      <c r="AGK5" s="261">
        <v>0</v>
      </c>
      <c r="AGL5" s="261">
        <v>0</v>
      </c>
      <c r="AGM5" s="261">
        <v>33</v>
      </c>
      <c r="AGN5" s="262"/>
      <c r="AGO5" s="263">
        <f t="shared" si="57"/>
        <v>44.7</v>
      </c>
      <c r="AGP5" s="264">
        <f t="shared" si="57"/>
        <v>40.700000000000003</v>
      </c>
      <c r="AGQ5" s="261">
        <v>0</v>
      </c>
      <c r="AGR5" s="261">
        <v>0</v>
      </c>
      <c r="AGS5" s="261">
        <v>0</v>
      </c>
      <c r="AGT5" s="261">
        <v>0</v>
      </c>
      <c r="AGU5" s="261">
        <v>0</v>
      </c>
      <c r="AGV5" s="261">
        <v>0</v>
      </c>
      <c r="AGW5" s="261">
        <v>0</v>
      </c>
      <c r="AGX5" s="261">
        <v>0</v>
      </c>
      <c r="AGY5" s="261">
        <v>0</v>
      </c>
      <c r="AGZ5" s="261">
        <v>0</v>
      </c>
      <c r="AHA5" s="261">
        <v>0</v>
      </c>
      <c r="AHB5" s="261">
        <v>0</v>
      </c>
      <c r="AHC5" s="262"/>
      <c r="AHD5" s="263">
        <f t="shared" si="58"/>
        <v>0</v>
      </c>
      <c r="AHE5" s="264">
        <f t="shared" si="58"/>
        <v>0</v>
      </c>
      <c r="AHF5" s="261">
        <v>290.58999999999997</v>
      </c>
      <c r="AHG5" s="261">
        <v>593.5</v>
      </c>
      <c r="AHH5" s="261">
        <v>163.02000000000001</v>
      </c>
      <c r="AHI5" s="261">
        <v>473.99</v>
      </c>
      <c r="AHJ5" s="261">
        <v>489.58</v>
      </c>
      <c r="AHK5" s="261">
        <v>303.89999999999998</v>
      </c>
      <c r="AHL5" s="261">
        <v>479.48</v>
      </c>
      <c r="AHM5" s="261">
        <v>142.56</v>
      </c>
      <c r="AHN5" s="261">
        <v>152.74</v>
      </c>
      <c r="AHO5" s="261">
        <v>323.7</v>
      </c>
      <c r="AHP5" s="261">
        <v>96.36</v>
      </c>
      <c r="AHQ5" s="261">
        <v>408.86</v>
      </c>
      <c r="AHR5" s="262"/>
      <c r="AHS5" s="263">
        <f t="shared" si="59"/>
        <v>3918.2799999999997</v>
      </c>
      <c r="AHT5" s="264">
        <f t="shared" si="59"/>
        <v>3627.6899999999996</v>
      </c>
      <c r="AHU5" s="261">
        <v>0</v>
      </c>
      <c r="AHV5" s="261">
        <v>0</v>
      </c>
      <c r="AHW5" s="261">
        <v>0</v>
      </c>
      <c r="AHX5" s="261">
        <v>0</v>
      </c>
      <c r="AHY5" s="261">
        <v>0</v>
      </c>
      <c r="AHZ5" s="261">
        <v>0</v>
      </c>
      <c r="AIA5" s="261">
        <v>0</v>
      </c>
      <c r="AIB5" s="261">
        <v>0</v>
      </c>
      <c r="AIC5" s="261">
        <v>0</v>
      </c>
      <c r="AID5" s="261">
        <v>0</v>
      </c>
      <c r="AIE5" s="261">
        <v>0</v>
      </c>
      <c r="AIF5" s="261">
        <v>0</v>
      </c>
      <c r="AIG5" s="262"/>
      <c r="AIH5" s="263">
        <f t="shared" si="60"/>
        <v>0</v>
      </c>
      <c r="AII5" s="264">
        <f t="shared" si="60"/>
        <v>0</v>
      </c>
      <c r="AIJ5" s="261">
        <v>0</v>
      </c>
      <c r="AIK5" s="261">
        <v>0</v>
      </c>
      <c r="AIL5" s="261">
        <v>0</v>
      </c>
      <c r="AIM5" s="261">
        <v>0</v>
      </c>
      <c r="AIN5" s="261">
        <v>0</v>
      </c>
      <c r="AIO5" s="261">
        <v>0</v>
      </c>
      <c r="AIP5" s="261">
        <v>0</v>
      </c>
      <c r="AIQ5" s="261">
        <v>0</v>
      </c>
      <c r="AIR5" s="261">
        <v>0</v>
      </c>
      <c r="AIS5" s="261">
        <v>0</v>
      </c>
      <c r="AIT5" s="261">
        <v>0</v>
      </c>
      <c r="AIU5" s="261">
        <v>0</v>
      </c>
      <c r="AIV5" s="262"/>
      <c r="AIW5" s="263">
        <f t="shared" si="61"/>
        <v>0</v>
      </c>
      <c r="AIX5" s="264">
        <f t="shared" si="61"/>
        <v>0</v>
      </c>
      <c r="AIY5" s="261">
        <v>0</v>
      </c>
      <c r="AIZ5" s="261">
        <v>0</v>
      </c>
      <c r="AJA5" s="261">
        <v>0</v>
      </c>
      <c r="AJB5" s="261">
        <v>0</v>
      </c>
      <c r="AJC5" s="261">
        <v>0</v>
      </c>
      <c r="AJD5" s="261">
        <v>0</v>
      </c>
      <c r="AJE5" s="261">
        <v>0</v>
      </c>
      <c r="AJF5" s="261">
        <v>0</v>
      </c>
      <c r="AJG5" s="261">
        <v>0</v>
      </c>
      <c r="AJH5" s="261">
        <v>0</v>
      </c>
      <c r="AJI5" s="261">
        <v>0</v>
      </c>
      <c r="AJJ5" s="261">
        <v>0</v>
      </c>
      <c r="AJK5" s="262"/>
      <c r="AJL5" s="263">
        <f t="shared" si="62"/>
        <v>0</v>
      </c>
      <c r="AJM5" s="264">
        <f t="shared" si="62"/>
        <v>0</v>
      </c>
      <c r="AJN5" s="261">
        <v>0</v>
      </c>
      <c r="AJO5" s="261">
        <v>0</v>
      </c>
      <c r="AJP5" s="261">
        <v>0</v>
      </c>
      <c r="AJQ5" s="261">
        <v>0</v>
      </c>
      <c r="AJR5" s="261">
        <v>0</v>
      </c>
      <c r="AJS5" s="261">
        <v>0</v>
      </c>
      <c r="AJT5" s="261">
        <v>0</v>
      </c>
      <c r="AJU5" s="261">
        <v>0</v>
      </c>
      <c r="AJV5" s="261">
        <v>0</v>
      </c>
      <c r="AJW5" s="261">
        <v>0</v>
      </c>
      <c r="AJX5" s="261">
        <v>0</v>
      </c>
      <c r="AJY5" s="261">
        <v>0</v>
      </c>
      <c r="AJZ5" s="262"/>
      <c r="AKA5" s="263">
        <f t="shared" si="63"/>
        <v>0</v>
      </c>
      <c r="AKB5" s="264">
        <f t="shared" si="63"/>
        <v>0</v>
      </c>
      <c r="AKC5" s="261">
        <v>0</v>
      </c>
      <c r="AKD5" s="261">
        <v>0</v>
      </c>
      <c r="AKE5" s="261">
        <v>0</v>
      </c>
      <c r="AKF5" s="261">
        <v>0</v>
      </c>
      <c r="AKG5" s="261">
        <v>0</v>
      </c>
      <c r="AKH5" s="261">
        <v>0</v>
      </c>
      <c r="AKI5" s="261">
        <v>0</v>
      </c>
      <c r="AKJ5" s="261">
        <v>0</v>
      </c>
      <c r="AKK5" s="261">
        <v>0</v>
      </c>
      <c r="AKL5" s="261">
        <v>0</v>
      </c>
      <c r="AKM5" s="261">
        <v>0</v>
      </c>
      <c r="AKN5" s="261">
        <v>0</v>
      </c>
      <c r="AKO5" s="262"/>
      <c r="AKP5" s="263">
        <f t="shared" si="64"/>
        <v>0</v>
      </c>
      <c r="AKQ5" s="264">
        <f t="shared" si="64"/>
        <v>0</v>
      </c>
      <c r="AKR5" s="261">
        <v>11503.41</v>
      </c>
      <c r="AKS5" s="261">
        <v>6432.65</v>
      </c>
      <c r="AKT5" s="261">
        <v>10473.32</v>
      </c>
      <c r="AKU5" s="261">
        <v>10641.94</v>
      </c>
      <c r="AKV5" s="261">
        <v>9887.9</v>
      </c>
      <c r="AKW5" s="261">
        <v>20182.310000000001</v>
      </c>
      <c r="AKX5" s="261">
        <v>18819.59</v>
      </c>
      <c r="AKY5" s="261">
        <v>16768.77</v>
      </c>
      <c r="AKZ5" s="261">
        <v>13349.98</v>
      </c>
      <c r="ALA5" s="261">
        <v>11053.68</v>
      </c>
      <c r="ALB5" s="261">
        <v>18133.07</v>
      </c>
      <c r="ALC5" s="261">
        <v>12467.55</v>
      </c>
      <c r="ALD5" s="262"/>
      <c r="ALE5" s="263">
        <f t="shared" si="65"/>
        <v>159714.16999999998</v>
      </c>
      <c r="ALF5" s="264">
        <f t="shared" si="65"/>
        <v>148210.76</v>
      </c>
      <c r="ALG5" s="261">
        <v>0</v>
      </c>
      <c r="ALH5" s="261">
        <v>0</v>
      </c>
      <c r="ALI5" s="261">
        <v>0</v>
      </c>
      <c r="ALJ5" s="261">
        <v>0</v>
      </c>
      <c r="ALK5" s="261">
        <v>0</v>
      </c>
      <c r="ALL5" s="261">
        <v>0</v>
      </c>
      <c r="ALM5" s="261">
        <v>0</v>
      </c>
      <c r="ALN5" s="261">
        <v>0</v>
      </c>
      <c r="ALO5" s="261">
        <v>0</v>
      </c>
      <c r="ALP5" s="261">
        <v>0</v>
      </c>
      <c r="ALQ5" s="261">
        <v>0</v>
      </c>
      <c r="ALR5" s="261">
        <v>0</v>
      </c>
      <c r="ALS5" s="262"/>
      <c r="ALT5" s="263">
        <f t="shared" si="66"/>
        <v>0</v>
      </c>
      <c r="ALU5" s="264">
        <f t="shared" si="66"/>
        <v>0</v>
      </c>
      <c r="ALV5" s="261">
        <v>17.559999999999999</v>
      </c>
      <c r="ALW5" s="261">
        <v>591.5</v>
      </c>
      <c r="ALX5" s="261">
        <v>-116.66</v>
      </c>
      <c r="ALY5" s="261">
        <v>519.19000000000005</v>
      </c>
      <c r="ALZ5" s="261">
        <v>248.87</v>
      </c>
      <c r="AMA5" s="261">
        <v>345.86</v>
      </c>
      <c r="AMB5" s="261">
        <v>173.96</v>
      </c>
      <c r="AMC5" s="261">
        <v>295.39</v>
      </c>
      <c r="AMD5" s="261">
        <v>-125.68</v>
      </c>
      <c r="AME5" s="261">
        <v>305.57</v>
      </c>
      <c r="AMF5" s="261">
        <v>-23.79</v>
      </c>
      <c r="AMG5" s="261">
        <v>150.88</v>
      </c>
      <c r="AMH5" s="262"/>
      <c r="AMI5" s="263">
        <f t="shared" si="67"/>
        <v>2382.65</v>
      </c>
      <c r="AMJ5" s="264">
        <f t="shared" si="67"/>
        <v>2365.09</v>
      </c>
      <c r="AMK5" s="261">
        <v>0</v>
      </c>
      <c r="AML5" s="261">
        <v>0</v>
      </c>
      <c r="AMM5" s="261">
        <v>0</v>
      </c>
      <c r="AMN5" s="261">
        <v>0</v>
      </c>
      <c r="AMO5" s="261">
        <v>0</v>
      </c>
      <c r="AMP5" s="261">
        <v>0</v>
      </c>
      <c r="AMQ5" s="261">
        <v>0</v>
      </c>
      <c r="AMR5" s="261">
        <v>0</v>
      </c>
      <c r="AMS5" s="261">
        <v>0</v>
      </c>
      <c r="AMT5" s="261">
        <v>0</v>
      </c>
      <c r="AMU5" s="261">
        <v>0</v>
      </c>
      <c r="AMV5" s="261">
        <v>0</v>
      </c>
      <c r="AMW5" s="262"/>
      <c r="AMX5" s="263">
        <f t="shared" si="68"/>
        <v>0</v>
      </c>
      <c r="AMY5" s="264">
        <f t="shared" si="68"/>
        <v>0</v>
      </c>
      <c r="AMZ5" s="261">
        <v>0</v>
      </c>
      <c r="ANA5" s="261">
        <v>0</v>
      </c>
      <c r="ANB5" s="261">
        <v>0</v>
      </c>
      <c r="ANC5" s="261">
        <v>0</v>
      </c>
      <c r="AND5" s="261">
        <v>0</v>
      </c>
      <c r="ANE5" s="261">
        <v>0</v>
      </c>
      <c r="ANF5" s="261">
        <v>0</v>
      </c>
      <c r="ANG5" s="261">
        <v>0</v>
      </c>
      <c r="ANH5" s="261">
        <v>0</v>
      </c>
      <c r="ANI5" s="261">
        <v>0</v>
      </c>
      <c r="ANJ5" s="261">
        <v>0</v>
      </c>
      <c r="ANK5" s="261">
        <v>0</v>
      </c>
      <c r="ANL5" s="262"/>
      <c r="ANM5" s="263">
        <f t="shared" si="69"/>
        <v>0</v>
      </c>
      <c r="ANN5" s="264">
        <f t="shared" si="69"/>
        <v>0</v>
      </c>
      <c r="ANO5" s="261">
        <v>0</v>
      </c>
      <c r="ANP5" s="261">
        <v>0</v>
      </c>
      <c r="ANQ5" s="261">
        <v>0</v>
      </c>
      <c r="ANR5" s="261">
        <v>0</v>
      </c>
      <c r="ANS5" s="261">
        <v>0</v>
      </c>
      <c r="ANT5" s="261">
        <v>0</v>
      </c>
      <c r="ANU5" s="261">
        <v>0</v>
      </c>
      <c r="ANV5" s="261">
        <v>0</v>
      </c>
      <c r="ANW5" s="261">
        <v>0</v>
      </c>
      <c r="ANX5" s="261">
        <v>0</v>
      </c>
      <c r="ANY5" s="261">
        <v>0</v>
      </c>
      <c r="ANZ5" s="261">
        <v>0</v>
      </c>
      <c r="AOA5" s="262"/>
      <c r="AOB5" s="263">
        <f t="shared" si="70"/>
        <v>0</v>
      </c>
      <c r="AOC5" s="264">
        <f t="shared" si="70"/>
        <v>0</v>
      </c>
      <c r="AOD5" s="261">
        <v>0</v>
      </c>
      <c r="AOE5" s="261">
        <v>0</v>
      </c>
      <c r="AOF5" s="261">
        <v>0</v>
      </c>
      <c r="AOG5" s="261">
        <v>0</v>
      </c>
      <c r="AOH5" s="261">
        <v>0</v>
      </c>
      <c r="AOI5" s="261">
        <v>0</v>
      </c>
      <c r="AOJ5" s="261">
        <v>0</v>
      </c>
      <c r="AOK5" s="261">
        <v>0</v>
      </c>
      <c r="AOL5" s="261">
        <v>0</v>
      </c>
      <c r="AOM5" s="261">
        <v>0</v>
      </c>
      <c r="AON5" s="261">
        <v>0</v>
      </c>
      <c r="AOO5" s="261">
        <v>0</v>
      </c>
      <c r="AOP5" s="262"/>
      <c r="AOQ5" s="263">
        <f t="shared" si="71"/>
        <v>0</v>
      </c>
      <c r="AOR5" s="264">
        <f t="shared" si="71"/>
        <v>0</v>
      </c>
      <c r="AOS5" s="261">
        <v>0</v>
      </c>
      <c r="AOT5" s="261">
        <v>0</v>
      </c>
      <c r="AOU5" s="261">
        <v>0</v>
      </c>
      <c r="AOV5" s="261">
        <v>0</v>
      </c>
      <c r="AOW5" s="261">
        <v>0</v>
      </c>
      <c r="AOX5" s="261">
        <v>0</v>
      </c>
      <c r="AOY5" s="261">
        <v>0</v>
      </c>
      <c r="AOZ5" s="261">
        <v>0</v>
      </c>
      <c r="APA5" s="261">
        <v>0</v>
      </c>
      <c r="APB5" s="261">
        <v>0</v>
      </c>
      <c r="APC5" s="261">
        <v>0</v>
      </c>
      <c r="APD5" s="261">
        <v>0</v>
      </c>
      <c r="APE5" s="262"/>
      <c r="APF5" s="263">
        <f t="shared" si="72"/>
        <v>0</v>
      </c>
      <c r="APG5" s="264">
        <f t="shared" si="72"/>
        <v>0</v>
      </c>
      <c r="APH5" s="261">
        <v>0</v>
      </c>
      <c r="API5" s="261">
        <v>0</v>
      </c>
      <c r="APJ5" s="261">
        <v>0</v>
      </c>
      <c r="APK5" s="261">
        <v>0</v>
      </c>
      <c r="APL5" s="261">
        <v>0</v>
      </c>
      <c r="APM5" s="261">
        <v>0</v>
      </c>
      <c r="APN5" s="261">
        <v>0</v>
      </c>
      <c r="APO5" s="261">
        <v>0</v>
      </c>
      <c r="APP5" s="261">
        <v>0</v>
      </c>
      <c r="APQ5" s="261">
        <v>0</v>
      </c>
      <c r="APR5" s="261">
        <v>0</v>
      </c>
      <c r="APS5" s="261">
        <v>0</v>
      </c>
      <c r="APT5" s="262"/>
      <c r="APU5" s="263">
        <f t="shared" si="73"/>
        <v>0</v>
      </c>
      <c r="APV5" s="264">
        <f t="shared" si="73"/>
        <v>0</v>
      </c>
      <c r="APW5" s="261">
        <v>0</v>
      </c>
      <c r="APX5" s="261">
        <v>0</v>
      </c>
      <c r="APY5" s="261">
        <v>0</v>
      </c>
      <c r="APZ5" s="261">
        <v>0</v>
      </c>
      <c r="AQA5" s="261">
        <v>0</v>
      </c>
      <c r="AQB5" s="261">
        <v>0</v>
      </c>
      <c r="AQC5" s="261">
        <v>0</v>
      </c>
      <c r="AQD5" s="261">
        <v>0</v>
      </c>
      <c r="AQE5" s="261">
        <v>0</v>
      </c>
      <c r="AQF5" s="261">
        <v>0</v>
      </c>
      <c r="AQG5" s="261">
        <v>0</v>
      </c>
      <c r="AQH5" s="261">
        <v>0</v>
      </c>
      <c r="AQI5" s="262"/>
      <c r="AQJ5" s="263">
        <f t="shared" si="74"/>
        <v>0</v>
      </c>
      <c r="AQK5" s="264">
        <f t="shared" si="74"/>
        <v>0</v>
      </c>
      <c r="AQL5" s="261"/>
      <c r="AQM5" s="261"/>
      <c r="AQN5" s="261"/>
      <c r="AQO5" s="261"/>
      <c r="AQP5" s="261"/>
      <c r="AQQ5" s="261"/>
      <c r="AQR5" s="261"/>
      <c r="AQS5" s="261">
        <v>129645</v>
      </c>
      <c r="AQT5" s="261"/>
      <c r="AQU5" s="261"/>
      <c r="AQV5" s="261"/>
      <c r="AQW5" s="261"/>
      <c r="AQX5" s="262"/>
      <c r="AQY5" s="263">
        <f t="shared" si="75"/>
        <v>129645</v>
      </c>
      <c r="AQZ5" s="264">
        <f t="shared" si="75"/>
        <v>129645</v>
      </c>
      <c r="ARA5" s="261">
        <v>0</v>
      </c>
      <c r="ARB5" s="261">
        <v>0</v>
      </c>
      <c r="ARC5" s="261">
        <v>0</v>
      </c>
      <c r="ARD5" s="261">
        <v>0</v>
      </c>
      <c r="ARE5" s="261">
        <v>0</v>
      </c>
      <c r="ARF5" s="261">
        <v>0</v>
      </c>
      <c r="ARG5" s="261">
        <v>0</v>
      </c>
      <c r="ARH5" s="261">
        <v>0</v>
      </c>
      <c r="ARI5" s="261">
        <v>0</v>
      </c>
      <c r="ARJ5" s="261">
        <v>0</v>
      </c>
      <c r="ARK5" s="261">
        <v>0</v>
      </c>
      <c r="ARL5" s="261">
        <v>0</v>
      </c>
      <c r="ARM5" s="262"/>
      <c r="ARN5" s="263">
        <f t="shared" si="76"/>
        <v>0</v>
      </c>
      <c r="ARO5" s="264">
        <f t="shared" si="76"/>
        <v>0</v>
      </c>
      <c r="ARP5" s="261">
        <v>213160.2</v>
      </c>
      <c r="ARQ5" s="261">
        <v>315136.84000000003</v>
      </c>
      <c r="ARR5" s="261">
        <v>347087.71</v>
      </c>
      <c r="ARS5" s="261">
        <v>400565.07</v>
      </c>
      <c r="ART5" s="261">
        <v>272284.82</v>
      </c>
      <c r="ARU5" s="261">
        <v>278691.98</v>
      </c>
      <c r="ARV5" s="261">
        <v>276305.09000000003</v>
      </c>
      <c r="ARW5" s="261">
        <v>272118.62</v>
      </c>
      <c r="ARX5" s="261">
        <v>272685.71000000002</v>
      </c>
      <c r="ARY5" s="261">
        <v>377311.73</v>
      </c>
      <c r="ARZ5" s="261">
        <v>183758.23</v>
      </c>
      <c r="ASA5" s="262"/>
      <c r="ASB5" s="265">
        <f t="shared" ref="ASB5:ASB68" si="78">SUM(ARP5:ASA5)</f>
        <v>3209106</v>
      </c>
      <c r="ASC5" s="266"/>
      <c r="ASD5" s="261">
        <v>77576.59</v>
      </c>
      <c r="ASE5" s="261">
        <v>46713.34</v>
      </c>
      <c r="ASF5" s="261">
        <v>278395.18</v>
      </c>
      <c r="ASG5" s="261">
        <v>96232.56</v>
      </c>
      <c r="ASH5" s="261">
        <v>117376.95</v>
      </c>
      <c r="ASI5" s="261"/>
      <c r="ASJ5" s="261"/>
      <c r="ASK5" s="261"/>
      <c r="ASL5" s="261"/>
      <c r="ASM5" s="261">
        <v>149097.44</v>
      </c>
      <c r="ASN5" s="262"/>
      <c r="ASO5" s="267">
        <f t="shared" si="77"/>
        <v>765392.06</v>
      </c>
    </row>
    <row r="6" spans="1:1185" x14ac:dyDescent="0.25">
      <c r="A6" s="39">
        <v>4</v>
      </c>
      <c r="B6" s="40">
        <v>1</v>
      </c>
      <c r="C6" s="40" t="s">
        <v>15</v>
      </c>
      <c r="D6" s="40" t="s">
        <v>15</v>
      </c>
      <c r="E6" s="41" t="s">
        <v>15</v>
      </c>
      <c r="F6" s="187">
        <v>643534</v>
      </c>
      <c r="G6" s="49">
        <v>680789</v>
      </c>
      <c r="H6" s="51">
        <v>590515</v>
      </c>
      <c r="I6" s="49">
        <v>596380</v>
      </c>
      <c r="J6" s="49"/>
      <c r="K6" s="51">
        <v>130743</v>
      </c>
      <c r="L6" s="49">
        <v>787439.14</v>
      </c>
      <c r="M6" s="49">
        <v>656696</v>
      </c>
      <c r="N6" s="49">
        <v>590515</v>
      </c>
      <c r="O6" s="49">
        <v>49210</v>
      </c>
      <c r="P6" s="49">
        <v>49698</v>
      </c>
      <c r="Q6" s="258">
        <v>8856.5150591968886</v>
      </c>
      <c r="R6" s="259">
        <v>15236.564284371952</v>
      </c>
      <c r="S6" s="260">
        <f t="shared" si="0"/>
        <v>24093.079343568839</v>
      </c>
      <c r="T6" s="268">
        <v>303.05</v>
      </c>
      <c r="U6" s="268">
        <v>106.87</v>
      </c>
      <c r="V6" s="268">
        <v>1017.82</v>
      </c>
      <c r="W6" s="268">
        <v>398.87</v>
      </c>
      <c r="X6" s="268">
        <v>165.35</v>
      </c>
      <c r="Y6" s="268">
        <v>3.38</v>
      </c>
      <c r="Z6" s="268">
        <v>0</v>
      </c>
      <c r="AA6" s="268">
        <v>73.44</v>
      </c>
      <c r="AB6" s="268">
        <v>50.64</v>
      </c>
      <c r="AC6" s="268">
        <v>151.36000000000001</v>
      </c>
      <c r="AD6" s="268">
        <v>90.51</v>
      </c>
      <c r="AE6" s="268">
        <v>0</v>
      </c>
      <c r="AF6" s="269"/>
      <c r="AG6" s="270">
        <f t="shared" si="1"/>
        <v>2361.2900000000004</v>
      </c>
      <c r="AH6" s="271">
        <f t="shared" si="1"/>
        <v>2058.2400000000002</v>
      </c>
      <c r="AI6" s="268">
        <v>143.51</v>
      </c>
      <c r="AJ6" s="268">
        <v>193.26</v>
      </c>
      <c r="AK6" s="268">
        <v>143.51</v>
      </c>
      <c r="AL6" s="268">
        <v>0</v>
      </c>
      <c r="AM6" s="268">
        <v>99.5</v>
      </c>
      <c r="AN6" s="268">
        <v>271.72000000000003</v>
      </c>
      <c r="AO6" s="268">
        <v>353.52</v>
      </c>
      <c r="AP6" s="268">
        <v>33.5</v>
      </c>
      <c r="AQ6" s="268">
        <v>316.88</v>
      </c>
      <c r="AR6" s="268">
        <v>199</v>
      </c>
      <c r="AS6" s="268">
        <v>386.53</v>
      </c>
      <c r="AT6" s="268">
        <v>386.52</v>
      </c>
      <c r="AU6" s="269"/>
      <c r="AV6" s="270">
        <f t="shared" si="2"/>
        <v>2527.4500000000003</v>
      </c>
      <c r="AW6" s="271">
        <f t="shared" si="2"/>
        <v>2383.9399999999996</v>
      </c>
      <c r="AX6" s="268">
        <v>0</v>
      </c>
      <c r="AY6" s="268">
        <v>0</v>
      </c>
      <c r="AZ6" s="268">
        <v>0</v>
      </c>
      <c r="BA6" s="268">
        <v>0</v>
      </c>
      <c r="BB6" s="268">
        <v>0</v>
      </c>
      <c r="BC6" s="268">
        <v>0</v>
      </c>
      <c r="BD6" s="268">
        <v>0</v>
      </c>
      <c r="BE6" s="268">
        <v>0</v>
      </c>
      <c r="BF6" s="268">
        <v>0</v>
      </c>
      <c r="BG6" s="268">
        <v>0</v>
      </c>
      <c r="BH6" s="268">
        <v>0</v>
      </c>
      <c r="BI6" s="268">
        <v>0</v>
      </c>
      <c r="BJ6" s="269"/>
      <c r="BK6" s="270">
        <f t="shared" si="3"/>
        <v>0</v>
      </c>
      <c r="BL6" s="271">
        <f t="shared" si="3"/>
        <v>0</v>
      </c>
      <c r="BM6" s="268">
        <v>235.65</v>
      </c>
      <c r="BN6" s="268">
        <v>249.18</v>
      </c>
      <c r="BO6" s="268">
        <v>218.86</v>
      </c>
      <c r="BP6" s="268">
        <v>216.57</v>
      </c>
      <c r="BQ6" s="268">
        <v>168.47</v>
      </c>
      <c r="BR6" s="268">
        <v>415.93</v>
      </c>
      <c r="BS6" s="268">
        <v>341.6</v>
      </c>
      <c r="BT6" s="268">
        <v>271.66000000000003</v>
      </c>
      <c r="BU6" s="268">
        <v>381.36</v>
      </c>
      <c r="BV6" s="268">
        <v>169.4</v>
      </c>
      <c r="BW6" s="268">
        <v>192.29</v>
      </c>
      <c r="BX6" s="268">
        <v>495.87</v>
      </c>
      <c r="BY6" s="269"/>
      <c r="BZ6" s="270">
        <f t="shared" si="4"/>
        <v>3356.84</v>
      </c>
      <c r="CA6" s="271">
        <f t="shared" si="4"/>
        <v>3121.19</v>
      </c>
      <c r="CB6" s="268">
        <v>2544.39</v>
      </c>
      <c r="CC6" s="268">
        <v>3625.28</v>
      </c>
      <c r="CD6" s="268">
        <v>2890.92</v>
      </c>
      <c r="CE6" s="268">
        <v>6091.93</v>
      </c>
      <c r="CF6" s="268">
        <v>2148.52</v>
      </c>
      <c r="CG6" s="268">
        <v>3424.25</v>
      </c>
      <c r="CH6" s="268">
        <v>5880.89</v>
      </c>
      <c r="CI6" s="268">
        <v>2815.12</v>
      </c>
      <c r="CJ6" s="268">
        <v>4524.3900000000003</v>
      </c>
      <c r="CK6" s="268">
        <v>2066.17</v>
      </c>
      <c r="CL6" s="268">
        <v>3870.22</v>
      </c>
      <c r="CM6" s="268">
        <v>2964.37</v>
      </c>
      <c r="CN6" s="269"/>
      <c r="CO6" s="270">
        <f t="shared" si="5"/>
        <v>42846.450000000004</v>
      </c>
      <c r="CP6" s="271">
        <f t="shared" si="5"/>
        <v>40302.060000000005</v>
      </c>
      <c r="CQ6" s="268">
        <v>0</v>
      </c>
      <c r="CR6" s="268">
        <v>0</v>
      </c>
      <c r="CS6" s="268">
        <v>0</v>
      </c>
      <c r="CT6" s="268">
        <v>0</v>
      </c>
      <c r="CU6" s="268">
        <v>0</v>
      </c>
      <c r="CV6" s="268">
        <v>0</v>
      </c>
      <c r="CW6" s="268">
        <v>0</v>
      </c>
      <c r="CX6" s="268">
        <v>0</v>
      </c>
      <c r="CY6" s="268">
        <v>0</v>
      </c>
      <c r="CZ6" s="268">
        <v>0</v>
      </c>
      <c r="DA6" s="268">
        <v>0</v>
      </c>
      <c r="DB6" s="268">
        <v>0</v>
      </c>
      <c r="DC6" s="269"/>
      <c r="DD6" s="270">
        <f t="shared" si="6"/>
        <v>0</v>
      </c>
      <c r="DE6" s="271">
        <f t="shared" si="6"/>
        <v>0</v>
      </c>
      <c r="DF6" s="268">
        <v>0</v>
      </c>
      <c r="DG6" s="268">
        <v>0</v>
      </c>
      <c r="DH6" s="268">
        <v>0</v>
      </c>
      <c r="DI6" s="268">
        <v>0</v>
      </c>
      <c r="DJ6" s="268">
        <v>0</v>
      </c>
      <c r="DK6" s="268">
        <v>0</v>
      </c>
      <c r="DL6" s="268">
        <v>0</v>
      </c>
      <c r="DM6" s="268">
        <v>0</v>
      </c>
      <c r="DN6" s="268">
        <v>0</v>
      </c>
      <c r="DO6" s="268">
        <v>0</v>
      </c>
      <c r="DP6" s="268">
        <v>0</v>
      </c>
      <c r="DQ6" s="268">
        <v>0</v>
      </c>
      <c r="DR6" s="269"/>
      <c r="DS6" s="270">
        <f t="shared" si="7"/>
        <v>0</v>
      </c>
      <c r="DT6" s="271">
        <f t="shared" si="7"/>
        <v>0</v>
      </c>
      <c r="DU6" s="268">
        <v>1482.01</v>
      </c>
      <c r="DV6" s="268">
        <v>3910.47</v>
      </c>
      <c r="DW6" s="268">
        <v>3164.32</v>
      </c>
      <c r="DX6" s="268">
        <v>14691.32</v>
      </c>
      <c r="DY6" s="268">
        <v>15296.72</v>
      </c>
      <c r="DZ6" s="268">
        <v>12828.47</v>
      </c>
      <c r="EA6" s="268">
        <v>14355.75</v>
      </c>
      <c r="EB6" s="268">
        <v>112.75</v>
      </c>
      <c r="EC6" s="268">
        <v>1082.08</v>
      </c>
      <c r="ED6" s="268">
        <v>-9777.18</v>
      </c>
      <c r="EE6" s="268">
        <v>197.86</v>
      </c>
      <c r="EF6" s="268">
        <v>-12793.01</v>
      </c>
      <c r="EG6" s="269"/>
      <c r="EH6" s="270">
        <f t="shared" si="8"/>
        <v>44551.56</v>
      </c>
      <c r="EI6" s="271">
        <f t="shared" si="8"/>
        <v>43069.55</v>
      </c>
      <c r="EJ6" s="268">
        <v>81.5</v>
      </c>
      <c r="EK6" s="268">
        <v>76.5</v>
      </c>
      <c r="EL6" s="268">
        <v>7.5</v>
      </c>
      <c r="EM6" s="268">
        <v>20</v>
      </c>
      <c r="EN6" s="268">
        <v>140.5</v>
      </c>
      <c r="EO6" s="268">
        <v>86</v>
      </c>
      <c r="EP6" s="268">
        <v>30.77</v>
      </c>
      <c r="EQ6" s="268">
        <v>7.5</v>
      </c>
      <c r="ER6" s="268">
        <v>81.5</v>
      </c>
      <c r="ES6" s="268">
        <v>23.5</v>
      </c>
      <c r="ET6" s="268">
        <v>27.5</v>
      </c>
      <c r="EU6" s="268">
        <v>30.55</v>
      </c>
      <c r="EV6" s="269"/>
      <c r="EW6" s="270">
        <f t="shared" si="9"/>
        <v>613.31999999999994</v>
      </c>
      <c r="EX6" s="271">
        <f t="shared" si="9"/>
        <v>531.81999999999994</v>
      </c>
      <c r="EY6" s="268">
        <v>0</v>
      </c>
      <c r="EZ6" s="268">
        <v>0</v>
      </c>
      <c r="FA6" s="268">
        <v>0</v>
      </c>
      <c r="FB6" s="268">
        <v>0</v>
      </c>
      <c r="FC6" s="268">
        <v>0</v>
      </c>
      <c r="FD6" s="268">
        <v>0</v>
      </c>
      <c r="FE6" s="268">
        <v>0</v>
      </c>
      <c r="FF6" s="268">
        <v>0</v>
      </c>
      <c r="FG6" s="268">
        <v>0</v>
      </c>
      <c r="FH6" s="268">
        <v>0</v>
      </c>
      <c r="FI6" s="268">
        <v>0</v>
      </c>
      <c r="FJ6" s="268">
        <v>0</v>
      </c>
      <c r="FK6" s="269"/>
      <c r="FL6" s="270">
        <f t="shared" si="10"/>
        <v>0</v>
      </c>
      <c r="FM6" s="271">
        <f t="shared" si="10"/>
        <v>0</v>
      </c>
      <c r="FN6" s="268">
        <v>1389.22</v>
      </c>
      <c r="FO6" s="268">
        <v>1740.94</v>
      </c>
      <c r="FP6" s="268">
        <v>726.8</v>
      </c>
      <c r="FQ6" s="268">
        <v>857.6</v>
      </c>
      <c r="FR6" s="268">
        <v>953.06</v>
      </c>
      <c r="FS6" s="268">
        <v>1376.66</v>
      </c>
      <c r="FT6" s="268">
        <v>1146.83</v>
      </c>
      <c r="FU6" s="268">
        <v>1000.44</v>
      </c>
      <c r="FV6" s="268">
        <v>1458.05</v>
      </c>
      <c r="FW6" s="268">
        <v>1374</v>
      </c>
      <c r="FX6" s="268">
        <v>936.05</v>
      </c>
      <c r="FY6" s="268">
        <v>1181.7</v>
      </c>
      <c r="FZ6" s="269"/>
      <c r="GA6" s="270">
        <f t="shared" si="11"/>
        <v>14141.35</v>
      </c>
      <c r="GB6" s="271">
        <f t="shared" si="11"/>
        <v>12752.13</v>
      </c>
      <c r="GC6" s="268">
        <v>1443.7</v>
      </c>
      <c r="GD6" s="268">
        <v>1461.94</v>
      </c>
      <c r="GE6" s="268">
        <v>699.01</v>
      </c>
      <c r="GF6" s="268">
        <v>968.01</v>
      </c>
      <c r="GG6" s="268">
        <v>1186.9000000000001</v>
      </c>
      <c r="GH6" s="268">
        <v>1386.34</v>
      </c>
      <c r="GI6" s="268">
        <v>1281.3800000000001</v>
      </c>
      <c r="GJ6" s="268">
        <v>743.24</v>
      </c>
      <c r="GK6" s="268">
        <v>1728.44</v>
      </c>
      <c r="GL6" s="268">
        <v>1058.6400000000001</v>
      </c>
      <c r="GM6" s="268">
        <v>704.5</v>
      </c>
      <c r="GN6" s="268">
        <v>1234.6400000000001</v>
      </c>
      <c r="GO6" s="269"/>
      <c r="GP6" s="270">
        <f t="shared" si="12"/>
        <v>13896.740000000002</v>
      </c>
      <c r="GQ6" s="271">
        <f t="shared" si="12"/>
        <v>12453.039999999999</v>
      </c>
      <c r="GR6" s="268">
        <v>84.13</v>
      </c>
      <c r="GS6" s="268">
        <v>251.21</v>
      </c>
      <c r="GT6" s="268">
        <v>0</v>
      </c>
      <c r="GU6" s="268">
        <v>19.22</v>
      </c>
      <c r="GV6" s="268">
        <v>84.86</v>
      </c>
      <c r="GW6" s="268">
        <v>51.99</v>
      </c>
      <c r="GX6" s="268">
        <v>0</v>
      </c>
      <c r="GY6" s="268">
        <v>79.52</v>
      </c>
      <c r="GZ6" s="268">
        <v>125.98</v>
      </c>
      <c r="HA6" s="268">
        <v>17.36</v>
      </c>
      <c r="HB6" s="268">
        <v>0</v>
      </c>
      <c r="HC6" s="268">
        <v>67.5</v>
      </c>
      <c r="HD6" s="269"/>
      <c r="HE6" s="270">
        <f t="shared" si="13"/>
        <v>781.7700000000001</v>
      </c>
      <c r="HF6" s="271">
        <f t="shared" si="13"/>
        <v>697.64</v>
      </c>
      <c r="HG6" s="268">
        <v>0</v>
      </c>
      <c r="HH6" s="268">
        <v>0</v>
      </c>
      <c r="HI6" s="268">
        <v>0</v>
      </c>
      <c r="HJ6" s="268">
        <v>0</v>
      </c>
      <c r="HK6" s="268">
        <v>0</v>
      </c>
      <c r="HL6" s="268">
        <v>0</v>
      </c>
      <c r="HM6" s="268">
        <v>0</v>
      </c>
      <c r="HN6" s="268">
        <v>0</v>
      </c>
      <c r="HO6" s="268">
        <v>0</v>
      </c>
      <c r="HP6" s="268">
        <v>0</v>
      </c>
      <c r="HQ6" s="268">
        <v>0</v>
      </c>
      <c r="HR6" s="268">
        <v>0</v>
      </c>
      <c r="HS6" s="269"/>
      <c r="HT6" s="270">
        <f t="shared" si="14"/>
        <v>0</v>
      </c>
      <c r="HU6" s="271">
        <f t="shared" si="14"/>
        <v>0</v>
      </c>
      <c r="HV6" s="268">
        <v>0</v>
      </c>
      <c r="HW6" s="268">
        <v>0</v>
      </c>
      <c r="HX6" s="268">
        <v>0</v>
      </c>
      <c r="HY6" s="268">
        <v>0</v>
      </c>
      <c r="HZ6" s="268">
        <v>0</v>
      </c>
      <c r="IA6" s="268">
        <v>0</v>
      </c>
      <c r="IB6" s="268">
        <v>0</v>
      </c>
      <c r="IC6" s="268">
        <v>0</v>
      </c>
      <c r="ID6" s="268">
        <v>0</v>
      </c>
      <c r="IE6" s="268">
        <v>0</v>
      </c>
      <c r="IF6" s="268">
        <v>0</v>
      </c>
      <c r="IG6" s="268">
        <v>0</v>
      </c>
      <c r="IH6" s="269"/>
      <c r="II6" s="270">
        <f t="shared" si="15"/>
        <v>0</v>
      </c>
      <c r="IJ6" s="271">
        <f t="shared" si="15"/>
        <v>0</v>
      </c>
      <c r="IK6" s="268">
        <v>1722.5</v>
      </c>
      <c r="IL6" s="268">
        <v>2677.5</v>
      </c>
      <c r="IM6" s="268">
        <v>1377.5</v>
      </c>
      <c r="IN6" s="268">
        <v>1762.5</v>
      </c>
      <c r="IO6" s="268">
        <v>1455</v>
      </c>
      <c r="IP6" s="268">
        <v>2680</v>
      </c>
      <c r="IQ6" s="268">
        <v>1875</v>
      </c>
      <c r="IR6" s="268">
        <v>1725</v>
      </c>
      <c r="IS6" s="268">
        <v>1433.5</v>
      </c>
      <c r="IT6" s="268">
        <v>2760</v>
      </c>
      <c r="IU6" s="268">
        <v>3068.23</v>
      </c>
      <c r="IV6" s="268">
        <v>1151.77</v>
      </c>
      <c r="IW6" s="269"/>
      <c r="IX6" s="270">
        <f t="shared" si="16"/>
        <v>23688.5</v>
      </c>
      <c r="IY6" s="271">
        <f t="shared" si="16"/>
        <v>21966</v>
      </c>
      <c r="IZ6" s="268">
        <v>374.73</v>
      </c>
      <c r="JA6" s="268">
        <v>297.95</v>
      </c>
      <c r="JB6" s="268">
        <v>489.74</v>
      </c>
      <c r="JC6" s="268">
        <v>167.2</v>
      </c>
      <c r="JD6" s="268">
        <v>497.32</v>
      </c>
      <c r="JE6" s="268">
        <v>436.02</v>
      </c>
      <c r="JF6" s="268">
        <v>72.44</v>
      </c>
      <c r="JG6" s="268">
        <v>7</v>
      </c>
      <c r="JH6" s="268">
        <v>39.5</v>
      </c>
      <c r="JI6" s="268">
        <v>68.5</v>
      </c>
      <c r="JJ6" s="268">
        <v>194.5</v>
      </c>
      <c r="JK6" s="268">
        <v>610</v>
      </c>
      <c r="JL6" s="269"/>
      <c r="JM6" s="270">
        <f t="shared" si="17"/>
        <v>3254.9</v>
      </c>
      <c r="JN6" s="271">
        <f t="shared" si="17"/>
        <v>2880.17</v>
      </c>
      <c r="JO6" s="268">
        <v>0</v>
      </c>
      <c r="JP6" s="268">
        <v>0</v>
      </c>
      <c r="JQ6" s="268">
        <v>0</v>
      </c>
      <c r="JR6" s="268">
        <v>0</v>
      </c>
      <c r="JS6" s="268">
        <v>0</v>
      </c>
      <c r="JT6" s="268">
        <v>0</v>
      </c>
      <c r="JU6" s="268">
        <v>0</v>
      </c>
      <c r="JV6" s="268">
        <v>0</v>
      </c>
      <c r="JW6" s="268">
        <v>0</v>
      </c>
      <c r="JX6" s="268">
        <v>0</v>
      </c>
      <c r="JY6" s="268">
        <v>0</v>
      </c>
      <c r="JZ6" s="268">
        <v>0</v>
      </c>
      <c r="KA6" s="269"/>
      <c r="KB6" s="270">
        <f t="shared" si="18"/>
        <v>0</v>
      </c>
      <c r="KC6" s="271">
        <f t="shared" si="18"/>
        <v>0</v>
      </c>
      <c r="KD6" s="268">
        <v>960</v>
      </c>
      <c r="KE6" s="268">
        <v>1440</v>
      </c>
      <c r="KF6" s="268">
        <v>880</v>
      </c>
      <c r="KG6" s="268">
        <v>1120</v>
      </c>
      <c r="KH6" s="268">
        <v>880</v>
      </c>
      <c r="KI6" s="268">
        <v>1520</v>
      </c>
      <c r="KJ6" s="268">
        <v>1200</v>
      </c>
      <c r="KK6" s="268">
        <v>1200</v>
      </c>
      <c r="KL6" s="268">
        <v>800</v>
      </c>
      <c r="KM6" s="268">
        <v>1040</v>
      </c>
      <c r="KN6" s="268">
        <v>1198.77</v>
      </c>
      <c r="KO6" s="268">
        <v>641.23</v>
      </c>
      <c r="KP6" s="269"/>
      <c r="KQ6" s="270">
        <f t="shared" si="19"/>
        <v>12880</v>
      </c>
      <c r="KR6" s="271">
        <f t="shared" si="19"/>
        <v>11920</v>
      </c>
      <c r="KS6" s="268">
        <v>150</v>
      </c>
      <c r="KT6" s="268">
        <v>200</v>
      </c>
      <c r="KU6" s="268">
        <v>150</v>
      </c>
      <c r="KV6" s="268">
        <v>100</v>
      </c>
      <c r="KW6" s="268">
        <v>150</v>
      </c>
      <c r="KX6" s="268">
        <v>50</v>
      </c>
      <c r="KY6" s="268">
        <v>350</v>
      </c>
      <c r="KZ6" s="268">
        <v>250</v>
      </c>
      <c r="LA6" s="268">
        <v>350</v>
      </c>
      <c r="LB6" s="268">
        <v>200</v>
      </c>
      <c r="LC6" s="268">
        <v>150</v>
      </c>
      <c r="LD6" s="268">
        <v>200</v>
      </c>
      <c r="LE6" s="269"/>
      <c r="LF6" s="270">
        <f t="shared" si="20"/>
        <v>2300</v>
      </c>
      <c r="LG6" s="271">
        <f t="shared" si="20"/>
        <v>2150</v>
      </c>
      <c r="LH6" s="268">
        <v>0</v>
      </c>
      <c r="LI6" s="268">
        <v>0</v>
      </c>
      <c r="LJ6" s="268">
        <v>0</v>
      </c>
      <c r="LK6" s="268">
        <v>80</v>
      </c>
      <c r="LL6" s="268">
        <v>80</v>
      </c>
      <c r="LM6" s="268">
        <v>0</v>
      </c>
      <c r="LN6" s="268">
        <v>0</v>
      </c>
      <c r="LO6" s="268">
        <v>0</v>
      </c>
      <c r="LP6" s="268">
        <v>0</v>
      </c>
      <c r="LQ6" s="268">
        <v>0</v>
      </c>
      <c r="LR6" s="268">
        <v>80</v>
      </c>
      <c r="LS6" s="268">
        <v>0</v>
      </c>
      <c r="LT6" s="269"/>
      <c r="LU6" s="270">
        <f t="shared" si="21"/>
        <v>240</v>
      </c>
      <c r="LV6" s="271">
        <f t="shared" si="21"/>
        <v>240</v>
      </c>
      <c r="LW6" s="268">
        <v>0</v>
      </c>
      <c r="LX6" s="268">
        <v>0</v>
      </c>
      <c r="LY6" s="268">
        <v>0</v>
      </c>
      <c r="LZ6" s="268">
        <v>0</v>
      </c>
      <c r="MA6" s="268">
        <v>0</v>
      </c>
      <c r="MB6" s="268">
        <v>0</v>
      </c>
      <c r="MC6" s="268">
        <v>295</v>
      </c>
      <c r="MD6" s="268">
        <v>0</v>
      </c>
      <c r="ME6" s="268">
        <v>295</v>
      </c>
      <c r="MF6" s="268">
        <v>0</v>
      </c>
      <c r="MG6" s="268">
        <v>395</v>
      </c>
      <c r="MH6" s="268">
        <v>0</v>
      </c>
      <c r="MI6" s="269"/>
      <c r="MJ6" s="270">
        <f t="shared" si="22"/>
        <v>985</v>
      </c>
      <c r="MK6" s="271">
        <f t="shared" si="22"/>
        <v>985</v>
      </c>
      <c r="ML6" s="268">
        <v>0</v>
      </c>
      <c r="MM6" s="268">
        <v>0</v>
      </c>
      <c r="MN6" s="268">
        <v>0</v>
      </c>
      <c r="MO6" s="268">
        <v>0</v>
      </c>
      <c r="MP6" s="268">
        <v>0</v>
      </c>
      <c r="MQ6" s="268">
        <v>0</v>
      </c>
      <c r="MR6" s="268">
        <v>0</v>
      </c>
      <c r="MS6" s="268">
        <v>0</v>
      </c>
      <c r="MT6" s="268">
        <v>0</v>
      </c>
      <c r="MU6" s="268">
        <v>395</v>
      </c>
      <c r="MV6" s="268">
        <v>0</v>
      </c>
      <c r="MW6" s="268">
        <v>0</v>
      </c>
      <c r="MX6" s="269"/>
      <c r="MY6" s="270">
        <f t="shared" si="23"/>
        <v>395</v>
      </c>
      <c r="MZ6" s="271">
        <f t="shared" si="23"/>
        <v>395</v>
      </c>
      <c r="NA6" s="268">
        <v>8570</v>
      </c>
      <c r="NB6" s="268">
        <v>7315.81</v>
      </c>
      <c r="NC6" s="268">
        <v>10550</v>
      </c>
      <c r="ND6" s="268">
        <v>11170</v>
      </c>
      <c r="NE6" s="268">
        <v>10125</v>
      </c>
      <c r="NF6" s="268">
        <v>6965</v>
      </c>
      <c r="NG6" s="268">
        <v>9320</v>
      </c>
      <c r="NH6" s="268">
        <v>4310</v>
      </c>
      <c r="NI6" s="268">
        <v>3635</v>
      </c>
      <c r="NJ6" s="268">
        <v>4745</v>
      </c>
      <c r="NK6" s="268">
        <v>6849.72</v>
      </c>
      <c r="NL6" s="268">
        <v>6920</v>
      </c>
      <c r="NM6" s="269"/>
      <c r="NN6" s="270">
        <f t="shared" si="24"/>
        <v>90475.53</v>
      </c>
      <c r="NO6" s="271">
        <f t="shared" si="24"/>
        <v>81905.53</v>
      </c>
      <c r="NP6" s="268">
        <v>3</v>
      </c>
      <c r="NQ6" s="268">
        <v>21.68</v>
      </c>
      <c r="NR6" s="268">
        <v>0</v>
      </c>
      <c r="NS6" s="268">
        <v>5</v>
      </c>
      <c r="NT6" s="268">
        <v>2</v>
      </c>
      <c r="NU6" s="268">
        <v>0</v>
      </c>
      <c r="NV6" s="268">
        <v>12</v>
      </c>
      <c r="NW6" s="268">
        <v>0</v>
      </c>
      <c r="NX6" s="268">
        <v>3</v>
      </c>
      <c r="NY6" s="268">
        <v>6</v>
      </c>
      <c r="NZ6" s="268">
        <v>8</v>
      </c>
      <c r="OA6" s="268">
        <v>2</v>
      </c>
      <c r="OB6" s="269"/>
      <c r="OC6" s="270">
        <f t="shared" si="25"/>
        <v>62.68</v>
      </c>
      <c r="OD6" s="271">
        <f t="shared" si="25"/>
        <v>59.68</v>
      </c>
      <c r="OE6" s="268">
        <v>960</v>
      </c>
      <c r="OF6" s="268">
        <v>1344.24</v>
      </c>
      <c r="OG6" s="268">
        <v>1120</v>
      </c>
      <c r="OH6" s="268">
        <v>1680</v>
      </c>
      <c r="OI6" s="268">
        <v>1200</v>
      </c>
      <c r="OJ6" s="268">
        <v>1360</v>
      </c>
      <c r="OK6" s="268">
        <v>1760</v>
      </c>
      <c r="OL6" s="268">
        <v>1040</v>
      </c>
      <c r="OM6" s="268">
        <v>800</v>
      </c>
      <c r="ON6" s="268">
        <v>720</v>
      </c>
      <c r="OO6" s="268">
        <v>800</v>
      </c>
      <c r="OP6" s="268">
        <v>800</v>
      </c>
      <c r="OQ6" s="269"/>
      <c r="OR6" s="270">
        <f t="shared" si="26"/>
        <v>13584.24</v>
      </c>
      <c r="OS6" s="271">
        <f t="shared" si="26"/>
        <v>12624.24</v>
      </c>
      <c r="OT6" s="268">
        <v>0</v>
      </c>
      <c r="OU6" s="268">
        <v>50</v>
      </c>
      <c r="OV6" s="268">
        <v>0</v>
      </c>
      <c r="OW6" s="268">
        <v>50</v>
      </c>
      <c r="OX6" s="268">
        <v>0</v>
      </c>
      <c r="OY6" s="268">
        <v>0</v>
      </c>
      <c r="OZ6" s="268">
        <v>100</v>
      </c>
      <c r="PA6" s="268">
        <v>0</v>
      </c>
      <c r="PB6" s="268">
        <v>0</v>
      </c>
      <c r="PC6" s="268">
        <v>0</v>
      </c>
      <c r="PD6" s="268">
        <v>100</v>
      </c>
      <c r="PE6" s="268">
        <v>0</v>
      </c>
      <c r="PF6" s="269"/>
      <c r="PG6" s="270">
        <f t="shared" si="27"/>
        <v>300</v>
      </c>
      <c r="PH6" s="271">
        <f t="shared" si="27"/>
        <v>300</v>
      </c>
      <c r="PI6" s="268">
        <v>1720</v>
      </c>
      <c r="PJ6" s="268">
        <v>2570</v>
      </c>
      <c r="PK6" s="268">
        <v>1750</v>
      </c>
      <c r="PL6" s="268">
        <v>1150</v>
      </c>
      <c r="PM6" s="268">
        <v>2300</v>
      </c>
      <c r="PN6" s="268">
        <v>1450</v>
      </c>
      <c r="PO6" s="268">
        <v>2185</v>
      </c>
      <c r="PP6" s="268">
        <v>950</v>
      </c>
      <c r="PQ6" s="268">
        <v>1185</v>
      </c>
      <c r="PR6" s="268">
        <v>850</v>
      </c>
      <c r="PS6" s="268">
        <v>685</v>
      </c>
      <c r="PT6" s="268">
        <v>1500</v>
      </c>
      <c r="PU6" s="269"/>
      <c r="PV6" s="270">
        <f t="shared" si="28"/>
        <v>18295</v>
      </c>
      <c r="PW6" s="271">
        <f t="shared" si="28"/>
        <v>16575</v>
      </c>
      <c r="PX6" s="268">
        <v>34</v>
      </c>
      <c r="PY6" s="268">
        <v>23</v>
      </c>
      <c r="PZ6" s="268">
        <v>146</v>
      </c>
      <c r="QA6" s="268">
        <v>7</v>
      </c>
      <c r="QB6" s="268">
        <v>64</v>
      </c>
      <c r="QC6" s="268">
        <v>15.5</v>
      </c>
      <c r="QD6" s="268">
        <v>37.5</v>
      </c>
      <c r="QE6" s="268">
        <v>1.5</v>
      </c>
      <c r="QF6" s="268">
        <v>450</v>
      </c>
      <c r="QG6" s="268">
        <v>2</v>
      </c>
      <c r="QH6" s="268">
        <v>19</v>
      </c>
      <c r="QI6" s="268">
        <v>33.5</v>
      </c>
      <c r="QJ6" s="269"/>
      <c r="QK6" s="270">
        <f t="shared" si="29"/>
        <v>833</v>
      </c>
      <c r="QL6" s="271">
        <f t="shared" si="29"/>
        <v>799</v>
      </c>
      <c r="QM6" s="268">
        <v>0</v>
      </c>
      <c r="QN6" s="268">
        <v>0</v>
      </c>
      <c r="QO6" s="268">
        <v>0</v>
      </c>
      <c r="QP6" s="268">
        <v>0</v>
      </c>
      <c r="QQ6" s="268">
        <v>0</v>
      </c>
      <c r="QR6" s="268">
        <v>0</v>
      </c>
      <c r="QS6" s="268">
        <v>0</v>
      </c>
      <c r="QT6" s="268">
        <v>0</v>
      </c>
      <c r="QU6" s="268">
        <v>0</v>
      </c>
      <c r="QV6" s="268">
        <v>0</v>
      </c>
      <c r="QW6" s="268">
        <v>0</v>
      </c>
      <c r="QX6" s="268">
        <v>0</v>
      </c>
      <c r="QY6" s="269"/>
      <c r="QZ6" s="270">
        <f t="shared" si="30"/>
        <v>0</v>
      </c>
      <c r="RA6" s="271">
        <f t="shared" si="30"/>
        <v>0</v>
      </c>
      <c r="RB6" s="268">
        <v>0</v>
      </c>
      <c r="RC6" s="268">
        <v>0</v>
      </c>
      <c r="RD6" s="268">
        <v>0</v>
      </c>
      <c r="RE6" s="268">
        <v>0</v>
      </c>
      <c r="RF6" s="268">
        <v>0</v>
      </c>
      <c r="RG6" s="268">
        <v>50</v>
      </c>
      <c r="RH6" s="268">
        <v>0</v>
      </c>
      <c r="RI6" s="268">
        <v>50</v>
      </c>
      <c r="RJ6" s="268">
        <v>0</v>
      </c>
      <c r="RK6" s="268">
        <v>50</v>
      </c>
      <c r="RL6" s="268">
        <v>0</v>
      </c>
      <c r="RM6" s="268">
        <v>50</v>
      </c>
      <c r="RN6" s="269"/>
      <c r="RO6" s="270">
        <f t="shared" si="31"/>
        <v>200</v>
      </c>
      <c r="RP6" s="271">
        <f t="shared" si="31"/>
        <v>200</v>
      </c>
      <c r="RQ6" s="268">
        <v>0</v>
      </c>
      <c r="RR6" s="268">
        <v>0</v>
      </c>
      <c r="RS6" s="268">
        <v>0</v>
      </c>
      <c r="RT6" s="268">
        <v>0</v>
      </c>
      <c r="RU6" s="268">
        <v>0</v>
      </c>
      <c r="RV6" s="268">
        <v>0</v>
      </c>
      <c r="RW6" s="268">
        <v>0</v>
      </c>
      <c r="RX6" s="268">
        <v>0</v>
      </c>
      <c r="RY6" s="268">
        <v>0</v>
      </c>
      <c r="RZ6" s="268">
        <v>0</v>
      </c>
      <c r="SA6" s="268">
        <v>0</v>
      </c>
      <c r="SB6" s="268">
        <v>0</v>
      </c>
      <c r="SC6" s="269"/>
      <c r="SD6" s="270">
        <f t="shared" si="32"/>
        <v>0</v>
      </c>
      <c r="SE6" s="271">
        <f t="shared" si="32"/>
        <v>0</v>
      </c>
      <c r="SF6" s="268">
        <v>0</v>
      </c>
      <c r="SG6" s="268">
        <v>0</v>
      </c>
      <c r="SH6" s="268">
        <v>0</v>
      </c>
      <c r="SI6" s="268">
        <v>0</v>
      </c>
      <c r="SJ6" s="268">
        <v>0</v>
      </c>
      <c r="SK6" s="268">
        <v>0</v>
      </c>
      <c r="SL6" s="268">
        <v>0</v>
      </c>
      <c r="SM6" s="268">
        <v>0</v>
      </c>
      <c r="SN6" s="268">
        <v>0</v>
      </c>
      <c r="SO6" s="268">
        <v>0</v>
      </c>
      <c r="SP6" s="268">
        <v>0</v>
      </c>
      <c r="SQ6" s="268">
        <v>0</v>
      </c>
      <c r="SR6" s="269"/>
      <c r="SS6" s="270">
        <f t="shared" si="33"/>
        <v>0</v>
      </c>
      <c r="ST6" s="271">
        <f t="shared" si="33"/>
        <v>0</v>
      </c>
      <c r="SU6" s="268">
        <v>1380</v>
      </c>
      <c r="SV6" s="268">
        <v>690</v>
      </c>
      <c r="SW6" s="268">
        <v>690</v>
      </c>
      <c r="SX6" s="268">
        <v>690</v>
      </c>
      <c r="SY6" s="268">
        <v>915.38</v>
      </c>
      <c r="SZ6" s="268">
        <v>905.87</v>
      </c>
      <c r="TA6" s="268">
        <v>230</v>
      </c>
      <c r="TB6" s="268">
        <v>230</v>
      </c>
      <c r="TC6" s="268">
        <v>664.06</v>
      </c>
      <c r="TD6" s="268">
        <v>805</v>
      </c>
      <c r="TE6" s="268">
        <v>460</v>
      </c>
      <c r="TF6" s="268">
        <v>690</v>
      </c>
      <c r="TG6" s="269"/>
      <c r="TH6" s="270">
        <f t="shared" si="34"/>
        <v>8350.31</v>
      </c>
      <c r="TI6" s="271">
        <f t="shared" si="34"/>
        <v>6970.3099999999995</v>
      </c>
      <c r="TJ6" s="268">
        <v>912.84</v>
      </c>
      <c r="TK6" s="268">
        <v>580.21</v>
      </c>
      <c r="TL6" s="268">
        <v>887.27</v>
      </c>
      <c r="TM6" s="268">
        <v>973</v>
      </c>
      <c r="TN6" s="268">
        <v>894.7</v>
      </c>
      <c r="TO6" s="268">
        <v>573.16</v>
      </c>
      <c r="TP6" s="268">
        <v>1095.6600000000001</v>
      </c>
      <c r="TQ6" s="268">
        <v>507.08</v>
      </c>
      <c r="TR6" s="268">
        <v>591</v>
      </c>
      <c r="TS6" s="268">
        <v>850.83</v>
      </c>
      <c r="TT6" s="268">
        <v>609.41999999999996</v>
      </c>
      <c r="TU6" s="268">
        <v>1175.6300000000001</v>
      </c>
      <c r="TV6" s="269"/>
      <c r="TW6" s="270">
        <f t="shared" si="35"/>
        <v>9650.7999999999993</v>
      </c>
      <c r="TX6" s="271">
        <f t="shared" si="35"/>
        <v>8737.9599999999991</v>
      </c>
      <c r="TY6" s="268">
        <v>1120</v>
      </c>
      <c r="TZ6" s="268">
        <v>720</v>
      </c>
      <c r="UA6" s="268">
        <v>480</v>
      </c>
      <c r="UB6" s="268">
        <v>560</v>
      </c>
      <c r="UC6" s="268">
        <v>716.79</v>
      </c>
      <c r="UD6" s="268">
        <v>870.17</v>
      </c>
      <c r="UE6" s="268">
        <v>160</v>
      </c>
      <c r="UF6" s="268">
        <v>160</v>
      </c>
      <c r="UG6" s="268">
        <v>541.96</v>
      </c>
      <c r="UH6" s="268">
        <v>640</v>
      </c>
      <c r="UI6" s="268">
        <v>560</v>
      </c>
      <c r="UJ6" s="268">
        <v>640</v>
      </c>
      <c r="UK6" s="269"/>
      <c r="UL6" s="270">
        <f t="shared" si="36"/>
        <v>7168.92</v>
      </c>
      <c r="UM6" s="271">
        <f t="shared" si="36"/>
        <v>6048.92</v>
      </c>
      <c r="UN6" s="268">
        <v>300</v>
      </c>
      <c r="UO6" s="268">
        <v>300</v>
      </c>
      <c r="UP6" s="268">
        <v>100</v>
      </c>
      <c r="UQ6" s="268">
        <v>150</v>
      </c>
      <c r="UR6" s="268">
        <v>200</v>
      </c>
      <c r="US6" s="268">
        <v>400</v>
      </c>
      <c r="UT6" s="268">
        <v>100</v>
      </c>
      <c r="UU6" s="268">
        <v>250</v>
      </c>
      <c r="UV6" s="268">
        <v>100</v>
      </c>
      <c r="UW6" s="268">
        <v>200</v>
      </c>
      <c r="UX6" s="268">
        <v>200</v>
      </c>
      <c r="UY6" s="268">
        <v>250</v>
      </c>
      <c r="UZ6" s="269"/>
      <c r="VA6" s="270">
        <f t="shared" si="37"/>
        <v>2550</v>
      </c>
      <c r="VB6" s="271">
        <f t="shared" si="37"/>
        <v>2250</v>
      </c>
      <c r="VC6" s="268">
        <v>0</v>
      </c>
      <c r="VD6" s="268">
        <v>0</v>
      </c>
      <c r="VE6" s="268">
        <v>0</v>
      </c>
      <c r="VF6" s="268">
        <v>0</v>
      </c>
      <c r="VG6" s="268">
        <v>0</v>
      </c>
      <c r="VH6" s="268">
        <v>0</v>
      </c>
      <c r="VI6" s="268">
        <v>0</v>
      </c>
      <c r="VJ6" s="268">
        <v>0</v>
      </c>
      <c r="VK6" s="268">
        <v>0</v>
      </c>
      <c r="VL6" s="268">
        <v>0</v>
      </c>
      <c r="VM6" s="268">
        <v>0</v>
      </c>
      <c r="VN6" s="268">
        <v>0</v>
      </c>
      <c r="VO6" s="269"/>
      <c r="VP6" s="270">
        <f t="shared" si="38"/>
        <v>0</v>
      </c>
      <c r="VQ6" s="271">
        <f t="shared" si="38"/>
        <v>0</v>
      </c>
      <c r="VR6" s="268">
        <v>0</v>
      </c>
      <c r="VS6" s="268">
        <v>0</v>
      </c>
      <c r="VT6" s="268">
        <v>0</v>
      </c>
      <c r="VU6" s="268">
        <v>0</v>
      </c>
      <c r="VV6" s="268">
        <v>0</v>
      </c>
      <c r="VW6" s="268">
        <v>0</v>
      </c>
      <c r="VX6" s="268">
        <v>0</v>
      </c>
      <c r="VY6" s="268">
        <v>0</v>
      </c>
      <c r="VZ6" s="268">
        <v>0</v>
      </c>
      <c r="WA6" s="268">
        <v>0</v>
      </c>
      <c r="WB6" s="268">
        <v>0</v>
      </c>
      <c r="WC6" s="268">
        <v>0</v>
      </c>
      <c r="WD6" s="269"/>
      <c r="WE6" s="270">
        <f t="shared" si="39"/>
        <v>0</v>
      </c>
      <c r="WF6" s="271">
        <f t="shared" si="39"/>
        <v>0</v>
      </c>
      <c r="WG6" s="268">
        <v>720.59</v>
      </c>
      <c r="WH6" s="268">
        <v>3543.2</v>
      </c>
      <c r="WI6" s="268">
        <v>827.31</v>
      </c>
      <c r="WJ6" s="268">
        <v>1181.29</v>
      </c>
      <c r="WK6" s="268">
        <v>3244.93</v>
      </c>
      <c r="WL6" s="268">
        <v>983.75</v>
      </c>
      <c r="WM6" s="268">
        <v>2957.19</v>
      </c>
      <c r="WN6" s="268">
        <v>1385.8</v>
      </c>
      <c r="WO6" s="268">
        <v>3765.06</v>
      </c>
      <c r="WP6" s="268">
        <v>3752.95</v>
      </c>
      <c r="WQ6" s="268">
        <v>2598.1799999999998</v>
      </c>
      <c r="WR6" s="268">
        <v>665.79</v>
      </c>
      <c r="WS6" s="269"/>
      <c r="WT6" s="270">
        <f t="shared" si="40"/>
        <v>25626.04</v>
      </c>
      <c r="WU6" s="271">
        <f t="shared" si="40"/>
        <v>24905.45</v>
      </c>
      <c r="WV6" s="268">
        <v>402.5</v>
      </c>
      <c r="WW6" s="268">
        <v>482.5</v>
      </c>
      <c r="WX6" s="268">
        <v>69.3</v>
      </c>
      <c r="WY6" s="268">
        <v>107.16</v>
      </c>
      <c r="WZ6" s="268">
        <v>218.54</v>
      </c>
      <c r="XA6" s="268">
        <v>152.5</v>
      </c>
      <c r="XB6" s="268">
        <v>250.01</v>
      </c>
      <c r="XC6" s="268">
        <v>212.13</v>
      </c>
      <c r="XD6" s="268">
        <v>186.5</v>
      </c>
      <c r="XE6" s="268">
        <v>339.5</v>
      </c>
      <c r="XF6" s="268">
        <v>71.59</v>
      </c>
      <c r="XG6" s="268">
        <v>87.17</v>
      </c>
      <c r="XH6" s="269"/>
      <c r="XI6" s="270">
        <f t="shared" si="41"/>
        <v>2579.4</v>
      </c>
      <c r="XJ6" s="271">
        <f t="shared" si="41"/>
        <v>2176.9</v>
      </c>
      <c r="XK6" s="268">
        <v>0</v>
      </c>
      <c r="XL6" s="268">
        <v>0</v>
      </c>
      <c r="XM6" s="268">
        <v>0</v>
      </c>
      <c r="XN6" s="268">
        <v>0</v>
      </c>
      <c r="XO6" s="268">
        <v>0</v>
      </c>
      <c r="XP6" s="268">
        <v>0</v>
      </c>
      <c r="XQ6" s="268">
        <v>0</v>
      </c>
      <c r="XR6" s="268">
        <v>0</v>
      </c>
      <c r="XS6" s="268">
        <v>0</v>
      </c>
      <c r="XT6" s="268">
        <v>0</v>
      </c>
      <c r="XU6" s="268">
        <v>0</v>
      </c>
      <c r="XV6" s="268">
        <v>0</v>
      </c>
      <c r="XW6" s="268"/>
      <c r="XX6" s="270">
        <f t="shared" si="42"/>
        <v>0</v>
      </c>
      <c r="XY6" s="271">
        <f t="shared" si="42"/>
        <v>0</v>
      </c>
      <c r="XZ6" s="268">
        <v>150.52000000000001</v>
      </c>
      <c r="YA6" s="268">
        <v>530.01</v>
      </c>
      <c r="YB6" s="268">
        <v>287.38</v>
      </c>
      <c r="YC6" s="268">
        <v>257.75</v>
      </c>
      <c r="YD6" s="268">
        <v>318.93</v>
      </c>
      <c r="YE6" s="268">
        <v>406.07</v>
      </c>
      <c r="YF6" s="268">
        <v>515.14</v>
      </c>
      <c r="YG6" s="268">
        <v>377.33</v>
      </c>
      <c r="YH6" s="268">
        <v>439.69</v>
      </c>
      <c r="YI6" s="268">
        <v>229.85</v>
      </c>
      <c r="YJ6" s="268">
        <v>468.54</v>
      </c>
      <c r="YK6" s="268">
        <v>318.01</v>
      </c>
      <c r="YL6" s="269"/>
      <c r="YM6" s="270">
        <f t="shared" si="43"/>
        <v>4299.2199999999993</v>
      </c>
      <c r="YN6" s="271">
        <f t="shared" si="43"/>
        <v>4148.7</v>
      </c>
      <c r="YO6" s="268">
        <v>18.64</v>
      </c>
      <c r="YP6" s="268">
        <v>151.02000000000001</v>
      </c>
      <c r="YQ6" s="268">
        <v>38.89</v>
      </c>
      <c r="YR6" s="268">
        <v>115.89</v>
      </c>
      <c r="YS6" s="268">
        <v>173.62</v>
      </c>
      <c r="YT6" s="268">
        <v>53.12</v>
      </c>
      <c r="YU6" s="268">
        <v>225.87</v>
      </c>
      <c r="YV6" s="268">
        <v>116.59</v>
      </c>
      <c r="YW6" s="268">
        <v>205.97</v>
      </c>
      <c r="YX6" s="268">
        <v>219.8</v>
      </c>
      <c r="YY6" s="268">
        <v>170.37</v>
      </c>
      <c r="YZ6" s="268">
        <v>141.31</v>
      </c>
      <c r="ZA6" s="269"/>
      <c r="ZB6" s="270">
        <f t="shared" si="44"/>
        <v>1631.0899999999997</v>
      </c>
      <c r="ZC6" s="271">
        <f t="shared" si="44"/>
        <v>1612.4499999999998</v>
      </c>
      <c r="ZD6" s="268">
        <v>0</v>
      </c>
      <c r="ZE6" s="268">
        <v>0</v>
      </c>
      <c r="ZF6" s="268">
        <v>0</v>
      </c>
      <c r="ZG6" s="268">
        <v>0</v>
      </c>
      <c r="ZH6" s="268">
        <v>0</v>
      </c>
      <c r="ZI6" s="268">
        <v>0</v>
      </c>
      <c r="ZJ6" s="268">
        <v>0</v>
      </c>
      <c r="ZK6" s="268">
        <v>0</v>
      </c>
      <c r="ZL6" s="268">
        <v>0</v>
      </c>
      <c r="ZM6" s="268">
        <v>0</v>
      </c>
      <c r="ZN6" s="268">
        <v>0</v>
      </c>
      <c r="ZO6" s="268">
        <v>0</v>
      </c>
      <c r="ZP6" s="269"/>
      <c r="ZQ6" s="270">
        <f t="shared" si="45"/>
        <v>0</v>
      </c>
      <c r="ZR6" s="271">
        <f t="shared" si="45"/>
        <v>0</v>
      </c>
      <c r="ZS6" s="268">
        <v>88.76</v>
      </c>
      <c r="ZT6" s="268">
        <v>159.71</v>
      </c>
      <c r="ZU6" s="268">
        <v>81.739999999999995</v>
      </c>
      <c r="ZV6" s="268">
        <v>72.19</v>
      </c>
      <c r="ZW6" s="268">
        <v>147.26</v>
      </c>
      <c r="ZX6" s="268">
        <v>90.33</v>
      </c>
      <c r="ZY6" s="268">
        <v>74.11</v>
      </c>
      <c r="ZZ6" s="268">
        <v>22.5</v>
      </c>
      <c r="AAA6" s="268">
        <v>90</v>
      </c>
      <c r="AAB6" s="268">
        <v>112.5</v>
      </c>
      <c r="AAC6" s="268">
        <v>39</v>
      </c>
      <c r="AAD6" s="268">
        <v>337.18</v>
      </c>
      <c r="AAE6" s="269"/>
      <c r="AAF6" s="270">
        <f t="shared" si="46"/>
        <v>1315.2800000000002</v>
      </c>
      <c r="AAG6" s="271">
        <f t="shared" si="46"/>
        <v>1226.52</v>
      </c>
      <c r="AAH6" s="268">
        <v>3604.05</v>
      </c>
      <c r="AAI6" s="268">
        <v>4765.82</v>
      </c>
      <c r="AAJ6" s="268">
        <v>5004.29</v>
      </c>
      <c r="AAK6" s="268">
        <v>5434.09</v>
      </c>
      <c r="AAL6" s="268">
        <v>5276</v>
      </c>
      <c r="AAM6" s="268">
        <v>5482.8</v>
      </c>
      <c r="AAN6" s="268">
        <v>6743.35</v>
      </c>
      <c r="AAO6" s="268">
        <v>5039.66</v>
      </c>
      <c r="AAP6" s="268">
        <v>4556.66</v>
      </c>
      <c r="AAQ6" s="268">
        <v>4887.74</v>
      </c>
      <c r="AAR6" s="268">
        <v>4264.01</v>
      </c>
      <c r="AAS6" s="268">
        <v>8425.27</v>
      </c>
      <c r="AAT6" s="269"/>
      <c r="AAU6" s="270">
        <f t="shared" si="47"/>
        <v>63483.740000000005</v>
      </c>
      <c r="AAV6" s="271">
        <f t="shared" si="47"/>
        <v>59879.69</v>
      </c>
      <c r="AAW6" s="268">
        <v>6171.2</v>
      </c>
      <c r="AAX6" s="268">
        <v>6641.22</v>
      </c>
      <c r="AAY6" s="268">
        <v>7082.14</v>
      </c>
      <c r="AAZ6" s="268">
        <v>7176.68</v>
      </c>
      <c r="ABA6" s="268">
        <v>6993</v>
      </c>
      <c r="ABB6" s="268">
        <v>6564.76</v>
      </c>
      <c r="ABC6" s="268">
        <v>8248.19</v>
      </c>
      <c r="ABD6" s="268">
        <v>5868.62</v>
      </c>
      <c r="ABE6" s="268">
        <v>5508.45</v>
      </c>
      <c r="ABF6" s="268">
        <v>5642.16</v>
      </c>
      <c r="ABG6" s="268">
        <v>5998.68</v>
      </c>
      <c r="ABH6" s="268">
        <v>9563.23</v>
      </c>
      <c r="ABI6" s="269"/>
      <c r="ABJ6" s="270">
        <f t="shared" si="48"/>
        <v>81458.33</v>
      </c>
      <c r="ABK6" s="271">
        <f t="shared" si="48"/>
        <v>75287.12999999999</v>
      </c>
      <c r="ABL6" s="268">
        <v>1607.94</v>
      </c>
      <c r="ABM6" s="268">
        <v>1598.61</v>
      </c>
      <c r="ABN6" s="268">
        <v>1681.29</v>
      </c>
      <c r="ABO6" s="268">
        <v>1437.5</v>
      </c>
      <c r="ABP6" s="268">
        <v>1337.03</v>
      </c>
      <c r="ABQ6" s="268">
        <v>1683.88</v>
      </c>
      <c r="ABR6" s="268">
        <v>1765.8</v>
      </c>
      <c r="ABS6" s="268">
        <v>1044.08</v>
      </c>
      <c r="ABT6" s="268">
        <v>838.67</v>
      </c>
      <c r="ABU6" s="268">
        <v>987.1</v>
      </c>
      <c r="ABV6" s="268">
        <v>809</v>
      </c>
      <c r="ABW6" s="268">
        <v>2364.52</v>
      </c>
      <c r="ABX6" s="269"/>
      <c r="ABY6" s="270">
        <f t="shared" si="49"/>
        <v>17155.419999999998</v>
      </c>
      <c r="ABZ6" s="271">
        <f t="shared" si="49"/>
        <v>15547.48</v>
      </c>
      <c r="ACA6" s="268">
        <v>16885.5</v>
      </c>
      <c r="ACB6" s="268">
        <v>17472.349999999999</v>
      </c>
      <c r="ACC6" s="268">
        <v>17269.27</v>
      </c>
      <c r="ACD6" s="268">
        <v>17955.580000000002</v>
      </c>
      <c r="ACE6" s="268">
        <v>18079.88</v>
      </c>
      <c r="ACF6" s="268">
        <v>17444.150000000001</v>
      </c>
      <c r="ACG6" s="268">
        <v>21039.91</v>
      </c>
      <c r="ACH6" s="268">
        <v>14983</v>
      </c>
      <c r="ACI6" s="268">
        <v>14164.41</v>
      </c>
      <c r="ACJ6" s="268">
        <v>14617.07</v>
      </c>
      <c r="ACK6" s="268">
        <v>15040.67</v>
      </c>
      <c r="ACL6" s="268">
        <v>23196.32</v>
      </c>
      <c r="ACM6" s="269"/>
      <c r="ACN6" s="270">
        <f t="shared" si="50"/>
        <v>208148.11000000004</v>
      </c>
      <c r="ACO6" s="271">
        <f t="shared" si="50"/>
        <v>191262.61000000004</v>
      </c>
      <c r="ACP6" s="268">
        <v>0</v>
      </c>
      <c r="ACQ6" s="268">
        <v>0</v>
      </c>
      <c r="ACR6" s="268">
        <v>0</v>
      </c>
      <c r="ACS6" s="268">
        <v>0</v>
      </c>
      <c r="ACT6" s="268">
        <v>0</v>
      </c>
      <c r="ACU6" s="268">
        <v>0</v>
      </c>
      <c r="ACV6" s="268">
        <v>0</v>
      </c>
      <c r="ACW6" s="268">
        <v>0</v>
      </c>
      <c r="ACX6" s="268">
        <v>0</v>
      </c>
      <c r="ACY6" s="268">
        <v>0</v>
      </c>
      <c r="ACZ6" s="268">
        <v>0</v>
      </c>
      <c r="ADA6" s="268">
        <v>0</v>
      </c>
      <c r="ADB6" s="269"/>
      <c r="ADC6" s="270">
        <f t="shared" si="51"/>
        <v>0</v>
      </c>
      <c r="ADD6" s="271">
        <f t="shared" si="51"/>
        <v>0</v>
      </c>
      <c r="ADE6" s="268">
        <v>0</v>
      </c>
      <c r="ADF6" s="268">
        <v>17.600000000000001</v>
      </c>
      <c r="ADG6" s="268">
        <v>4.5999999999999996</v>
      </c>
      <c r="ADH6" s="268">
        <v>2.8</v>
      </c>
      <c r="ADI6" s="268">
        <v>14.5</v>
      </c>
      <c r="ADJ6" s="268">
        <v>1</v>
      </c>
      <c r="ADK6" s="268">
        <v>22</v>
      </c>
      <c r="ADL6" s="268">
        <v>1</v>
      </c>
      <c r="ADM6" s="268">
        <v>2.8</v>
      </c>
      <c r="ADN6" s="268">
        <v>1.8</v>
      </c>
      <c r="ADO6" s="268">
        <v>2</v>
      </c>
      <c r="ADP6" s="268">
        <v>1</v>
      </c>
      <c r="ADQ6" s="269"/>
      <c r="ADR6" s="270">
        <f t="shared" si="52"/>
        <v>71.099999999999994</v>
      </c>
      <c r="ADS6" s="271">
        <f t="shared" si="52"/>
        <v>71.099999999999994</v>
      </c>
      <c r="ADT6" s="268">
        <v>0</v>
      </c>
      <c r="ADU6" s="268">
        <v>0</v>
      </c>
      <c r="ADV6" s="268">
        <v>0</v>
      </c>
      <c r="ADW6" s="268">
        <v>0</v>
      </c>
      <c r="ADX6" s="268">
        <v>0</v>
      </c>
      <c r="ADY6" s="268">
        <v>0</v>
      </c>
      <c r="ADZ6" s="268">
        <v>0</v>
      </c>
      <c r="AEA6" s="268">
        <v>0</v>
      </c>
      <c r="AEB6" s="268">
        <v>0</v>
      </c>
      <c r="AEC6" s="268">
        <v>0</v>
      </c>
      <c r="AED6" s="268">
        <v>0</v>
      </c>
      <c r="AEE6" s="268">
        <v>0</v>
      </c>
      <c r="AEF6" s="269"/>
      <c r="AEG6" s="270">
        <f t="shared" si="53"/>
        <v>0</v>
      </c>
      <c r="AEH6" s="271">
        <f t="shared" si="53"/>
        <v>0</v>
      </c>
      <c r="AEI6" s="268">
        <v>0</v>
      </c>
      <c r="AEJ6" s="268">
        <v>0</v>
      </c>
      <c r="AEK6" s="268">
        <v>0</v>
      </c>
      <c r="AEL6" s="268">
        <v>0</v>
      </c>
      <c r="AEM6" s="268">
        <v>0</v>
      </c>
      <c r="AEN6" s="268">
        <v>0</v>
      </c>
      <c r="AEO6" s="268">
        <v>0</v>
      </c>
      <c r="AEP6" s="268">
        <v>0</v>
      </c>
      <c r="AEQ6" s="268">
        <v>0</v>
      </c>
      <c r="AER6" s="268">
        <v>0</v>
      </c>
      <c r="AES6" s="268">
        <v>0</v>
      </c>
      <c r="AET6" s="268">
        <v>0</v>
      </c>
      <c r="AEU6" s="269"/>
      <c r="AEV6" s="270">
        <f t="shared" si="54"/>
        <v>0</v>
      </c>
      <c r="AEW6" s="271">
        <f t="shared" si="54"/>
        <v>0</v>
      </c>
      <c r="AEX6" s="268">
        <v>0</v>
      </c>
      <c r="AEY6" s="268">
        <v>0</v>
      </c>
      <c r="AEZ6" s="268">
        <v>0</v>
      </c>
      <c r="AFA6" s="268">
        <v>0</v>
      </c>
      <c r="AFB6" s="268">
        <v>0</v>
      </c>
      <c r="AFC6" s="268">
        <v>0</v>
      </c>
      <c r="AFD6" s="268">
        <v>0</v>
      </c>
      <c r="AFE6" s="268">
        <v>0</v>
      </c>
      <c r="AFF6" s="268">
        <v>0</v>
      </c>
      <c r="AFG6" s="268">
        <v>0</v>
      </c>
      <c r="AFH6" s="268">
        <v>0</v>
      </c>
      <c r="AFI6" s="268">
        <v>0</v>
      </c>
      <c r="AFJ6" s="269"/>
      <c r="AFK6" s="270">
        <f t="shared" si="55"/>
        <v>0</v>
      </c>
      <c r="AFL6" s="271">
        <f t="shared" si="55"/>
        <v>0</v>
      </c>
      <c r="AFM6" s="268">
        <v>0</v>
      </c>
      <c r="AFN6" s="268">
        <v>0</v>
      </c>
      <c r="AFO6" s="268">
        <v>0</v>
      </c>
      <c r="AFP6" s="268">
        <v>0</v>
      </c>
      <c r="AFQ6" s="268">
        <v>0</v>
      </c>
      <c r="AFR6" s="268">
        <v>0</v>
      </c>
      <c r="AFS6" s="268">
        <v>0</v>
      </c>
      <c r="AFT6" s="268">
        <v>0</v>
      </c>
      <c r="AFU6" s="268">
        <v>0</v>
      </c>
      <c r="AFV6" s="268">
        <v>0</v>
      </c>
      <c r="AFW6" s="268">
        <v>0</v>
      </c>
      <c r="AFX6" s="268">
        <v>0</v>
      </c>
      <c r="AFY6" s="269"/>
      <c r="AFZ6" s="270">
        <f t="shared" si="56"/>
        <v>0</v>
      </c>
      <c r="AGA6" s="271">
        <f t="shared" si="56"/>
        <v>0</v>
      </c>
      <c r="AGB6" s="268">
        <v>0</v>
      </c>
      <c r="AGC6" s="268">
        <v>0</v>
      </c>
      <c r="AGD6" s="268">
        <v>0</v>
      </c>
      <c r="AGE6" s="268">
        <v>0</v>
      </c>
      <c r="AGF6" s="268">
        <v>0</v>
      </c>
      <c r="AGG6" s="268">
        <v>0</v>
      </c>
      <c r="AGH6" s="268">
        <v>0</v>
      </c>
      <c r="AGI6" s="268">
        <v>0</v>
      </c>
      <c r="AGJ6" s="268">
        <v>0</v>
      </c>
      <c r="AGK6" s="268">
        <v>0</v>
      </c>
      <c r="AGL6" s="268">
        <v>0</v>
      </c>
      <c r="AGM6" s="268">
        <v>0</v>
      </c>
      <c r="AGN6" s="269"/>
      <c r="AGO6" s="270">
        <f t="shared" si="57"/>
        <v>0</v>
      </c>
      <c r="AGP6" s="271">
        <f t="shared" si="57"/>
        <v>0</v>
      </c>
      <c r="AGQ6" s="268">
        <v>0</v>
      </c>
      <c r="AGR6" s="268">
        <v>0</v>
      </c>
      <c r="AGS6" s="268">
        <v>0</v>
      </c>
      <c r="AGT6" s="268">
        <v>0</v>
      </c>
      <c r="AGU6" s="268">
        <v>0</v>
      </c>
      <c r="AGV6" s="268">
        <v>0</v>
      </c>
      <c r="AGW6" s="268">
        <v>0</v>
      </c>
      <c r="AGX6" s="268">
        <v>0</v>
      </c>
      <c r="AGY6" s="268">
        <v>0</v>
      </c>
      <c r="AGZ6" s="268">
        <v>0</v>
      </c>
      <c r="AHA6" s="268">
        <v>0</v>
      </c>
      <c r="AHB6" s="268">
        <v>0</v>
      </c>
      <c r="AHC6" s="269"/>
      <c r="AHD6" s="270">
        <f t="shared" si="58"/>
        <v>0</v>
      </c>
      <c r="AHE6" s="271">
        <f t="shared" si="58"/>
        <v>0</v>
      </c>
      <c r="AHF6" s="268">
        <v>0</v>
      </c>
      <c r="AHG6" s="268">
        <v>0</v>
      </c>
      <c r="AHH6" s="268">
        <v>0</v>
      </c>
      <c r="AHI6" s="268">
        <v>0</v>
      </c>
      <c r="AHJ6" s="268">
        <v>0</v>
      </c>
      <c r="AHK6" s="268">
        <v>0</v>
      </c>
      <c r="AHL6" s="268">
        <v>0</v>
      </c>
      <c r="AHM6" s="268">
        <v>0</v>
      </c>
      <c r="AHN6" s="268">
        <v>0</v>
      </c>
      <c r="AHO6" s="268">
        <v>0</v>
      </c>
      <c r="AHP6" s="268">
        <v>0</v>
      </c>
      <c r="AHQ6" s="268">
        <v>0</v>
      </c>
      <c r="AHR6" s="269"/>
      <c r="AHS6" s="270">
        <f t="shared" si="59"/>
        <v>0</v>
      </c>
      <c r="AHT6" s="271">
        <f t="shared" si="59"/>
        <v>0</v>
      </c>
      <c r="AHU6" s="268">
        <v>0</v>
      </c>
      <c r="AHV6" s="268">
        <v>0</v>
      </c>
      <c r="AHW6" s="268">
        <v>0</v>
      </c>
      <c r="AHX6" s="268">
        <v>0</v>
      </c>
      <c r="AHY6" s="268">
        <v>0</v>
      </c>
      <c r="AHZ6" s="268">
        <v>0</v>
      </c>
      <c r="AIA6" s="268">
        <v>0</v>
      </c>
      <c r="AIB6" s="268">
        <v>0</v>
      </c>
      <c r="AIC6" s="268">
        <v>0</v>
      </c>
      <c r="AID6" s="268">
        <v>0</v>
      </c>
      <c r="AIE6" s="268">
        <v>0</v>
      </c>
      <c r="AIF6" s="268">
        <v>0</v>
      </c>
      <c r="AIG6" s="269"/>
      <c r="AIH6" s="270">
        <f t="shared" si="60"/>
        <v>0</v>
      </c>
      <c r="AII6" s="271">
        <f t="shared" si="60"/>
        <v>0</v>
      </c>
      <c r="AIJ6" s="268">
        <v>0</v>
      </c>
      <c r="AIK6" s="268">
        <v>0</v>
      </c>
      <c r="AIL6" s="268">
        <v>0</v>
      </c>
      <c r="AIM6" s="268">
        <v>0</v>
      </c>
      <c r="AIN6" s="268">
        <v>0</v>
      </c>
      <c r="AIO6" s="268">
        <v>0</v>
      </c>
      <c r="AIP6" s="268">
        <v>0</v>
      </c>
      <c r="AIQ6" s="268">
        <v>0</v>
      </c>
      <c r="AIR6" s="268">
        <v>0</v>
      </c>
      <c r="AIS6" s="268">
        <v>0</v>
      </c>
      <c r="AIT6" s="268">
        <v>0</v>
      </c>
      <c r="AIU6" s="268">
        <v>0</v>
      </c>
      <c r="AIV6" s="269"/>
      <c r="AIW6" s="270">
        <f t="shared" si="61"/>
        <v>0</v>
      </c>
      <c r="AIX6" s="271">
        <f t="shared" si="61"/>
        <v>0</v>
      </c>
      <c r="AIY6" s="268">
        <v>0</v>
      </c>
      <c r="AIZ6" s="268">
        <v>0</v>
      </c>
      <c r="AJA6" s="268">
        <v>0</v>
      </c>
      <c r="AJB6" s="268">
        <v>0</v>
      </c>
      <c r="AJC6" s="268">
        <v>0</v>
      </c>
      <c r="AJD6" s="268">
        <v>0</v>
      </c>
      <c r="AJE6" s="268">
        <v>0</v>
      </c>
      <c r="AJF6" s="268">
        <v>0</v>
      </c>
      <c r="AJG6" s="268">
        <v>0</v>
      </c>
      <c r="AJH6" s="268">
        <v>0</v>
      </c>
      <c r="AJI6" s="268">
        <v>0</v>
      </c>
      <c r="AJJ6" s="268">
        <v>0</v>
      </c>
      <c r="AJK6" s="269"/>
      <c r="AJL6" s="270">
        <f t="shared" si="62"/>
        <v>0</v>
      </c>
      <c r="AJM6" s="271">
        <f t="shared" si="62"/>
        <v>0</v>
      </c>
      <c r="AJN6" s="268">
        <v>0</v>
      </c>
      <c r="AJO6" s="268">
        <v>0</v>
      </c>
      <c r="AJP6" s="268">
        <v>0</v>
      </c>
      <c r="AJQ6" s="268">
        <v>0</v>
      </c>
      <c r="AJR6" s="268">
        <v>0</v>
      </c>
      <c r="AJS6" s="268">
        <v>0</v>
      </c>
      <c r="AJT6" s="268">
        <v>0</v>
      </c>
      <c r="AJU6" s="268">
        <v>0</v>
      </c>
      <c r="AJV6" s="268">
        <v>0</v>
      </c>
      <c r="AJW6" s="268">
        <v>0</v>
      </c>
      <c r="AJX6" s="268">
        <v>0</v>
      </c>
      <c r="AJY6" s="268">
        <v>0</v>
      </c>
      <c r="AJZ6" s="269"/>
      <c r="AKA6" s="270">
        <f t="shared" si="63"/>
        <v>0</v>
      </c>
      <c r="AKB6" s="271">
        <f t="shared" si="63"/>
        <v>0</v>
      </c>
      <c r="AKC6" s="268">
        <v>0</v>
      </c>
      <c r="AKD6" s="268">
        <v>0</v>
      </c>
      <c r="AKE6" s="268">
        <v>0</v>
      </c>
      <c r="AKF6" s="268">
        <v>0</v>
      </c>
      <c r="AKG6" s="268">
        <v>0</v>
      </c>
      <c r="AKH6" s="268">
        <v>0</v>
      </c>
      <c r="AKI6" s="268">
        <v>0</v>
      </c>
      <c r="AKJ6" s="268">
        <v>0</v>
      </c>
      <c r="AKK6" s="268">
        <v>0</v>
      </c>
      <c r="AKL6" s="268">
        <v>0</v>
      </c>
      <c r="AKM6" s="268">
        <v>0</v>
      </c>
      <c r="AKN6" s="268">
        <v>0</v>
      </c>
      <c r="AKO6" s="269"/>
      <c r="AKP6" s="270">
        <f t="shared" si="64"/>
        <v>0</v>
      </c>
      <c r="AKQ6" s="271">
        <f t="shared" si="64"/>
        <v>0</v>
      </c>
      <c r="AKR6" s="268">
        <v>0</v>
      </c>
      <c r="AKS6" s="268">
        <v>0</v>
      </c>
      <c r="AKT6" s="268">
        <v>0</v>
      </c>
      <c r="AKU6" s="268">
        <v>0</v>
      </c>
      <c r="AKV6" s="268">
        <v>0</v>
      </c>
      <c r="AKW6" s="268">
        <v>0</v>
      </c>
      <c r="AKX6" s="268">
        <v>0</v>
      </c>
      <c r="AKY6" s="268">
        <v>0</v>
      </c>
      <c r="AKZ6" s="268">
        <v>0</v>
      </c>
      <c r="ALA6" s="268">
        <v>0</v>
      </c>
      <c r="ALB6" s="268">
        <v>0</v>
      </c>
      <c r="ALC6" s="268">
        <v>0</v>
      </c>
      <c r="ALD6" s="269"/>
      <c r="ALE6" s="270">
        <f t="shared" si="65"/>
        <v>0</v>
      </c>
      <c r="ALF6" s="271">
        <f t="shared" si="65"/>
        <v>0</v>
      </c>
      <c r="ALG6" s="268">
        <v>0</v>
      </c>
      <c r="ALH6" s="268">
        <v>0</v>
      </c>
      <c r="ALI6" s="268">
        <v>0</v>
      </c>
      <c r="ALJ6" s="268">
        <v>0</v>
      </c>
      <c r="ALK6" s="268">
        <v>0</v>
      </c>
      <c r="ALL6" s="268">
        <v>0</v>
      </c>
      <c r="ALM6" s="268">
        <v>0</v>
      </c>
      <c r="ALN6" s="268">
        <v>0</v>
      </c>
      <c r="ALO6" s="268">
        <v>0</v>
      </c>
      <c r="ALP6" s="268">
        <v>0</v>
      </c>
      <c r="ALQ6" s="268">
        <v>0</v>
      </c>
      <c r="ALR6" s="268">
        <v>0</v>
      </c>
      <c r="ALS6" s="269"/>
      <c r="ALT6" s="270">
        <f t="shared" si="66"/>
        <v>0</v>
      </c>
      <c r="ALU6" s="271">
        <f t="shared" si="66"/>
        <v>0</v>
      </c>
      <c r="ALV6" s="268">
        <v>0</v>
      </c>
      <c r="ALW6" s="268">
        <v>0</v>
      </c>
      <c r="ALX6" s="268">
        <v>0</v>
      </c>
      <c r="ALY6" s="268">
        <v>0</v>
      </c>
      <c r="ALZ6" s="268">
        <v>0</v>
      </c>
      <c r="AMA6" s="268">
        <v>0</v>
      </c>
      <c r="AMB6" s="268">
        <v>0</v>
      </c>
      <c r="AMC6" s="268">
        <v>0</v>
      </c>
      <c r="AMD6" s="268">
        <v>0</v>
      </c>
      <c r="AME6" s="268">
        <v>0</v>
      </c>
      <c r="AMF6" s="268">
        <v>0</v>
      </c>
      <c r="AMG6" s="268">
        <v>0</v>
      </c>
      <c r="AMH6" s="269"/>
      <c r="AMI6" s="270">
        <f t="shared" si="67"/>
        <v>0</v>
      </c>
      <c r="AMJ6" s="271">
        <f t="shared" si="67"/>
        <v>0</v>
      </c>
      <c r="AMK6" s="268">
        <v>230.76</v>
      </c>
      <c r="AML6" s="268">
        <v>1304.8499999999999</v>
      </c>
      <c r="AMM6" s="268">
        <v>1597.85</v>
      </c>
      <c r="AMN6" s="268">
        <v>1198.69</v>
      </c>
      <c r="AMO6" s="268">
        <v>1202.6099999999999</v>
      </c>
      <c r="AMP6" s="268">
        <v>2849.35</v>
      </c>
      <c r="AMQ6" s="268">
        <v>4375.7700000000004</v>
      </c>
      <c r="AMR6" s="268">
        <v>2304.71</v>
      </c>
      <c r="AMS6" s="268">
        <v>2940.01</v>
      </c>
      <c r="AMT6" s="268">
        <v>881.57</v>
      </c>
      <c r="AMU6" s="268">
        <v>1865.88</v>
      </c>
      <c r="AMV6" s="268">
        <v>1144.92</v>
      </c>
      <c r="AMW6" s="269"/>
      <c r="AMX6" s="270">
        <f t="shared" si="68"/>
        <v>21896.97</v>
      </c>
      <c r="AMY6" s="271">
        <f t="shared" si="68"/>
        <v>21666.21</v>
      </c>
      <c r="AMZ6" s="268">
        <v>0</v>
      </c>
      <c r="ANA6" s="268">
        <v>0</v>
      </c>
      <c r="ANB6" s="268">
        <v>0</v>
      </c>
      <c r="ANC6" s="268">
        <v>0</v>
      </c>
      <c r="AND6" s="268">
        <v>0</v>
      </c>
      <c r="ANE6" s="268">
        <v>0</v>
      </c>
      <c r="ANF6" s="268">
        <v>0</v>
      </c>
      <c r="ANG6" s="268">
        <v>0</v>
      </c>
      <c r="ANH6" s="268">
        <v>0</v>
      </c>
      <c r="ANI6" s="268">
        <v>0</v>
      </c>
      <c r="ANJ6" s="268">
        <v>0</v>
      </c>
      <c r="ANK6" s="268">
        <v>0</v>
      </c>
      <c r="ANL6" s="269"/>
      <c r="ANM6" s="270">
        <f t="shared" si="69"/>
        <v>0</v>
      </c>
      <c r="ANN6" s="271">
        <f t="shared" si="69"/>
        <v>0</v>
      </c>
      <c r="ANO6" s="268">
        <v>0</v>
      </c>
      <c r="ANP6" s="268">
        <v>0</v>
      </c>
      <c r="ANQ6" s="268">
        <v>0</v>
      </c>
      <c r="ANR6" s="268">
        <v>0</v>
      </c>
      <c r="ANS6" s="268">
        <v>0</v>
      </c>
      <c r="ANT6" s="268">
        <v>0</v>
      </c>
      <c r="ANU6" s="268">
        <v>0</v>
      </c>
      <c r="ANV6" s="268">
        <v>0</v>
      </c>
      <c r="ANW6" s="268">
        <v>0</v>
      </c>
      <c r="ANX6" s="268">
        <v>0</v>
      </c>
      <c r="ANY6" s="268">
        <v>0</v>
      </c>
      <c r="ANZ6" s="268">
        <v>0</v>
      </c>
      <c r="AOA6" s="269"/>
      <c r="AOB6" s="270">
        <f t="shared" si="70"/>
        <v>0</v>
      </c>
      <c r="AOC6" s="271">
        <f t="shared" si="70"/>
        <v>0</v>
      </c>
      <c r="AOD6" s="268">
        <v>0</v>
      </c>
      <c r="AOE6" s="268">
        <v>0</v>
      </c>
      <c r="AOF6" s="268">
        <v>0</v>
      </c>
      <c r="AOG6" s="268">
        <v>0</v>
      </c>
      <c r="AOH6" s="268">
        <v>0</v>
      </c>
      <c r="AOI6" s="268">
        <v>0</v>
      </c>
      <c r="AOJ6" s="268">
        <v>0</v>
      </c>
      <c r="AOK6" s="268">
        <v>0</v>
      </c>
      <c r="AOL6" s="268">
        <v>0</v>
      </c>
      <c r="AOM6" s="268">
        <v>0</v>
      </c>
      <c r="AON6" s="268">
        <v>0</v>
      </c>
      <c r="AOO6" s="268">
        <v>0</v>
      </c>
      <c r="AOP6" s="269"/>
      <c r="AOQ6" s="270">
        <f t="shared" si="71"/>
        <v>0</v>
      </c>
      <c r="AOR6" s="271">
        <f t="shared" si="71"/>
        <v>0</v>
      </c>
      <c r="AOS6" s="268">
        <v>0</v>
      </c>
      <c r="AOT6" s="268">
        <v>0</v>
      </c>
      <c r="AOU6" s="268">
        <v>0</v>
      </c>
      <c r="AOV6" s="268">
        <v>0</v>
      </c>
      <c r="AOW6" s="268">
        <v>0</v>
      </c>
      <c r="AOX6" s="268">
        <v>0</v>
      </c>
      <c r="AOY6" s="268">
        <v>0</v>
      </c>
      <c r="AOZ6" s="268">
        <v>0</v>
      </c>
      <c r="APA6" s="268">
        <v>0</v>
      </c>
      <c r="APB6" s="268">
        <v>0</v>
      </c>
      <c r="APC6" s="268">
        <v>0</v>
      </c>
      <c r="APD6" s="268">
        <v>0</v>
      </c>
      <c r="APE6" s="269"/>
      <c r="APF6" s="270">
        <f t="shared" si="72"/>
        <v>0</v>
      </c>
      <c r="APG6" s="271">
        <f t="shared" si="72"/>
        <v>0</v>
      </c>
      <c r="APH6" s="268">
        <v>0</v>
      </c>
      <c r="API6" s="268">
        <v>0</v>
      </c>
      <c r="APJ6" s="268">
        <v>0</v>
      </c>
      <c r="APK6" s="268">
        <v>0</v>
      </c>
      <c r="APL6" s="268">
        <v>0</v>
      </c>
      <c r="APM6" s="268">
        <v>0</v>
      </c>
      <c r="APN6" s="268">
        <v>0</v>
      </c>
      <c r="APO6" s="268">
        <v>0</v>
      </c>
      <c r="APP6" s="268">
        <v>0</v>
      </c>
      <c r="APQ6" s="268">
        <v>0</v>
      </c>
      <c r="APR6" s="268">
        <v>0</v>
      </c>
      <c r="APS6" s="268">
        <v>0</v>
      </c>
      <c r="APT6" s="269"/>
      <c r="APU6" s="270">
        <f t="shared" si="73"/>
        <v>0</v>
      </c>
      <c r="APV6" s="271">
        <f t="shared" si="73"/>
        <v>0</v>
      </c>
      <c r="APW6" s="268">
        <v>0</v>
      </c>
      <c r="APX6" s="268">
        <v>0</v>
      </c>
      <c r="APY6" s="268">
        <v>0</v>
      </c>
      <c r="APZ6" s="268">
        <v>0</v>
      </c>
      <c r="AQA6" s="268">
        <v>0</v>
      </c>
      <c r="AQB6" s="268">
        <v>0</v>
      </c>
      <c r="AQC6" s="268">
        <v>0</v>
      </c>
      <c r="AQD6" s="268">
        <v>0</v>
      </c>
      <c r="AQE6" s="268">
        <v>0</v>
      </c>
      <c r="AQF6" s="268">
        <v>0</v>
      </c>
      <c r="AQG6" s="268">
        <v>0</v>
      </c>
      <c r="AQH6" s="268">
        <v>0</v>
      </c>
      <c r="AQI6" s="269"/>
      <c r="AQJ6" s="270">
        <f t="shared" si="74"/>
        <v>0</v>
      </c>
      <c r="AQK6" s="271">
        <f t="shared" si="74"/>
        <v>0</v>
      </c>
      <c r="AQL6" s="268"/>
      <c r="AQM6" s="268"/>
      <c r="AQN6" s="268"/>
      <c r="AQO6" s="268"/>
      <c r="AQP6" s="268"/>
      <c r="AQQ6" s="268"/>
      <c r="AQR6" s="268"/>
      <c r="AQS6" s="268">
        <v>24095</v>
      </c>
      <c r="AQT6" s="268"/>
      <c r="AQU6" s="268"/>
      <c r="AQV6" s="268"/>
      <c r="AQW6" s="268"/>
      <c r="AQX6" s="269"/>
      <c r="AQY6" s="270">
        <f t="shared" si="75"/>
        <v>24095</v>
      </c>
      <c r="AQZ6" s="271">
        <f t="shared" si="75"/>
        <v>24095</v>
      </c>
      <c r="ARA6" s="268">
        <v>0</v>
      </c>
      <c r="ARB6" s="268">
        <v>0</v>
      </c>
      <c r="ARC6" s="268">
        <v>0</v>
      </c>
      <c r="ARD6" s="268">
        <v>0</v>
      </c>
      <c r="ARE6" s="268">
        <v>0</v>
      </c>
      <c r="ARF6" s="268">
        <v>0</v>
      </c>
      <c r="ARG6" s="268">
        <v>0</v>
      </c>
      <c r="ARH6" s="268">
        <v>0</v>
      </c>
      <c r="ARI6" s="268">
        <v>0</v>
      </c>
      <c r="ARJ6" s="268">
        <v>0</v>
      </c>
      <c r="ARK6" s="268">
        <v>0</v>
      </c>
      <c r="ARL6" s="268">
        <v>0</v>
      </c>
      <c r="ARM6" s="269"/>
      <c r="ARN6" s="270">
        <f t="shared" si="76"/>
        <v>0</v>
      </c>
      <c r="ARO6" s="271">
        <f t="shared" si="76"/>
        <v>0</v>
      </c>
      <c r="ARP6" s="268">
        <v>44142.63</v>
      </c>
      <c r="ARQ6" s="268">
        <v>47341.63</v>
      </c>
      <c r="ARR6" s="268">
        <v>79871.240000000005</v>
      </c>
      <c r="ARS6" s="268">
        <v>56267.46</v>
      </c>
      <c r="ART6" s="268">
        <v>37323.019999999997</v>
      </c>
      <c r="ARU6" s="268">
        <v>52928.79</v>
      </c>
      <c r="ARV6" s="268">
        <v>53979.72</v>
      </c>
      <c r="ARW6" s="268">
        <v>53084.2</v>
      </c>
      <c r="ARX6" s="268">
        <v>52828.3</v>
      </c>
      <c r="ARY6" s="268">
        <v>80513.05</v>
      </c>
      <c r="ARZ6" s="268">
        <v>56622.080000000002</v>
      </c>
      <c r="ASA6" s="269"/>
      <c r="ASB6" s="272">
        <f t="shared" si="78"/>
        <v>614902.12</v>
      </c>
      <c r="ASC6" s="273">
        <v>12885.09</v>
      </c>
      <c r="ASD6" s="268">
        <v>4700.8999999999996</v>
      </c>
      <c r="ASE6" s="268">
        <v>21428.19</v>
      </c>
      <c r="ASF6" s="268">
        <v>19997.96</v>
      </c>
      <c r="ASG6" s="268">
        <v>16099.76</v>
      </c>
      <c r="ASH6" s="268">
        <v>31668.27</v>
      </c>
      <c r="ASI6" s="268"/>
      <c r="ASJ6" s="268"/>
      <c r="ASK6" s="268"/>
      <c r="ASL6" s="268">
        <v>3901.44</v>
      </c>
      <c r="ASM6" s="268">
        <v>5267.41</v>
      </c>
      <c r="ASN6" s="269"/>
      <c r="ASO6" s="274">
        <f t="shared" si="77"/>
        <v>115949.02</v>
      </c>
    </row>
    <row r="7" spans="1:1185" x14ac:dyDescent="0.25">
      <c r="A7" s="39">
        <v>5</v>
      </c>
      <c r="B7" s="40">
        <v>1</v>
      </c>
      <c r="C7" s="40" t="s">
        <v>16</v>
      </c>
      <c r="D7" s="40" t="s">
        <v>16</v>
      </c>
      <c r="E7" s="41" t="s">
        <v>16</v>
      </c>
      <c r="F7" s="187">
        <v>11115588</v>
      </c>
      <c r="G7" s="49">
        <v>11462167</v>
      </c>
      <c r="H7" s="51">
        <v>9942255</v>
      </c>
      <c r="I7" s="49">
        <v>10041009</v>
      </c>
      <c r="J7" s="49">
        <v>2007330</v>
      </c>
      <c r="K7" s="51" t="s">
        <v>219</v>
      </c>
      <c r="L7" s="49">
        <v>9049191.8900000006</v>
      </c>
      <c r="M7" s="49">
        <v>11056522</v>
      </c>
      <c r="N7" s="49">
        <v>9942255</v>
      </c>
      <c r="O7" s="49">
        <v>828521</v>
      </c>
      <c r="P7" s="49">
        <v>836751</v>
      </c>
      <c r="Q7" s="258">
        <v>149113.53539280102</v>
      </c>
      <c r="R7" s="259">
        <v>256531.82459426753</v>
      </c>
      <c r="S7" s="260">
        <f t="shared" si="0"/>
        <v>405645.35998706857</v>
      </c>
      <c r="T7" s="261">
        <v>5832.22</v>
      </c>
      <c r="U7" s="261">
        <v>8078.44</v>
      </c>
      <c r="V7" s="261">
        <v>6494.25</v>
      </c>
      <c r="W7" s="261">
        <v>11875.63</v>
      </c>
      <c r="X7" s="261">
        <v>7065.71</v>
      </c>
      <c r="Y7" s="261">
        <v>7940.77</v>
      </c>
      <c r="Z7" s="261">
        <v>6930.41</v>
      </c>
      <c r="AA7" s="261">
        <v>7202.28</v>
      </c>
      <c r="AB7" s="261">
        <v>12631.18</v>
      </c>
      <c r="AC7" s="261">
        <v>5893.33</v>
      </c>
      <c r="AD7" s="261">
        <v>6458.54</v>
      </c>
      <c r="AE7" s="261">
        <v>6695.4</v>
      </c>
      <c r="AF7" s="262"/>
      <c r="AG7" s="263">
        <f t="shared" si="1"/>
        <v>93098.16</v>
      </c>
      <c r="AH7" s="264">
        <f t="shared" si="1"/>
        <v>87265.94</v>
      </c>
      <c r="AI7" s="261">
        <v>648.02</v>
      </c>
      <c r="AJ7" s="261">
        <v>959.97</v>
      </c>
      <c r="AK7" s="261">
        <v>754.77</v>
      </c>
      <c r="AL7" s="261">
        <v>1329.27</v>
      </c>
      <c r="AM7" s="261">
        <v>1385.38</v>
      </c>
      <c r="AN7" s="261">
        <v>932.31</v>
      </c>
      <c r="AO7" s="261">
        <v>787.68</v>
      </c>
      <c r="AP7" s="261">
        <v>800.25</v>
      </c>
      <c r="AQ7" s="261">
        <v>1403.48</v>
      </c>
      <c r="AR7" s="261">
        <v>743.81</v>
      </c>
      <c r="AS7" s="261">
        <v>720.25</v>
      </c>
      <c r="AT7" s="261">
        <v>876.31</v>
      </c>
      <c r="AU7" s="262"/>
      <c r="AV7" s="263">
        <f t="shared" si="2"/>
        <v>11341.499999999998</v>
      </c>
      <c r="AW7" s="264">
        <f t="shared" si="2"/>
        <v>10693.48</v>
      </c>
      <c r="AX7" s="261">
        <v>0</v>
      </c>
      <c r="AY7" s="261">
        <v>0</v>
      </c>
      <c r="AZ7" s="261">
        <v>0</v>
      </c>
      <c r="BA7" s="261">
        <v>0</v>
      </c>
      <c r="BB7" s="261">
        <v>0</v>
      </c>
      <c r="BC7" s="261">
        <v>0</v>
      </c>
      <c r="BD7" s="261">
        <v>0</v>
      </c>
      <c r="BE7" s="261">
        <v>0</v>
      </c>
      <c r="BF7" s="261">
        <v>0</v>
      </c>
      <c r="BG7" s="261">
        <v>0</v>
      </c>
      <c r="BH7" s="261">
        <v>0</v>
      </c>
      <c r="BI7" s="261">
        <v>0</v>
      </c>
      <c r="BJ7" s="262"/>
      <c r="BK7" s="263">
        <f t="shared" si="3"/>
        <v>0</v>
      </c>
      <c r="BL7" s="264">
        <f t="shared" si="3"/>
        <v>0</v>
      </c>
      <c r="BM7" s="261">
        <v>6644.54</v>
      </c>
      <c r="BN7" s="261">
        <v>8918.48</v>
      </c>
      <c r="BO7" s="261">
        <v>6478.63</v>
      </c>
      <c r="BP7" s="261">
        <v>8588.66</v>
      </c>
      <c r="BQ7" s="261">
        <v>9629.1299999999992</v>
      </c>
      <c r="BR7" s="261">
        <v>8332.0400000000009</v>
      </c>
      <c r="BS7" s="261">
        <v>8912.75</v>
      </c>
      <c r="BT7" s="261">
        <v>4851.93</v>
      </c>
      <c r="BU7" s="261">
        <v>8919.68</v>
      </c>
      <c r="BV7" s="261">
        <v>8240.1299999999992</v>
      </c>
      <c r="BW7" s="261">
        <v>9154.43</v>
      </c>
      <c r="BX7" s="261">
        <v>7208.36</v>
      </c>
      <c r="BY7" s="262"/>
      <c r="BZ7" s="263">
        <f t="shared" si="4"/>
        <v>95878.76</v>
      </c>
      <c r="CA7" s="264">
        <f t="shared" si="4"/>
        <v>89234.220000000016</v>
      </c>
      <c r="CB7" s="261">
        <v>25550.69</v>
      </c>
      <c r="CC7" s="261">
        <v>42762.85</v>
      </c>
      <c r="CD7" s="261">
        <v>31056.85</v>
      </c>
      <c r="CE7" s="261">
        <v>38873.51</v>
      </c>
      <c r="CF7" s="261">
        <v>33561.83</v>
      </c>
      <c r="CG7" s="261">
        <v>42037.83</v>
      </c>
      <c r="CH7" s="261">
        <v>49581.55</v>
      </c>
      <c r="CI7" s="261">
        <v>25881.67</v>
      </c>
      <c r="CJ7" s="261">
        <v>34134.75</v>
      </c>
      <c r="CK7" s="261">
        <v>34603.4</v>
      </c>
      <c r="CL7" s="261">
        <v>36648.69</v>
      </c>
      <c r="CM7" s="261">
        <v>31124.86</v>
      </c>
      <c r="CN7" s="262"/>
      <c r="CO7" s="263">
        <f t="shared" si="5"/>
        <v>425818.48</v>
      </c>
      <c r="CP7" s="264">
        <f t="shared" si="5"/>
        <v>400267.79</v>
      </c>
      <c r="CQ7" s="261">
        <v>0</v>
      </c>
      <c r="CR7" s="261">
        <v>0</v>
      </c>
      <c r="CS7" s="261">
        <v>0</v>
      </c>
      <c r="CT7" s="261">
        <v>0</v>
      </c>
      <c r="CU7" s="261">
        <v>0</v>
      </c>
      <c r="CV7" s="261">
        <v>0</v>
      </c>
      <c r="CW7" s="261">
        <v>0</v>
      </c>
      <c r="CX7" s="261">
        <v>0</v>
      </c>
      <c r="CY7" s="261">
        <v>0</v>
      </c>
      <c r="CZ7" s="261">
        <v>0</v>
      </c>
      <c r="DA7" s="261">
        <v>0</v>
      </c>
      <c r="DB7" s="261">
        <v>0</v>
      </c>
      <c r="DC7" s="262"/>
      <c r="DD7" s="263">
        <f t="shared" si="6"/>
        <v>0</v>
      </c>
      <c r="DE7" s="264">
        <f t="shared" si="6"/>
        <v>0</v>
      </c>
      <c r="DF7" s="261">
        <v>2753.61</v>
      </c>
      <c r="DG7" s="261">
        <v>4004.35</v>
      </c>
      <c r="DH7" s="261">
        <v>3576.33</v>
      </c>
      <c r="DI7" s="261">
        <v>4286.78</v>
      </c>
      <c r="DJ7" s="261">
        <v>8700.52</v>
      </c>
      <c r="DK7" s="261">
        <v>3946.72</v>
      </c>
      <c r="DL7" s="261">
        <v>3016.6</v>
      </c>
      <c r="DM7" s="261">
        <v>1817.64</v>
      </c>
      <c r="DN7" s="261">
        <v>2732.62</v>
      </c>
      <c r="DO7" s="261">
        <v>3131.09</v>
      </c>
      <c r="DP7" s="261">
        <v>3695.39</v>
      </c>
      <c r="DQ7" s="261">
        <v>2913.82</v>
      </c>
      <c r="DR7" s="262"/>
      <c r="DS7" s="263">
        <f t="shared" si="7"/>
        <v>44575.469999999994</v>
      </c>
      <c r="DT7" s="264">
        <f t="shared" si="7"/>
        <v>41821.859999999993</v>
      </c>
      <c r="DU7" s="261">
        <v>4263.9799999999996</v>
      </c>
      <c r="DV7" s="261">
        <v>6615.6</v>
      </c>
      <c r="DW7" s="261">
        <v>3306.63</v>
      </c>
      <c r="DX7" s="261">
        <v>3698.37</v>
      </c>
      <c r="DY7" s="261">
        <v>3286.01</v>
      </c>
      <c r="DZ7" s="261">
        <v>4151.67</v>
      </c>
      <c r="EA7" s="261">
        <v>4454.83</v>
      </c>
      <c r="EB7" s="261">
        <v>2582.5700000000002</v>
      </c>
      <c r="EC7" s="261">
        <v>2664.82</v>
      </c>
      <c r="ED7" s="261">
        <v>4445.3500000000004</v>
      </c>
      <c r="EE7" s="261">
        <v>4429.95</v>
      </c>
      <c r="EF7" s="261">
        <v>4143.1000000000004</v>
      </c>
      <c r="EG7" s="262"/>
      <c r="EH7" s="263">
        <f t="shared" si="8"/>
        <v>48042.87999999999</v>
      </c>
      <c r="EI7" s="264">
        <f t="shared" si="8"/>
        <v>43778.899999999994</v>
      </c>
      <c r="EJ7" s="261">
        <v>2411.25</v>
      </c>
      <c r="EK7" s="261">
        <v>2231.37</v>
      </c>
      <c r="EL7" s="261">
        <v>2087.58</v>
      </c>
      <c r="EM7" s="261">
        <v>1954.22</v>
      </c>
      <c r="EN7" s="261">
        <v>1804.79</v>
      </c>
      <c r="EO7" s="261">
        <v>1759.31</v>
      </c>
      <c r="EP7" s="261">
        <v>2000.25</v>
      </c>
      <c r="EQ7" s="261">
        <v>1739.92</v>
      </c>
      <c r="ER7" s="261">
        <v>1670.65</v>
      </c>
      <c r="ES7" s="261">
        <v>2288.34</v>
      </c>
      <c r="ET7" s="261">
        <v>1919.62</v>
      </c>
      <c r="EU7" s="261">
        <v>1685.77</v>
      </c>
      <c r="EV7" s="262"/>
      <c r="EW7" s="263">
        <f t="shared" si="9"/>
        <v>23553.07</v>
      </c>
      <c r="EX7" s="264">
        <f t="shared" si="9"/>
        <v>21141.82</v>
      </c>
      <c r="EY7" s="261">
        <v>2230</v>
      </c>
      <c r="EZ7" s="261">
        <v>1610</v>
      </c>
      <c r="FA7" s="261">
        <v>1560</v>
      </c>
      <c r="FB7" s="261">
        <v>1460</v>
      </c>
      <c r="FC7" s="261">
        <v>1710</v>
      </c>
      <c r="FD7" s="261">
        <v>1020</v>
      </c>
      <c r="FE7" s="261">
        <v>2900</v>
      </c>
      <c r="FF7" s="261">
        <v>1640</v>
      </c>
      <c r="FG7" s="261">
        <v>3110</v>
      </c>
      <c r="FH7" s="261">
        <v>2410</v>
      </c>
      <c r="FI7" s="261">
        <v>2190</v>
      </c>
      <c r="FJ7" s="261">
        <v>1740</v>
      </c>
      <c r="FK7" s="262"/>
      <c r="FL7" s="263">
        <f t="shared" si="10"/>
        <v>23580</v>
      </c>
      <c r="FM7" s="264">
        <f t="shared" si="10"/>
        <v>21350</v>
      </c>
      <c r="FN7" s="261">
        <v>4809.9399999999996</v>
      </c>
      <c r="FO7" s="261">
        <v>6255.37</v>
      </c>
      <c r="FP7" s="261">
        <v>4070.38</v>
      </c>
      <c r="FQ7" s="261">
        <v>4959.1099999999997</v>
      </c>
      <c r="FR7" s="261">
        <v>4991.6099999999997</v>
      </c>
      <c r="FS7" s="261">
        <v>4612.74</v>
      </c>
      <c r="FT7" s="261">
        <v>4880.7700000000004</v>
      </c>
      <c r="FU7" s="261">
        <v>3524.4</v>
      </c>
      <c r="FV7" s="261">
        <v>3455.17</v>
      </c>
      <c r="FW7" s="261">
        <v>5272.51</v>
      </c>
      <c r="FX7" s="261">
        <v>4372.53</v>
      </c>
      <c r="FY7" s="261">
        <v>4175.54</v>
      </c>
      <c r="FZ7" s="262"/>
      <c r="GA7" s="263">
        <f t="shared" si="11"/>
        <v>55380.07</v>
      </c>
      <c r="GB7" s="264">
        <f t="shared" si="11"/>
        <v>50570.13</v>
      </c>
      <c r="GC7" s="261">
        <v>16372.49</v>
      </c>
      <c r="GD7" s="261">
        <v>21196.37</v>
      </c>
      <c r="GE7" s="261">
        <v>13484.23</v>
      </c>
      <c r="GF7" s="261">
        <v>14869.17</v>
      </c>
      <c r="GG7" s="261">
        <v>16270.5</v>
      </c>
      <c r="GH7" s="261">
        <v>16845</v>
      </c>
      <c r="GI7" s="261">
        <v>20410.599999999999</v>
      </c>
      <c r="GJ7" s="261">
        <v>12021.12</v>
      </c>
      <c r="GK7" s="261">
        <v>14380.68</v>
      </c>
      <c r="GL7" s="261">
        <v>18535.89</v>
      </c>
      <c r="GM7" s="261">
        <v>14882.2</v>
      </c>
      <c r="GN7" s="261">
        <v>14295.28</v>
      </c>
      <c r="GO7" s="262"/>
      <c r="GP7" s="263">
        <f t="shared" si="12"/>
        <v>193563.53</v>
      </c>
      <c r="GQ7" s="264">
        <f t="shared" si="12"/>
        <v>177191.04000000001</v>
      </c>
      <c r="GR7" s="261">
        <v>1049.76</v>
      </c>
      <c r="GS7" s="261">
        <v>1733.09</v>
      </c>
      <c r="GT7" s="261">
        <v>2470.5</v>
      </c>
      <c r="GU7" s="261">
        <v>706.63</v>
      </c>
      <c r="GV7" s="261">
        <v>476.37</v>
      </c>
      <c r="GW7" s="261">
        <v>1187.75</v>
      </c>
      <c r="GX7" s="261">
        <v>1062.32</v>
      </c>
      <c r="GY7" s="261">
        <v>672.52</v>
      </c>
      <c r="GZ7" s="261">
        <v>493.79</v>
      </c>
      <c r="HA7" s="261">
        <v>324.92</v>
      </c>
      <c r="HB7" s="261">
        <v>441.72</v>
      </c>
      <c r="HC7" s="261">
        <v>854.18</v>
      </c>
      <c r="HD7" s="262"/>
      <c r="HE7" s="263">
        <f t="shared" si="13"/>
        <v>11473.550000000001</v>
      </c>
      <c r="HF7" s="264">
        <f t="shared" si="13"/>
        <v>10423.790000000001</v>
      </c>
      <c r="HG7" s="261">
        <v>0</v>
      </c>
      <c r="HH7" s="261">
        <v>0</v>
      </c>
      <c r="HI7" s="261">
        <v>0</v>
      </c>
      <c r="HJ7" s="261">
        <v>0</v>
      </c>
      <c r="HK7" s="261">
        <v>0</v>
      </c>
      <c r="HL7" s="261">
        <v>0</v>
      </c>
      <c r="HM7" s="261">
        <v>0</v>
      </c>
      <c r="HN7" s="261">
        <v>0</v>
      </c>
      <c r="HO7" s="261">
        <v>0</v>
      </c>
      <c r="HP7" s="261">
        <v>0</v>
      </c>
      <c r="HQ7" s="261">
        <v>0</v>
      </c>
      <c r="HR7" s="261">
        <v>0</v>
      </c>
      <c r="HS7" s="262"/>
      <c r="HT7" s="263">
        <f t="shared" si="14"/>
        <v>0</v>
      </c>
      <c r="HU7" s="264">
        <f t="shared" si="14"/>
        <v>0</v>
      </c>
      <c r="HV7" s="261">
        <v>0</v>
      </c>
      <c r="HW7" s="261">
        <v>0</v>
      </c>
      <c r="HX7" s="261">
        <v>0</v>
      </c>
      <c r="HY7" s="261">
        <v>0</v>
      </c>
      <c r="HZ7" s="261">
        <v>0</v>
      </c>
      <c r="IA7" s="261">
        <v>0</v>
      </c>
      <c r="IB7" s="261">
        <v>0</v>
      </c>
      <c r="IC7" s="261">
        <v>0</v>
      </c>
      <c r="ID7" s="261">
        <v>0</v>
      </c>
      <c r="IE7" s="261">
        <v>0</v>
      </c>
      <c r="IF7" s="261">
        <v>0</v>
      </c>
      <c r="IG7" s="261">
        <v>0</v>
      </c>
      <c r="IH7" s="262"/>
      <c r="II7" s="263">
        <f t="shared" si="15"/>
        <v>0</v>
      </c>
      <c r="IJ7" s="264">
        <f t="shared" si="15"/>
        <v>0</v>
      </c>
      <c r="IK7" s="261">
        <v>44615.85</v>
      </c>
      <c r="IL7" s="261">
        <v>60528.82</v>
      </c>
      <c r="IM7" s="261">
        <v>40814.629999999997</v>
      </c>
      <c r="IN7" s="261">
        <v>47231.73</v>
      </c>
      <c r="IO7" s="261">
        <v>45440.14</v>
      </c>
      <c r="IP7" s="261">
        <v>50113.17</v>
      </c>
      <c r="IQ7" s="261">
        <v>59211.76</v>
      </c>
      <c r="IR7" s="261">
        <v>43906.89</v>
      </c>
      <c r="IS7" s="261">
        <v>38020.449999999997</v>
      </c>
      <c r="IT7" s="261">
        <v>42255.75</v>
      </c>
      <c r="IU7" s="261">
        <v>42648.54</v>
      </c>
      <c r="IV7" s="261">
        <v>49183.62</v>
      </c>
      <c r="IW7" s="262"/>
      <c r="IX7" s="263">
        <f t="shared" si="16"/>
        <v>563971.35</v>
      </c>
      <c r="IY7" s="264">
        <f t="shared" si="16"/>
        <v>519355.5</v>
      </c>
      <c r="IZ7" s="261">
        <v>30288.31</v>
      </c>
      <c r="JA7" s="261">
        <v>29691.53</v>
      </c>
      <c r="JB7" s="261">
        <v>19936.849999999999</v>
      </c>
      <c r="JC7" s="261">
        <v>19091.12</v>
      </c>
      <c r="JD7" s="261">
        <v>44128.53</v>
      </c>
      <c r="JE7" s="261">
        <v>35722.69</v>
      </c>
      <c r="JF7" s="261">
        <v>26036.71</v>
      </c>
      <c r="JG7" s="261">
        <v>3044.33</v>
      </c>
      <c r="JH7" s="261">
        <v>2270.64</v>
      </c>
      <c r="JI7" s="261">
        <v>7308.24</v>
      </c>
      <c r="JJ7" s="261">
        <v>1938.99</v>
      </c>
      <c r="JK7" s="261">
        <v>1712.68</v>
      </c>
      <c r="JL7" s="262"/>
      <c r="JM7" s="263">
        <f t="shared" si="17"/>
        <v>221170.61999999997</v>
      </c>
      <c r="JN7" s="264">
        <f t="shared" si="17"/>
        <v>190882.30999999997</v>
      </c>
      <c r="JO7" s="261">
        <v>0</v>
      </c>
      <c r="JP7" s="261">
        <v>0</v>
      </c>
      <c r="JQ7" s="261">
        <v>0</v>
      </c>
      <c r="JR7" s="261">
        <v>0</v>
      </c>
      <c r="JS7" s="261">
        <v>0</v>
      </c>
      <c r="JT7" s="261">
        <v>0</v>
      </c>
      <c r="JU7" s="261">
        <v>0</v>
      </c>
      <c r="JV7" s="261">
        <v>0</v>
      </c>
      <c r="JW7" s="261">
        <v>0</v>
      </c>
      <c r="JX7" s="261">
        <v>0</v>
      </c>
      <c r="JY7" s="261">
        <v>0</v>
      </c>
      <c r="JZ7" s="261">
        <v>0</v>
      </c>
      <c r="KA7" s="262"/>
      <c r="KB7" s="263">
        <f t="shared" si="18"/>
        <v>0</v>
      </c>
      <c r="KC7" s="264">
        <f t="shared" si="18"/>
        <v>0</v>
      </c>
      <c r="KD7" s="261">
        <v>28412.31</v>
      </c>
      <c r="KE7" s="261">
        <v>36250.370000000003</v>
      </c>
      <c r="KF7" s="261">
        <v>26059.49</v>
      </c>
      <c r="KG7" s="261">
        <v>30628.03</v>
      </c>
      <c r="KH7" s="261">
        <v>27628.38</v>
      </c>
      <c r="KI7" s="261">
        <v>32283.07</v>
      </c>
      <c r="KJ7" s="261">
        <v>35754.559999999998</v>
      </c>
      <c r="KK7" s="261">
        <v>26080</v>
      </c>
      <c r="KL7" s="261">
        <v>24960</v>
      </c>
      <c r="KM7" s="261">
        <v>24347.49</v>
      </c>
      <c r="KN7" s="261">
        <v>25213.95</v>
      </c>
      <c r="KO7" s="261">
        <v>31571.29</v>
      </c>
      <c r="KP7" s="262"/>
      <c r="KQ7" s="263">
        <f t="shared" si="19"/>
        <v>349188.94</v>
      </c>
      <c r="KR7" s="264">
        <f t="shared" si="19"/>
        <v>320776.63</v>
      </c>
      <c r="KS7" s="261">
        <v>1478.43</v>
      </c>
      <c r="KT7" s="261">
        <v>1892.12</v>
      </c>
      <c r="KU7" s="261">
        <v>1299.02</v>
      </c>
      <c r="KV7" s="261">
        <v>1598.6</v>
      </c>
      <c r="KW7" s="261">
        <v>1949.98</v>
      </c>
      <c r="KX7" s="261">
        <v>1742.28</v>
      </c>
      <c r="KY7" s="261">
        <v>1735.33</v>
      </c>
      <c r="KZ7" s="261">
        <v>1150</v>
      </c>
      <c r="LA7" s="261">
        <v>1397.78</v>
      </c>
      <c r="LB7" s="261">
        <v>1499.98</v>
      </c>
      <c r="LC7" s="261">
        <v>1195.6199999999999</v>
      </c>
      <c r="LD7" s="261">
        <v>1348.04</v>
      </c>
      <c r="LE7" s="262"/>
      <c r="LF7" s="263">
        <f t="shared" si="20"/>
        <v>18287.18</v>
      </c>
      <c r="LG7" s="264">
        <f t="shared" si="20"/>
        <v>16808.75</v>
      </c>
      <c r="LH7" s="261">
        <v>500</v>
      </c>
      <c r="LI7" s="261">
        <v>684.03</v>
      </c>
      <c r="LJ7" s="261">
        <v>1100</v>
      </c>
      <c r="LK7" s="261">
        <v>700</v>
      </c>
      <c r="LL7" s="261">
        <v>500</v>
      </c>
      <c r="LM7" s="261">
        <v>500</v>
      </c>
      <c r="LN7" s="261">
        <v>716.67</v>
      </c>
      <c r="LO7" s="261">
        <v>500</v>
      </c>
      <c r="LP7" s="261">
        <v>410.19</v>
      </c>
      <c r="LQ7" s="261">
        <v>300</v>
      </c>
      <c r="LR7" s="261">
        <v>100</v>
      </c>
      <c r="LS7" s="261">
        <v>366.67</v>
      </c>
      <c r="LT7" s="262"/>
      <c r="LU7" s="263">
        <f t="shared" si="21"/>
        <v>6377.5599999999995</v>
      </c>
      <c r="LV7" s="264">
        <f t="shared" si="21"/>
        <v>5877.5599999999995</v>
      </c>
      <c r="LW7" s="261">
        <v>3555</v>
      </c>
      <c r="LX7" s="261">
        <v>2370</v>
      </c>
      <c r="LY7" s="261">
        <v>4740</v>
      </c>
      <c r="LZ7" s="261">
        <v>3950</v>
      </c>
      <c r="MA7" s="261">
        <v>4342.58</v>
      </c>
      <c r="MB7" s="261">
        <v>3950</v>
      </c>
      <c r="MC7" s="261">
        <v>7505</v>
      </c>
      <c r="MD7" s="261">
        <v>3555</v>
      </c>
      <c r="ME7" s="261">
        <v>1580</v>
      </c>
      <c r="MF7" s="261">
        <v>5135</v>
      </c>
      <c r="MG7" s="261">
        <v>3198.08</v>
      </c>
      <c r="MH7" s="261">
        <v>2745.96</v>
      </c>
      <c r="MI7" s="262"/>
      <c r="MJ7" s="263">
        <f t="shared" si="22"/>
        <v>46626.62</v>
      </c>
      <c r="MK7" s="264">
        <f t="shared" si="22"/>
        <v>43071.62</v>
      </c>
      <c r="ML7" s="261">
        <v>0</v>
      </c>
      <c r="MM7" s="261">
        <v>395</v>
      </c>
      <c r="MN7" s="261">
        <v>1900</v>
      </c>
      <c r="MO7" s="261">
        <v>0</v>
      </c>
      <c r="MP7" s="261">
        <v>0</v>
      </c>
      <c r="MQ7" s="261">
        <v>1797.64</v>
      </c>
      <c r="MR7" s="261">
        <v>900</v>
      </c>
      <c r="MS7" s="261">
        <v>790</v>
      </c>
      <c r="MT7" s="261">
        <v>395</v>
      </c>
      <c r="MU7" s="261">
        <v>1800</v>
      </c>
      <c r="MV7" s="261">
        <v>1185</v>
      </c>
      <c r="MW7" s="261">
        <v>395</v>
      </c>
      <c r="MX7" s="262"/>
      <c r="MY7" s="263">
        <f t="shared" si="23"/>
        <v>9557.64</v>
      </c>
      <c r="MZ7" s="264">
        <f t="shared" si="23"/>
        <v>9557.64</v>
      </c>
      <c r="NA7" s="261">
        <v>171040.57</v>
      </c>
      <c r="NB7" s="261">
        <v>200807.46</v>
      </c>
      <c r="NC7" s="261">
        <v>165383.66</v>
      </c>
      <c r="ND7" s="261">
        <v>197179.84</v>
      </c>
      <c r="NE7" s="261">
        <v>195000.35</v>
      </c>
      <c r="NF7" s="261">
        <v>201964.29</v>
      </c>
      <c r="NG7" s="261">
        <v>244027.07</v>
      </c>
      <c r="NH7" s="261">
        <v>89790.71</v>
      </c>
      <c r="NI7" s="261">
        <v>88636.47</v>
      </c>
      <c r="NJ7" s="261">
        <v>106943.75</v>
      </c>
      <c r="NK7" s="261">
        <v>96892.5</v>
      </c>
      <c r="NL7" s="261">
        <v>151797.51</v>
      </c>
      <c r="NM7" s="262"/>
      <c r="NN7" s="263">
        <f t="shared" si="24"/>
        <v>1909464.18</v>
      </c>
      <c r="NO7" s="264">
        <f t="shared" si="24"/>
        <v>1738423.6099999999</v>
      </c>
      <c r="NP7" s="261">
        <v>5501.68</v>
      </c>
      <c r="NQ7" s="261">
        <v>8125.27</v>
      </c>
      <c r="NR7" s="261">
        <v>5506.33</v>
      </c>
      <c r="NS7" s="261">
        <v>5866.59</v>
      </c>
      <c r="NT7" s="261">
        <v>7364.09</v>
      </c>
      <c r="NU7" s="261">
        <v>7929.7</v>
      </c>
      <c r="NV7" s="261">
        <v>8515.25</v>
      </c>
      <c r="NW7" s="261">
        <v>4160.8500000000004</v>
      </c>
      <c r="NX7" s="261">
        <v>6356.71</v>
      </c>
      <c r="NY7" s="261">
        <v>7472.39</v>
      </c>
      <c r="NZ7" s="261">
        <v>6134.51</v>
      </c>
      <c r="OA7" s="261">
        <v>6078.6</v>
      </c>
      <c r="OB7" s="262"/>
      <c r="OC7" s="263">
        <f t="shared" si="25"/>
        <v>79011.97</v>
      </c>
      <c r="OD7" s="264">
        <f t="shared" si="25"/>
        <v>73510.290000000008</v>
      </c>
      <c r="OE7" s="261">
        <v>30046.43</v>
      </c>
      <c r="OF7" s="261">
        <v>31719.43</v>
      </c>
      <c r="OG7" s="261">
        <v>27152.86</v>
      </c>
      <c r="OH7" s="261">
        <v>32418.43</v>
      </c>
      <c r="OI7" s="261">
        <v>32197.15</v>
      </c>
      <c r="OJ7" s="261">
        <v>32295.71</v>
      </c>
      <c r="OK7" s="261">
        <v>47041.43</v>
      </c>
      <c r="OL7" s="261">
        <v>14534.29</v>
      </c>
      <c r="OM7" s="261">
        <v>16627.14</v>
      </c>
      <c r="ON7" s="261">
        <v>20494.759999999998</v>
      </c>
      <c r="OO7" s="261">
        <v>17680</v>
      </c>
      <c r="OP7" s="261">
        <v>22169.99</v>
      </c>
      <c r="OQ7" s="262"/>
      <c r="OR7" s="263">
        <f t="shared" si="26"/>
        <v>324377.62</v>
      </c>
      <c r="OS7" s="264">
        <f t="shared" si="26"/>
        <v>294331.19</v>
      </c>
      <c r="OT7" s="261">
        <v>200</v>
      </c>
      <c r="OU7" s="261">
        <v>450</v>
      </c>
      <c r="OV7" s="261">
        <v>300</v>
      </c>
      <c r="OW7" s="261">
        <v>250</v>
      </c>
      <c r="OX7" s="261">
        <v>200</v>
      </c>
      <c r="OY7" s="261">
        <v>300</v>
      </c>
      <c r="OZ7" s="261">
        <v>350</v>
      </c>
      <c r="PA7" s="261">
        <v>50</v>
      </c>
      <c r="PB7" s="261">
        <v>200</v>
      </c>
      <c r="PC7" s="261">
        <v>700</v>
      </c>
      <c r="PD7" s="261">
        <v>150</v>
      </c>
      <c r="PE7" s="261">
        <v>600</v>
      </c>
      <c r="PF7" s="262"/>
      <c r="PG7" s="263">
        <f t="shared" si="27"/>
        <v>3750</v>
      </c>
      <c r="PH7" s="264">
        <f t="shared" si="27"/>
        <v>3550</v>
      </c>
      <c r="PI7" s="261">
        <v>34977.730000000003</v>
      </c>
      <c r="PJ7" s="261">
        <v>47014.47</v>
      </c>
      <c r="PK7" s="261">
        <v>25295</v>
      </c>
      <c r="PL7" s="261">
        <v>43441.98</v>
      </c>
      <c r="PM7" s="261">
        <v>38011.65</v>
      </c>
      <c r="PN7" s="261">
        <v>47257.19</v>
      </c>
      <c r="PO7" s="261">
        <v>44372.61</v>
      </c>
      <c r="PP7" s="261">
        <v>38295</v>
      </c>
      <c r="PQ7" s="261">
        <v>42416.65</v>
      </c>
      <c r="PR7" s="261">
        <v>46095.62</v>
      </c>
      <c r="PS7" s="261">
        <v>46761.760000000002</v>
      </c>
      <c r="PT7" s="261">
        <v>50314.34</v>
      </c>
      <c r="PU7" s="262"/>
      <c r="PV7" s="263">
        <f t="shared" si="28"/>
        <v>504254</v>
      </c>
      <c r="PW7" s="264">
        <f t="shared" si="28"/>
        <v>469276.27</v>
      </c>
      <c r="PX7" s="261">
        <v>4620</v>
      </c>
      <c r="PY7" s="261">
        <v>3765.7</v>
      </c>
      <c r="PZ7" s="261">
        <v>3345</v>
      </c>
      <c r="QA7" s="261">
        <v>3990</v>
      </c>
      <c r="QB7" s="261">
        <v>5656.19</v>
      </c>
      <c r="QC7" s="261">
        <v>3675</v>
      </c>
      <c r="QD7" s="261">
        <v>6116.35</v>
      </c>
      <c r="QE7" s="261">
        <v>4530</v>
      </c>
      <c r="QF7" s="261">
        <v>4055</v>
      </c>
      <c r="QG7" s="261">
        <v>5370.38</v>
      </c>
      <c r="QH7" s="261">
        <v>3855</v>
      </c>
      <c r="QI7" s="261">
        <v>5169.6899999999996</v>
      </c>
      <c r="QJ7" s="262"/>
      <c r="QK7" s="263">
        <f t="shared" si="29"/>
        <v>54148.31</v>
      </c>
      <c r="QL7" s="264">
        <f t="shared" si="29"/>
        <v>49528.31</v>
      </c>
      <c r="QM7" s="261">
        <v>240</v>
      </c>
      <c r="QN7" s="261">
        <v>80</v>
      </c>
      <c r="QO7" s="261">
        <v>0</v>
      </c>
      <c r="QP7" s="261">
        <v>400</v>
      </c>
      <c r="QQ7" s="261">
        <v>80</v>
      </c>
      <c r="QR7" s="261">
        <v>320</v>
      </c>
      <c r="QS7" s="261">
        <v>240</v>
      </c>
      <c r="QT7" s="261">
        <v>240</v>
      </c>
      <c r="QU7" s="261">
        <v>0</v>
      </c>
      <c r="QV7" s="261">
        <v>240</v>
      </c>
      <c r="QW7" s="261">
        <v>400</v>
      </c>
      <c r="QX7" s="261">
        <v>160</v>
      </c>
      <c r="QY7" s="262"/>
      <c r="QZ7" s="263">
        <f t="shared" si="30"/>
        <v>2400</v>
      </c>
      <c r="RA7" s="264">
        <f t="shared" si="30"/>
        <v>2160</v>
      </c>
      <c r="RB7" s="261">
        <v>200</v>
      </c>
      <c r="RC7" s="261">
        <v>350</v>
      </c>
      <c r="RD7" s="261">
        <v>200</v>
      </c>
      <c r="RE7" s="261">
        <v>300</v>
      </c>
      <c r="RF7" s="261">
        <v>400</v>
      </c>
      <c r="RG7" s="261">
        <v>400</v>
      </c>
      <c r="RH7" s="261">
        <v>200</v>
      </c>
      <c r="RI7" s="261">
        <v>200</v>
      </c>
      <c r="RJ7" s="261">
        <v>0</v>
      </c>
      <c r="RK7" s="261">
        <v>150</v>
      </c>
      <c r="RL7" s="261">
        <v>150</v>
      </c>
      <c r="RM7" s="261">
        <v>150</v>
      </c>
      <c r="RN7" s="262"/>
      <c r="RO7" s="263">
        <f t="shared" si="31"/>
        <v>2700</v>
      </c>
      <c r="RP7" s="264">
        <f t="shared" si="31"/>
        <v>2500</v>
      </c>
      <c r="RQ7" s="261">
        <v>0</v>
      </c>
      <c r="RR7" s="261">
        <v>0</v>
      </c>
      <c r="RS7" s="261">
        <v>0</v>
      </c>
      <c r="RT7" s="261">
        <v>0</v>
      </c>
      <c r="RU7" s="261">
        <v>0</v>
      </c>
      <c r="RV7" s="261">
        <v>0</v>
      </c>
      <c r="RW7" s="261">
        <v>0</v>
      </c>
      <c r="RX7" s="261">
        <v>0</v>
      </c>
      <c r="RY7" s="261">
        <v>0</v>
      </c>
      <c r="RZ7" s="261">
        <v>0</v>
      </c>
      <c r="SA7" s="261">
        <v>0</v>
      </c>
      <c r="SB7" s="261">
        <v>0</v>
      </c>
      <c r="SC7" s="262"/>
      <c r="SD7" s="263">
        <f t="shared" si="32"/>
        <v>0</v>
      </c>
      <c r="SE7" s="264">
        <f t="shared" si="32"/>
        <v>0</v>
      </c>
      <c r="SF7" s="261">
        <v>0</v>
      </c>
      <c r="SG7" s="261">
        <v>0</v>
      </c>
      <c r="SH7" s="261">
        <v>0</v>
      </c>
      <c r="SI7" s="261">
        <v>0</v>
      </c>
      <c r="SJ7" s="261">
        <v>0</v>
      </c>
      <c r="SK7" s="261">
        <v>0</v>
      </c>
      <c r="SL7" s="261">
        <v>0</v>
      </c>
      <c r="SM7" s="261">
        <v>0</v>
      </c>
      <c r="SN7" s="261">
        <v>0</v>
      </c>
      <c r="SO7" s="261">
        <v>0</v>
      </c>
      <c r="SP7" s="261">
        <v>0</v>
      </c>
      <c r="SQ7" s="261">
        <v>0</v>
      </c>
      <c r="SR7" s="262"/>
      <c r="SS7" s="263">
        <f t="shared" si="33"/>
        <v>0</v>
      </c>
      <c r="ST7" s="264">
        <f t="shared" si="33"/>
        <v>0</v>
      </c>
      <c r="SU7" s="261">
        <v>22272.54</v>
      </c>
      <c r="SV7" s="261">
        <v>29826.57</v>
      </c>
      <c r="SW7" s="261">
        <v>24095.119999999999</v>
      </c>
      <c r="SX7" s="261">
        <v>21581.85</v>
      </c>
      <c r="SY7" s="261">
        <v>24850.13</v>
      </c>
      <c r="SZ7" s="261">
        <v>26083.02</v>
      </c>
      <c r="TA7" s="261">
        <v>25915.88</v>
      </c>
      <c r="TB7" s="261">
        <v>16595.22</v>
      </c>
      <c r="TC7" s="261">
        <v>24801.65</v>
      </c>
      <c r="TD7" s="261">
        <v>29627.64</v>
      </c>
      <c r="TE7" s="261">
        <v>25805.96</v>
      </c>
      <c r="TF7" s="261">
        <v>29640.43</v>
      </c>
      <c r="TG7" s="262"/>
      <c r="TH7" s="263">
        <f t="shared" si="34"/>
        <v>301096.01</v>
      </c>
      <c r="TI7" s="264">
        <f t="shared" si="34"/>
        <v>278823.47000000003</v>
      </c>
      <c r="TJ7" s="261">
        <v>7876.57</v>
      </c>
      <c r="TK7" s="261">
        <v>7452.26</v>
      </c>
      <c r="TL7" s="261">
        <v>6956.06</v>
      </c>
      <c r="TM7" s="261">
        <v>8160.9</v>
      </c>
      <c r="TN7" s="261">
        <v>8314.2999999999993</v>
      </c>
      <c r="TO7" s="261">
        <v>6895.72</v>
      </c>
      <c r="TP7" s="261">
        <v>8223.9699999999993</v>
      </c>
      <c r="TQ7" s="261">
        <v>7340.69</v>
      </c>
      <c r="TR7" s="261">
        <v>6986</v>
      </c>
      <c r="TS7" s="261">
        <v>9426.52</v>
      </c>
      <c r="TT7" s="261">
        <v>8012.86</v>
      </c>
      <c r="TU7" s="261">
        <v>8549.77</v>
      </c>
      <c r="TV7" s="262"/>
      <c r="TW7" s="263">
        <f t="shared" si="35"/>
        <v>94195.62000000001</v>
      </c>
      <c r="TX7" s="264">
        <f t="shared" si="35"/>
        <v>86319.05</v>
      </c>
      <c r="TY7" s="261">
        <v>15203.83</v>
      </c>
      <c r="TZ7" s="261">
        <v>19705.099999999999</v>
      </c>
      <c r="UA7" s="261">
        <v>15565.89</v>
      </c>
      <c r="UB7" s="261">
        <v>13929.38</v>
      </c>
      <c r="UC7" s="261">
        <v>16070.03</v>
      </c>
      <c r="UD7" s="261">
        <v>17224.310000000001</v>
      </c>
      <c r="UE7" s="261">
        <v>16818.73</v>
      </c>
      <c r="UF7" s="261">
        <v>10806.47</v>
      </c>
      <c r="UG7" s="261">
        <v>16532.060000000001</v>
      </c>
      <c r="UH7" s="261">
        <v>19680.8</v>
      </c>
      <c r="UI7" s="261">
        <v>16726.96</v>
      </c>
      <c r="UJ7" s="261">
        <v>19760.72</v>
      </c>
      <c r="UK7" s="262"/>
      <c r="UL7" s="263">
        <f t="shared" si="36"/>
        <v>198024.27999999997</v>
      </c>
      <c r="UM7" s="264">
        <f t="shared" si="36"/>
        <v>182820.44999999998</v>
      </c>
      <c r="UN7" s="261">
        <v>915.7</v>
      </c>
      <c r="UO7" s="261">
        <v>1328.99</v>
      </c>
      <c r="UP7" s="261">
        <v>939.5</v>
      </c>
      <c r="UQ7" s="261">
        <v>706.12</v>
      </c>
      <c r="UR7" s="261">
        <v>599.58000000000004</v>
      </c>
      <c r="US7" s="261">
        <v>1332.08</v>
      </c>
      <c r="UT7" s="261">
        <v>1189.9100000000001</v>
      </c>
      <c r="UU7" s="261">
        <v>987.29</v>
      </c>
      <c r="UV7" s="261">
        <v>839.33</v>
      </c>
      <c r="UW7" s="261">
        <v>1150.33</v>
      </c>
      <c r="UX7" s="261">
        <v>869.55</v>
      </c>
      <c r="UY7" s="261">
        <v>1421.52</v>
      </c>
      <c r="UZ7" s="262"/>
      <c r="VA7" s="263">
        <f t="shared" si="37"/>
        <v>12279.9</v>
      </c>
      <c r="VB7" s="264">
        <f t="shared" si="37"/>
        <v>11364.199999999999</v>
      </c>
      <c r="VC7" s="261">
        <v>200</v>
      </c>
      <c r="VD7" s="261">
        <v>200</v>
      </c>
      <c r="VE7" s="261">
        <v>300</v>
      </c>
      <c r="VF7" s="261">
        <v>100</v>
      </c>
      <c r="VG7" s="261">
        <v>200</v>
      </c>
      <c r="VH7" s="261">
        <v>200</v>
      </c>
      <c r="VI7" s="261">
        <v>109.5</v>
      </c>
      <c r="VJ7" s="261">
        <v>0</v>
      </c>
      <c r="VK7" s="261">
        <v>0</v>
      </c>
      <c r="VL7" s="261">
        <v>200</v>
      </c>
      <c r="VM7" s="261">
        <v>0</v>
      </c>
      <c r="VN7" s="261">
        <v>0</v>
      </c>
      <c r="VO7" s="262"/>
      <c r="VP7" s="263">
        <f t="shared" si="38"/>
        <v>1509.5</v>
      </c>
      <c r="VQ7" s="264">
        <f t="shared" si="38"/>
        <v>1309.5</v>
      </c>
      <c r="VR7" s="261">
        <v>10030</v>
      </c>
      <c r="VS7" s="261">
        <v>10325</v>
      </c>
      <c r="VT7" s="261">
        <v>7757.5</v>
      </c>
      <c r="VU7" s="261">
        <v>5900</v>
      </c>
      <c r="VV7" s="261">
        <v>7479.69</v>
      </c>
      <c r="VW7" s="261">
        <v>10974.16</v>
      </c>
      <c r="VX7" s="261">
        <v>11259.17</v>
      </c>
      <c r="VY7" s="261">
        <v>6195</v>
      </c>
      <c r="VZ7" s="261">
        <v>8719.86</v>
      </c>
      <c r="WA7" s="261">
        <v>10646.34</v>
      </c>
      <c r="WB7" s="261">
        <v>8360</v>
      </c>
      <c r="WC7" s="261">
        <v>9170</v>
      </c>
      <c r="WD7" s="262"/>
      <c r="WE7" s="263">
        <f t="shared" si="39"/>
        <v>106816.72</v>
      </c>
      <c r="WF7" s="264">
        <f t="shared" si="39"/>
        <v>96786.72</v>
      </c>
      <c r="WG7" s="261">
        <v>40932.32</v>
      </c>
      <c r="WH7" s="261">
        <v>58266.96</v>
      </c>
      <c r="WI7" s="261">
        <v>45045.88</v>
      </c>
      <c r="WJ7" s="261">
        <v>39736.379999999997</v>
      </c>
      <c r="WK7" s="261">
        <v>36668.67</v>
      </c>
      <c r="WL7" s="261">
        <v>51382.22</v>
      </c>
      <c r="WM7" s="261">
        <v>56495.81</v>
      </c>
      <c r="WN7" s="261">
        <v>35424.230000000003</v>
      </c>
      <c r="WO7" s="261">
        <v>39400.129999999997</v>
      </c>
      <c r="WP7" s="261">
        <v>55394.75</v>
      </c>
      <c r="WQ7" s="261">
        <v>41788.86</v>
      </c>
      <c r="WR7" s="261">
        <v>38987.39</v>
      </c>
      <c r="WS7" s="262"/>
      <c r="WT7" s="263">
        <f t="shared" si="40"/>
        <v>539523.6</v>
      </c>
      <c r="WU7" s="264">
        <f t="shared" si="40"/>
        <v>498591.28</v>
      </c>
      <c r="WV7" s="261">
        <v>5779.12</v>
      </c>
      <c r="WW7" s="261">
        <v>8630.27</v>
      </c>
      <c r="WX7" s="261">
        <v>6968.86</v>
      </c>
      <c r="WY7" s="261">
        <v>5790.83</v>
      </c>
      <c r="WZ7" s="261">
        <v>5569.12</v>
      </c>
      <c r="XA7" s="261">
        <v>7852.34</v>
      </c>
      <c r="XB7" s="261">
        <v>8494.8799999999992</v>
      </c>
      <c r="XC7" s="261">
        <v>5290.68</v>
      </c>
      <c r="XD7" s="261">
        <v>5644.59</v>
      </c>
      <c r="XE7" s="261">
        <v>7219.1</v>
      </c>
      <c r="XF7" s="261">
        <v>6299.6</v>
      </c>
      <c r="XG7" s="261">
        <v>6362.86</v>
      </c>
      <c r="XH7" s="262"/>
      <c r="XI7" s="263">
        <f t="shared" si="41"/>
        <v>79902.250000000015</v>
      </c>
      <c r="XJ7" s="264">
        <f t="shared" si="41"/>
        <v>74123.12999999999</v>
      </c>
      <c r="XK7" s="261">
        <v>0</v>
      </c>
      <c r="XL7" s="261">
        <v>0</v>
      </c>
      <c r="XM7" s="261">
        <v>0</v>
      </c>
      <c r="XN7" s="261">
        <v>0</v>
      </c>
      <c r="XO7" s="261">
        <v>0</v>
      </c>
      <c r="XP7" s="261">
        <v>0</v>
      </c>
      <c r="XQ7" s="261">
        <v>0</v>
      </c>
      <c r="XR7" s="261">
        <v>0</v>
      </c>
      <c r="XS7" s="261">
        <v>0</v>
      </c>
      <c r="XT7" s="261">
        <v>0</v>
      </c>
      <c r="XU7" s="261">
        <v>0</v>
      </c>
      <c r="XV7" s="261">
        <v>0</v>
      </c>
      <c r="XW7" s="261"/>
      <c r="XX7" s="263">
        <f t="shared" si="42"/>
        <v>0</v>
      </c>
      <c r="XY7" s="264">
        <f t="shared" si="42"/>
        <v>0</v>
      </c>
      <c r="XZ7" s="261">
        <v>2552.2199999999998</v>
      </c>
      <c r="YA7" s="261">
        <v>3327.48</v>
      </c>
      <c r="YB7" s="261">
        <v>2866.44</v>
      </c>
      <c r="YC7" s="261">
        <v>2870.71</v>
      </c>
      <c r="YD7" s="261">
        <v>2629.55</v>
      </c>
      <c r="YE7" s="261">
        <v>3493.45</v>
      </c>
      <c r="YF7" s="261">
        <v>3863.94</v>
      </c>
      <c r="YG7" s="261">
        <v>2073.75</v>
      </c>
      <c r="YH7" s="261">
        <v>2437.16</v>
      </c>
      <c r="YI7" s="261">
        <v>3118.14</v>
      </c>
      <c r="YJ7" s="261">
        <v>2790.45</v>
      </c>
      <c r="YK7" s="261">
        <v>2540.79</v>
      </c>
      <c r="YL7" s="262"/>
      <c r="YM7" s="263">
        <f t="shared" si="43"/>
        <v>34564.079999999994</v>
      </c>
      <c r="YN7" s="264">
        <f t="shared" si="43"/>
        <v>32011.86</v>
      </c>
      <c r="YO7" s="261">
        <v>13865.52</v>
      </c>
      <c r="YP7" s="261">
        <v>22385.32</v>
      </c>
      <c r="YQ7" s="261">
        <v>14938.86</v>
      </c>
      <c r="YR7" s="261">
        <v>17002.8</v>
      </c>
      <c r="YS7" s="261">
        <v>15306.01</v>
      </c>
      <c r="YT7" s="261">
        <v>20620.64</v>
      </c>
      <c r="YU7" s="261">
        <v>25389.48</v>
      </c>
      <c r="YV7" s="261">
        <v>11272.09</v>
      </c>
      <c r="YW7" s="261">
        <v>15313.35</v>
      </c>
      <c r="YX7" s="261">
        <v>18732.82</v>
      </c>
      <c r="YY7" s="261">
        <v>17349.64</v>
      </c>
      <c r="YZ7" s="261">
        <v>13909.18</v>
      </c>
      <c r="ZA7" s="262"/>
      <c r="ZB7" s="263">
        <f t="shared" si="44"/>
        <v>206085.71000000002</v>
      </c>
      <c r="ZC7" s="264">
        <f t="shared" si="44"/>
        <v>192220.19</v>
      </c>
      <c r="ZD7" s="261">
        <v>0</v>
      </c>
      <c r="ZE7" s="261">
        <v>0</v>
      </c>
      <c r="ZF7" s="261">
        <v>0</v>
      </c>
      <c r="ZG7" s="261">
        <v>0</v>
      </c>
      <c r="ZH7" s="261">
        <v>0</v>
      </c>
      <c r="ZI7" s="261">
        <v>0</v>
      </c>
      <c r="ZJ7" s="261">
        <v>0</v>
      </c>
      <c r="ZK7" s="261">
        <v>0</v>
      </c>
      <c r="ZL7" s="261">
        <v>0</v>
      </c>
      <c r="ZM7" s="261">
        <v>0</v>
      </c>
      <c r="ZN7" s="261">
        <v>0</v>
      </c>
      <c r="ZO7" s="261">
        <v>0</v>
      </c>
      <c r="ZP7" s="262"/>
      <c r="ZQ7" s="263">
        <f t="shared" si="45"/>
        <v>0</v>
      </c>
      <c r="ZR7" s="264">
        <f t="shared" si="45"/>
        <v>0</v>
      </c>
      <c r="ZS7" s="261">
        <v>0</v>
      </c>
      <c r="ZT7" s="261">
        <v>0</v>
      </c>
      <c r="ZU7" s="261">
        <v>0</v>
      </c>
      <c r="ZV7" s="261">
        <v>0</v>
      </c>
      <c r="ZW7" s="261">
        <v>0</v>
      </c>
      <c r="ZX7" s="261">
        <v>0</v>
      </c>
      <c r="ZY7" s="261">
        <v>0</v>
      </c>
      <c r="ZZ7" s="261">
        <v>0</v>
      </c>
      <c r="AAA7" s="261">
        <v>0</v>
      </c>
      <c r="AAB7" s="261">
        <v>0</v>
      </c>
      <c r="AAC7" s="261">
        <v>0</v>
      </c>
      <c r="AAD7" s="261">
        <v>0</v>
      </c>
      <c r="AAE7" s="262"/>
      <c r="AAF7" s="263">
        <f t="shared" si="46"/>
        <v>0</v>
      </c>
      <c r="AAG7" s="264">
        <f t="shared" si="46"/>
        <v>0</v>
      </c>
      <c r="AAH7" s="261">
        <v>21077.95</v>
      </c>
      <c r="AAI7" s="261">
        <v>24958.19</v>
      </c>
      <c r="AAJ7" s="261">
        <v>18628.830000000002</v>
      </c>
      <c r="AAK7" s="261">
        <v>24559.41</v>
      </c>
      <c r="AAL7" s="261">
        <v>23457.35</v>
      </c>
      <c r="AAM7" s="261">
        <v>26428.720000000001</v>
      </c>
      <c r="AAN7" s="261">
        <v>26089.41</v>
      </c>
      <c r="AAO7" s="261">
        <v>16305.11</v>
      </c>
      <c r="AAP7" s="261">
        <v>16559.77</v>
      </c>
      <c r="AAQ7" s="261">
        <v>18362.169999999998</v>
      </c>
      <c r="AAR7" s="261">
        <v>20100.96</v>
      </c>
      <c r="AAS7" s="261">
        <v>17144.240000000002</v>
      </c>
      <c r="AAT7" s="262"/>
      <c r="AAU7" s="263">
        <f t="shared" si="47"/>
        <v>253672.11000000002</v>
      </c>
      <c r="AAV7" s="264">
        <f t="shared" si="47"/>
        <v>232594.16</v>
      </c>
      <c r="AAW7" s="261">
        <v>16217.09</v>
      </c>
      <c r="AAX7" s="261">
        <v>20468.13</v>
      </c>
      <c r="AAY7" s="261">
        <v>15606.16</v>
      </c>
      <c r="AAZ7" s="261">
        <v>18973.169999999998</v>
      </c>
      <c r="ABA7" s="261">
        <v>21007.79</v>
      </c>
      <c r="ABB7" s="261">
        <v>20736.07</v>
      </c>
      <c r="ABC7" s="261">
        <v>19647.86</v>
      </c>
      <c r="ABD7" s="261">
        <v>12256.19</v>
      </c>
      <c r="ABE7" s="261">
        <v>11256.82</v>
      </c>
      <c r="ABF7" s="261">
        <v>14307.38</v>
      </c>
      <c r="ABG7" s="261">
        <v>14968.98</v>
      </c>
      <c r="ABH7" s="261">
        <v>14391.56</v>
      </c>
      <c r="ABI7" s="262"/>
      <c r="ABJ7" s="263">
        <f t="shared" si="48"/>
        <v>199837.20000000004</v>
      </c>
      <c r="ABK7" s="264">
        <f t="shared" si="48"/>
        <v>183620.11000000002</v>
      </c>
      <c r="ABL7" s="261">
        <v>9554.68</v>
      </c>
      <c r="ABM7" s="261">
        <v>13239.63</v>
      </c>
      <c r="ABN7" s="261">
        <v>11309.13</v>
      </c>
      <c r="ABO7" s="261">
        <v>12303.86</v>
      </c>
      <c r="ABP7" s="261">
        <v>12175.3</v>
      </c>
      <c r="ABQ7" s="261">
        <v>13183.89</v>
      </c>
      <c r="ABR7" s="261">
        <v>10069.700000000001</v>
      </c>
      <c r="ABS7" s="261">
        <v>7645.76</v>
      </c>
      <c r="ABT7" s="261">
        <v>9041.6</v>
      </c>
      <c r="ABU7" s="261">
        <v>9231.5400000000009</v>
      </c>
      <c r="ABV7" s="261">
        <v>8055.95</v>
      </c>
      <c r="ABW7" s="261">
        <v>7193.06</v>
      </c>
      <c r="ABX7" s="262"/>
      <c r="ABY7" s="263">
        <f t="shared" si="49"/>
        <v>123004.09999999999</v>
      </c>
      <c r="ABZ7" s="264">
        <f t="shared" si="49"/>
        <v>113449.42</v>
      </c>
      <c r="ACA7" s="261">
        <v>66616.509999999995</v>
      </c>
      <c r="ACB7" s="261">
        <v>74458.13</v>
      </c>
      <c r="ACC7" s="261">
        <v>61032.84</v>
      </c>
      <c r="ACD7" s="261">
        <v>73717.86</v>
      </c>
      <c r="ACE7" s="261">
        <v>73784.92</v>
      </c>
      <c r="ACF7" s="261">
        <v>80692.899999999994</v>
      </c>
      <c r="ACG7" s="261">
        <v>75792.47</v>
      </c>
      <c r="ACH7" s="261">
        <v>44346.13</v>
      </c>
      <c r="ACI7" s="261">
        <v>38432.870000000003</v>
      </c>
      <c r="ACJ7" s="261">
        <v>52671.29</v>
      </c>
      <c r="ACK7" s="261">
        <v>57521.5</v>
      </c>
      <c r="ACL7" s="261">
        <v>57943.21</v>
      </c>
      <c r="ACM7" s="262"/>
      <c r="ACN7" s="263">
        <f t="shared" si="50"/>
        <v>757010.63</v>
      </c>
      <c r="ACO7" s="264">
        <f t="shared" si="50"/>
        <v>690394.12</v>
      </c>
      <c r="ACP7" s="261">
        <v>0</v>
      </c>
      <c r="ACQ7" s="261">
        <v>0</v>
      </c>
      <c r="ACR7" s="261">
        <v>0</v>
      </c>
      <c r="ACS7" s="261">
        <v>0</v>
      </c>
      <c r="ACT7" s="261">
        <v>0</v>
      </c>
      <c r="ACU7" s="261">
        <v>0</v>
      </c>
      <c r="ACV7" s="261">
        <v>0</v>
      </c>
      <c r="ACW7" s="261">
        <v>0</v>
      </c>
      <c r="ACX7" s="261">
        <v>0</v>
      </c>
      <c r="ACY7" s="261">
        <v>0</v>
      </c>
      <c r="ACZ7" s="261">
        <v>0</v>
      </c>
      <c r="ADA7" s="261">
        <v>0</v>
      </c>
      <c r="ADB7" s="262"/>
      <c r="ADC7" s="263">
        <f t="shared" si="51"/>
        <v>0</v>
      </c>
      <c r="ADD7" s="264">
        <f t="shared" si="51"/>
        <v>0</v>
      </c>
      <c r="ADE7" s="261">
        <v>5</v>
      </c>
      <c r="ADF7" s="261">
        <v>0</v>
      </c>
      <c r="ADG7" s="261">
        <v>0</v>
      </c>
      <c r="ADH7" s="261">
        <v>0</v>
      </c>
      <c r="ADI7" s="261">
        <v>0</v>
      </c>
      <c r="ADJ7" s="261">
        <v>0</v>
      </c>
      <c r="ADK7" s="261">
        <v>0</v>
      </c>
      <c r="ADL7" s="261">
        <v>5</v>
      </c>
      <c r="ADM7" s="261">
        <v>20</v>
      </c>
      <c r="ADN7" s="261">
        <v>35</v>
      </c>
      <c r="ADO7" s="261">
        <v>15</v>
      </c>
      <c r="ADP7" s="261">
        <v>0</v>
      </c>
      <c r="ADQ7" s="262"/>
      <c r="ADR7" s="263">
        <f t="shared" si="52"/>
        <v>80</v>
      </c>
      <c r="ADS7" s="264">
        <f t="shared" si="52"/>
        <v>75</v>
      </c>
      <c r="ADT7" s="261">
        <v>0</v>
      </c>
      <c r="ADU7" s="261">
        <v>0</v>
      </c>
      <c r="ADV7" s="261">
        <v>0</v>
      </c>
      <c r="ADW7" s="261">
        <v>0</v>
      </c>
      <c r="ADX7" s="261">
        <v>0</v>
      </c>
      <c r="ADY7" s="261">
        <v>0</v>
      </c>
      <c r="ADZ7" s="261">
        <v>0</v>
      </c>
      <c r="AEA7" s="261">
        <v>0</v>
      </c>
      <c r="AEB7" s="261">
        <v>0</v>
      </c>
      <c r="AEC7" s="261">
        <v>0</v>
      </c>
      <c r="AED7" s="261">
        <v>0</v>
      </c>
      <c r="AEE7" s="261">
        <v>0</v>
      </c>
      <c r="AEF7" s="262"/>
      <c r="AEG7" s="263">
        <f t="shared" si="53"/>
        <v>0</v>
      </c>
      <c r="AEH7" s="264">
        <f t="shared" si="53"/>
        <v>0</v>
      </c>
      <c r="AEI7" s="261">
        <v>0</v>
      </c>
      <c r="AEJ7" s="261">
        <v>0</v>
      </c>
      <c r="AEK7" s="261">
        <v>0</v>
      </c>
      <c r="AEL7" s="261">
        <v>0</v>
      </c>
      <c r="AEM7" s="261">
        <v>0</v>
      </c>
      <c r="AEN7" s="261">
        <v>0</v>
      </c>
      <c r="AEO7" s="261">
        <v>0</v>
      </c>
      <c r="AEP7" s="261">
        <v>0</v>
      </c>
      <c r="AEQ7" s="261">
        <v>0</v>
      </c>
      <c r="AER7" s="261">
        <v>0</v>
      </c>
      <c r="AES7" s="261">
        <v>0</v>
      </c>
      <c r="AET7" s="261">
        <v>0</v>
      </c>
      <c r="AEU7" s="262"/>
      <c r="AEV7" s="263">
        <f t="shared" si="54"/>
        <v>0</v>
      </c>
      <c r="AEW7" s="264">
        <f t="shared" si="54"/>
        <v>0</v>
      </c>
      <c r="AEX7" s="261">
        <v>0</v>
      </c>
      <c r="AEY7" s="261">
        <v>0</v>
      </c>
      <c r="AEZ7" s="261">
        <v>0</v>
      </c>
      <c r="AFA7" s="261">
        <v>0</v>
      </c>
      <c r="AFB7" s="261">
        <v>0</v>
      </c>
      <c r="AFC7" s="261">
        <v>0</v>
      </c>
      <c r="AFD7" s="261">
        <v>0</v>
      </c>
      <c r="AFE7" s="261">
        <v>0</v>
      </c>
      <c r="AFF7" s="261">
        <v>0</v>
      </c>
      <c r="AFG7" s="261">
        <v>0</v>
      </c>
      <c r="AFH7" s="261">
        <v>0</v>
      </c>
      <c r="AFI7" s="261">
        <v>0</v>
      </c>
      <c r="AFJ7" s="262"/>
      <c r="AFK7" s="263">
        <f t="shared" si="55"/>
        <v>0</v>
      </c>
      <c r="AFL7" s="264">
        <f t="shared" si="55"/>
        <v>0</v>
      </c>
      <c r="AFM7" s="261">
        <v>0</v>
      </c>
      <c r="AFN7" s="261">
        <v>0</v>
      </c>
      <c r="AFO7" s="261">
        <v>0</v>
      </c>
      <c r="AFP7" s="261">
        <v>0</v>
      </c>
      <c r="AFQ7" s="261">
        <v>0</v>
      </c>
      <c r="AFR7" s="261">
        <v>0</v>
      </c>
      <c r="AFS7" s="261">
        <v>0</v>
      </c>
      <c r="AFT7" s="261">
        <v>0</v>
      </c>
      <c r="AFU7" s="261">
        <v>0</v>
      </c>
      <c r="AFV7" s="261">
        <v>0</v>
      </c>
      <c r="AFW7" s="261">
        <v>0</v>
      </c>
      <c r="AFX7" s="261">
        <v>0</v>
      </c>
      <c r="AFY7" s="262"/>
      <c r="AFZ7" s="263">
        <f t="shared" si="56"/>
        <v>0</v>
      </c>
      <c r="AGA7" s="264">
        <f t="shared" si="56"/>
        <v>0</v>
      </c>
      <c r="AGB7" s="261">
        <v>0</v>
      </c>
      <c r="AGC7" s="261">
        <v>0</v>
      </c>
      <c r="AGD7" s="261">
        <v>0</v>
      </c>
      <c r="AGE7" s="261">
        <v>0</v>
      </c>
      <c r="AGF7" s="261">
        <v>0</v>
      </c>
      <c r="AGG7" s="261">
        <v>0</v>
      </c>
      <c r="AGH7" s="261">
        <v>0</v>
      </c>
      <c r="AGI7" s="261">
        <v>0</v>
      </c>
      <c r="AGJ7" s="261">
        <v>0</v>
      </c>
      <c r="AGK7" s="261">
        <v>0</v>
      </c>
      <c r="AGL7" s="261">
        <v>0</v>
      </c>
      <c r="AGM7" s="261">
        <v>0</v>
      </c>
      <c r="AGN7" s="262"/>
      <c r="AGO7" s="263">
        <f t="shared" si="57"/>
        <v>0</v>
      </c>
      <c r="AGP7" s="264">
        <f t="shared" si="57"/>
        <v>0</v>
      </c>
      <c r="AGQ7" s="261">
        <v>0</v>
      </c>
      <c r="AGR7" s="261">
        <v>0</v>
      </c>
      <c r="AGS7" s="261">
        <v>0</v>
      </c>
      <c r="AGT7" s="261">
        <v>0</v>
      </c>
      <c r="AGU7" s="261">
        <v>0</v>
      </c>
      <c r="AGV7" s="261">
        <v>0</v>
      </c>
      <c r="AGW7" s="261">
        <v>0</v>
      </c>
      <c r="AGX7" s="261">
        <v>0</v>
      </c>
      <c r="AGY7" s="261">
        <v>0</v>
      </c>
      <c r="AGZ7" s="261">
        <v>0</v>
      </c>
      <c r="AHA7" s="261">
        <v>0</v>
      </c>
      <c r="AHB7" s="261">
        <v>0</v>
      </c>
      <c r="AHC7" s="262"/>
      <c r="AHD7" s="263">
        <f t="shared" si="58"/>
        <v>0</v>
      </c>
      <c r="AHE7" s="264">
        <f t="shared" si="58"/>
        <v>0</v>
      </c>
      <c r="AHF7" s="261">
        <v>28</v>
      </c>
      <c r="AHG7" s="261">
        <v>54</v>
      </c>
      <c r="AHH7" s="261">
        <v>6</v>
      </c>
      <c r="AHI7" s="261">
        <v>31</v>
      </c>
      <c r="AHJ7" s="261">
        <v>19.670000000000002</v>
      </c>
      <c r="AHK7" s="261">
        <v>24</v>
      </c>
      <c r="AHL7" s="261">
        <v>39</v>
      </c>
      <c r="AHM7" s="261">
        <v>3.69</v>
      </c>
      <c r="AHN7" s="261">
        <v>20</v>
      </c>
      <c r="AHO7" s="261">
        <v>63.5</v>
      </c>
      <c r="AHP7" s="261">
        <v>17.5</v>
      </c>
      <c r="AHQ7" s="261">
        <v>44.08</v>
      </c>
      <c r="AHR7" s="262"/>
      <c r="AHS7" s="263">
        <f t="shared" si="59"/>
        <v>350.44</v>
      </c>
      <c r="AHT7" s="264">
        <f t="shared" si="59"/>
        <v>322.44</v>
      </c>
      <c r="AHU7" s="261">
        <v>0</v>
      </c>
      <c r="AHV7" s="261">
        <v>0</v>
      </c>
      <c r="AHW7" s="261">
        <v>0</v>
      </c>
      <c r="AHX7" s="261">
        <v>0</v>
      </c>
      <c r="AHY7" s="261">
        <v>0</v>
      </c>
      <c r="AHZ7" s="261">
        <v>0</v>
      </c>
      <c r="AIA7" s="261">
        <v>0</v>
      </c>
      <c r="AIB7" s="261">
        <v>0</v>
      </c>
      <c r="AIC7" s="261">
        <v>0</v>
      </c>
      <c r="AID7" s="261">
        <v>0</v>
      </c>
      <c r="AIE7" s="261">
        <v>0</v>
      </c>
      <c r="AIF7" s="261">
        <v>0</v>
      </c>
      <c r="AIG7" s="262"/>
      <c r="AIH7" s="263">
        <f t="shared" si="60"/>
        <v>0</v>
      </c>
      <c r="AII7" s="264">
        <f t="shared" si="60"/>
        <v>0</v>
      </c>
      <c r="AIJ7" s="261">
        <v>0</v>
      </c>
      <c r="AIK7" s="261">
        <v>0</v>
      </c>
      <c r="AIL7" s="261">
        <v>0</v>
      </c>
      <c r="AIM7" s="261">
        <v>0</v>
      </c>
      <c r="AIN7" s="261">
        <v>0</v>
      </c>
      <c r="AIO7" s="261">
        <v>0</v>
      </c>
      <c r="AIP7" s="261">
        <v>0</v>
      </c>
      <c r="AIQ7" s="261">
        <v>0</v>
      </c>
      <c r="AIR7" s="261">
        <v>0</v>
      </c>
      <c r="AIS7" s="261">
        <v>0</v>
      </c>
      <c r="AIT7" s="261">
        <v>0</v>
      </c>
      <c r="AIU7" s="261">
        <v>0</v>
      </c>
      <c r="AIV7" s="262"/>
      <c r="AIW7" s="263">
        <f t="shared" si="61"/>
        <v>0</v>
      </c>
      <c r="AIX7" s="264">
        <f t="shared" si="61"/>
        <v>0</v>
      </c>
      <c r="AIY7" s="261">
        <v>0</v>
      </c>
      <c r="AIZ7" s="261">
        <v>0</v>
      </c>
      <c r="AJA7" s="261">
        <v>0</v>
      </c>
      <c r="AJB7" s="261">
        <v>0</v>
      </c>
      <c r="AJC7" s="261">
        <v>0</v>
      </c>
      <c r="AJD7" s="261">
        <v>0</v>
      </c>
      <c r="AJE7" s="261">
        <v>0</v>
      </c>
      <c r="AJF7" s="261">
        <v>0</v>
      </c>
      <c r="AJG7" s="261">
        <v>0</v>
      </c>
      <c r="AJH7" s="261">
        <v>0</v>
      </c>
      <c r="AJI7" s="261">
        <v>0</v>
      </c>
      <c r="AJJ7" s="261">
        <v>0</v>
      </c>
      <c r="AJK7" s="262"/>
      <c r="AJL7" s="263">
        <f t="shared" si="62"/>
        <v>0</v>
      </c>
      <c r="AJM7" s="264">
        <f t="shared" si="62"/>
        <v>0</v>
      </c>
      <c r="AJN7" s="261">
        <v>0</v>
      </c>
      <c r="AJO7" s="261">
        <v>0</v>
      </c>
      <c r="AJP7" s="261">
        <v>0</v>
      </c>
      <c r="AJQ7" s="261">
        <v>0</v>
      </c>
      <c r="AJR7" s="261">
        <v>0</v>
      </c>
      <c r="AJS7" s="261">
        <v>0</v>
      </c>
      <c r="AJT7" s="261">
        <v>0</v>
      </c>
      <c r="AJU7" s="261">
        <v>0</v>
      </c>
      <c r="AJV7" s="261">
        <v>0</v>
      </c>
      <c r="AJW7" s="261">
        <v>0</v>
      </c>
      <c r="AJX7" s="261">
        <v>0</v>
      </c>
      <c r="AJY7" s="261">
        <v>0</v>
      </c>
      <c r="AJZ7" s="262"/>
      <c r="AKA7" s="263">
        <f t="shared" si="63"/>
        <v>0</v>
      </c>
      <c r="AKB7" s="264">
        <f t="shared" si="63"/>
        <v>0</v>
      </c>
      <c r="AKC7" s="261">
        <v>0</v>
      </c>
      <c r="AKD7" s="261">
        <v>0</v>
      </c>
      <c r="AKE7" s="261">
        <v>0</v>
      </c>
      <c r="AKF7" s="261">
        <v>0</v>
      </c>
      <c r="AKG7" s="261">
        <v>0</v>
      </c>
      <c r="AKH7" s="261">
        <v>0</v>
      </c>
      <c r="AKI7" s="261">
        <v>0</v>
      </c>
      <c r="AKJ7" s="261">
        <v>0</v>
      </c>
      <c r="AKK7" s="261">
        <v>0</v>
      </c>
      <c r="AKL7" s="261">
        <v>0</v>
      </c>
      <c r="AKM7" s="261">
        <v>0</v>
      </c>
      <c r="AKN7" s="261">
        <v>0</v>
      </c>
      <c r="AKO7" s="262"/>
      <c r="AKP7" s="263">
        <f t="shared" si="64"/>
        <v>0</v>
      </c>
      <c r="AKQ7" s="264">
        <f t="shared" si="64"/>
        <v>0</v>
      </c>
      <c r="AKR7" s="261">
        <v>149784.75</v>
      </c>
      <c r="AKS7" s="261">
        <v>5216.1000000000004</v>
      </c>
      <c r="AKT7" s="261">
        <v>14357.62</v>
      </c>
      <c r="AKU7" s="261">
        <v>11984.95</v>
      </c>
      <c r="AKV7" s="261">
        <v>29470.95</v>
      </c>
      <c r="AKW7" s="261">
        <v>19653.05</v>
      </c>
      <c r="AKX7" s="261">
        <v>16009.9</v>
      </c>
      <c r="AKY7" s="261">
        <v>3834.25</v>
      </c>
      <c r="AKZ7" s="261">
        <v>8378.75</v>
      </c>
      <c r="ALA7" s="261">
        <v>15089.75</v>
      </c>
      <c r="ALB7" s="261">
        <v>16600.849999999999</v>
      </c>
      <c r="ALC7" s="261">
        <v>27134.47</v>
      </c>
      <c r="ALD7" s="262"/>
      <c r="ALE7" s="263">
        <f t="shared" si="65"/>
        <v>317515.39</v>
      </c>
      <c r="ALF7" s="264">
        <f t="shared" si="65"/>
        <v>167730.63999999998</v>
      </c>
      <c r="ALG7" s="261">
        <v>0</v>
      </c>
      <c r="ALH7" s="261">
        <v>0</v>
      </c>
      <c r="ALI7" s="261">
        <v>0</v>
      </c>
      <c r="ALJ7" s="261">
        <v>0</v>
      </c>
      <c r="ALK7" s="261">
        <v>0</v>
      </c>
      <c r="ALL7" s="261">
        <v>0</v>
      </c>
      <c r="ALM7" s="261">
        <v>0</v>
      </c>
      <c r="ALN7" s="261">
        <v>0</v>
      </c>
      <c r="ALO7" s="261">
        <v>0</v>
      </c>
      <c r="ALP7" s="261">
        <v>0</v>
      </c>
      <c r="ALQ7" s="261">
        <v>0</v>
      </c>
      <c r="ALR7" s="261">
        <v>0</v>
      </c>
      <c r="ALS7" s="262"/>
      <c r="ALT7" s="263">
        <f t="shared" si="66"/>
        <v>0</v>
      </c>
      <c r="ALU7" s="264">
        <f t="shared" si="66"/>
        <v>0</v>
      </c>
      <c r="ALV7" s="261">
        <v>6587.57</v>
      </c>
      <c r="ALW7" s="261">
        <v>9927.67</v>
      </c>
      <c r="ALX7" s="261">
        <v>7645.1</v>
      </c>
      <c r="ALY7" s="261">
        <v>5851.05</v>
      </c>
      <c r="ALZ7" s="261">
        <v>6909.65</v>
      </c>
      <c r="AMA7" s="261">
        <v>8408.43</v>
      </c>
      <c r="AMB7" s="261">
        <v>6471.82</v>
      </c>
      <c r="AMC7" s="261">
        <v>2245.4</v>
      </c>
      <c r="AMD7" s="261">
        <v>3361.27</v>
      </c>
      <c r="AME7" s="261">
        <v>6248.16</v>
      </c>
      <c r="AMF7" s="261">
        <v>5228.2700000000004</v>
      </c>
      <c r="AMG7" s="261">
        <v>4781.9799999999996</v>
      </c>
      <c r="AMH7" s="262"/>
      <c r="AMI7" s="263">
        <f t="shared" si="67"/>
        <v>73666.37</v>
      </c>
      <c r="AMJ7" s="264">
        <f t="shared" si="67"/>
        <v>67078.8</v>
      </c>
      <c r="AMK7" s="261">
        <v>6873.56</v>
      </c>
      <c r="AML7" s="261">
        <v>6943.25</v>
      </c>
      <c r="AMM7" s="261">
        <v>7021.07</v>
      </c>
      <c r="AMN7" s="261">
        <v>6388.35</v>
      </c>
      <c r="AMO7" s="261">
        <v>6657.55</v>
      </c>
      <c r="AMP7" s="261">
        <v>6532.86</v>
      </c>
      <c r="AMQ7" s="261">
        <v>6411.63</v>
      </c>
      <c r="AMR7" s="261">
        <v>7103.93</v>
      </c>
      <c r="AMS7" s="261">
        <v>6490.38</v>
      </c>
      <c r="AMT7" s="261">
        <v>6283.11</v>
      </c>
      <c r="AMU7" s="261">
        <v>329.99</v>
      </c>
      <c r="AMV7" s="261">
        <v>344.65</v>
      </c>
      <c r="AMW7" s="262"/>
      <c r="AMX7" s="263">
        <f t="shared" si="68"/>
        <v>67380.33</v>
      </c>
      <c r="AMY7" s="264">
        <f t="shared" si="68"/>
        <v>60506.76999999999</v>
      </c>
      <c r="AMZ7" s="261">
        <v>0</v>
      </c>
      <c r="ANA7" s="261">
        <v>0</v>
      </c>
      <c r="ANB7" s="261">
        <v>0</v>
      </c>
      <c r="ANC7" s="261">
        <v>0</v>
      </c>
      <c r="AND7" s="261">
        <v>0</v>
      </c>
      <c r="ANE7" s="261">
        <v>0</v>
      </c>
      <c r="ANF7" s="261">
        <v>0</v>
      </c>
      <c r="ANG7" s="261">
        <v>0</v>
      </c>
      <c r="ANH7" s="261">
        <v>0</v>
      </c>
      <c r="ANI7" s="261">
        <v>0</v>
      </c>
      <c r="ANJ7" s="261">
        <v>0</v>
      </c>
      <c r="ANK7" s="261">
        <v>0</v>
      </c>
      <c r="ANL7" s="262"/>
      <c r="ANM7" s="263">
        <f t="shared" si="69"/>
        <v>0</v>
      </c>
      <c r="ANN7" s="264">
        <f t="shared" si="69"/>
        <v>0</v>
      </c>
      <c r="ANO7" s="261">
        <v>0</v>
      </c>
      <c r="ANP7" s="261">
        <v>0</v>
      </c>
      <c r="ANQ7" s="261">
        <v>0</v>
      </c>
      <c r="ANR7" s="261">
        <v>0</v>
      </c>
      <c r="ANS7" s="261">
        <v>0</v>
      </c>
      <c r="ANT7" s="261">
        <v>0</v>
      </c>
      <c r="ANU7" s="261">
        <v>0</v>
      </c>
      <c r="ANV7" s="261">
        <v>0</v>
      </c>
      <c r="ANW7" s="261">
        <v>0</v>
      </c>
      <c r="ANX7" s="261">
        <v>0</v>
      </c>
      <c r="ANY7" s="261">
        <v>0</v>
      </c>
      <c r="ANZ7" s="261">
        <v>0</v>
      </c>
      <c r="AOA7" s="262"/>
      <c r="AOB7" s="263">
        <f t="shared" si="70"/>
        <v>0</v>
      </c>
      <c r="AOC7" s="264">
        <f t="shared" si="70"/>
        <v>0</v>
      </c>
      <c r="AOD7" s="261">
        <v>0</v>
      </c>
      <c r="AOE7" s="261">
        <v>0</v>
      </c>
      <c r="AOF7" s="261">
        <v>0</v>
      </c>
      <c r="AOG7" s="261">
        <v>0</v>
      </c>
      <c r="AOH7" s="261">
        <v>0</v>
      </c>
      <c r="AOI7" s="261">
        <v>0</v>
      </c>
      <c r="AOJ7" s="261">
        <v>0</v>
      </c>
      <c r="AOK7" s="261">
        <v>0</v>
      </c>
      <c r="AOL7" s="261">
        <v>0</v>
      </c>
      <c r="AOM7" s="261">
        <v>0</v>
      </c>
      <c r="AON7" s="261">
        <v>0</v>
      </c>
      <c r="AOO7" s="261">
        <v>0</v>
      </c>
      <c r="AOP7" s="262"/>
      <c r="AOQ7" s="263">
        <f t="shared" si="71"/>
        <v>0</v>
      </c>
      <c r="AOR7" s="264">
        <f t="shared" si="71"/>
        <v>0</v>
      </c>
      <c r="AOS7" s="261">
        <v>0</v>
      </c>
      <c r="AOT7" s="261">
        <v>0</v>
      </c>
      <c r="AOU7" s="261">
        <v>0</v>
      </c>
      <c r="AOV7" s="261">
        <v>0</v>
      </c>
      <c r="AOW7" s="261">
        <v>0</v>
      </c>
      <c r="AOX7" s="261">
        <v>0</v>
      </c>
      <c r="AOY7" s="261">
        <v>0</v>
      </c>
      <c r="AOZ7" s="261">
        <v>0</v>
      </c>
      <c r="APA7" s="261">
        <v>0</v>
      </c>
      <c r="APB7" s="261">
        <v>0</v>
      </c>
      <c r="APC7" s="261">
        <v>0</v>
      </c>
      <c r="APD7" s="261">
        <v>0</v>
      </c>
      <c r="APE7" s="262"/>
      <c r="APF7" s="263">
        <f t="shared" si="72"/>
        <v>0</v>
      </c>
      <c r="APG7" s="264">
        <f t="shared" si="72"/>
        <v>0</v>
      </c>
      <c r="APH7" s="261">
        <v>0</v>
      </c>
      <c r="API7" s="261">
        <v>0</v>
      </c>
      <c r="APJ7" s="261">
        <v>0</v>
      </c>
      <c r="APK7" s="261">
        <v>0</v>
      </c>
      <c r="APL7" s="261">
        <v>0</v>
      </c>
      <c r="APM7" s="261">
        <v>0</v>
      </c>
      <c r="APN7" s="261">
        <v>0</v>
      </c>
      <c r="APO7" s="261">
        <v>0</v>
      </c>
      <c r="APP7" s="261">
        <v>0</v>
      </c>
      <c r="APQ7" s="261">
        <v>0</v>
      </c>
      <c r="APR7" s="261">
        <v>0</v>
      </c>
      <c r="APS7" s="261">
        <v>0</v>
      </c>
      <c r="APT7" s="262"/>
      <c r="APU7" s="263">
        <f t="shared" si="73"/>
        <v>0</v>
      </c>
      <c r="APV7" s="264">
        <f t="shared" si="73"/>
        <v>0</v>
      </c>
      <c r="APW7" s="261">
        <v>0</v>
      </c>
      <c r="APX7" s="261">
        <v>0</v>
      </c>
      <c r="APY7" s="261">
        <v>0</v>
      </c>
      <c r="APZ7" s="261">
        <v>0</v>
      </c>
      <c r="AQA7" s="261">
        <v>0</v>
      </c>
      <c r="AQB7" s="261">
        <v>0</v>
      </c>
      <c r="AQC7" s="261">
        <v>0</v>
      </c>
      <c r="AQD7" s="261">
        <v>0</v>
      </c>
      <c r="AQE7" s="261">
        <v>0</v>
      </c>
      <c r="AQF7" s="261">
        <v>0</v>
      </c>
      <c r="AQG7" s="261">
        <v>0</v>
      </c>
      <c r="AQH7" s="261">
        <v>0</v>
      </c>
      <c r="AQI7" s="262"/>
      <c r="AQJ7" s="263">
        <f t="shared" si="74"/>
        <v>0</v>
      </c>
      <c r="AQK7" s="264">
        <f t="shared" si="74"/>
        <v>0</v>
      </c>
      <c r="AQL7" s="261"/>
      <c r="AQM7" s="261"/>
      <c r="AQN7" s="261"/>
      <c r="AQO7" s="261"/>
      <c r="AQP7" s="261"/>
      <c r="AQQ7" s="261"/>
      <c r="AQR7" s="261"/>
      <c r="AQS7" s="261">
        <v>405647</v>
      </c>
      <c r="AQT7" s="261"/>
      <c r="AQU7" s="261"/>
      <c r="AQV7" s="261"/>
      <c r="AQW7" s="261"/>
      <c r="AQX7" s="262"/>
      <c r="AQY7" s="263">
        <f t="shared" si="75"/>
        <v>405647</v>
      </c>
      <c r="AQZ7" s="264">
        <f t="shared" si="75"/>
        <v>405647</v>
      </c>
      <c r="ARA7" s="261">
        <v>230466</v>
      </c>
      <c r="ARB7" s="261">
        <v>0</v>
      </c>
      <c r="ARC7" s="261">
        <v>0</v>
      </c>
      <c r="ARD7" s="261">
        <v>501834</v>
      </c>
      <c r="ARE7" s="261">
        <v>167278</v>
      </c>
      <c r="ARF7" s="261">
        <v>167278</v>
      </c>
      <c r="ARG7" s="261">
        <v>167278</v>
      </c>
      <c r="ARH7" s="261">
        <v>167278</v>
      </c>
      <c r="ARI7" s="261">
        <v>0</v>
      </c>
      <c r="ARJ7" s="261">
        <v>0</v>
      </c>
      <c r="ARK7" s="261">
        <v>0</v>
      </c>
      <c r="ARL7" s="261">
        <v>0</v>
      </c>
      <c r="ARM7" s="262"/>
      <c r="ARN7" s="263">
        <f t="shared" si="76"/>
        <v>1401412</v>
      </c>
      <c r="ARO7" s="264">
        <f t="shared" si="76"/>
        <v>1170946</v>
      </c>
      <c r="ARP7" s="261">
        <v>899355.48</v>
      </c>
      <c r="ARQ7" s="261">
        <v>1046135.67</v>
      </c>
      <c r="ARR7" s="261">
        <v>915812.94</v>
      </c>
      <c r="ARS7" s="261">
        <v>953952.76</v>
      </c>
      <c r="ART7" s="261">
        <v>931411.48</v>
      </c>
      <c r="ARU7" s="261">
        <v>946599.86</v>
      </c>
      <c r="ARV7" s="261">
        <v>911884.16</v>
      </c>
      <c r="ARW7" s="261">
        <v>990570.47</v>
      </c>
      <c r="ARX7" s="261">
        <v>843385.16</v>
      </c>
      <c r="ARY7" s="261">
        <v>633430.1</v>
      </c>
      <c r="ARZ7" s="261">
        <v>605311.27</v>
      </c>
      <c r="ASA7" s="262"/>
      <c r="ASB7" s="265">
        <f t="shared" si="78"/>
        <v>9677849.3499999996</v>
      </c>
      <c r="ASC7" s="266"/>
      <c r="ASD7" s="261"/>
      <c r="ASE7" s="261"/>
      <c r="ASF7" s="261"/>
      <c r="ASG7" s="261"/>
      <c r="ASH7" s="261"/>
      <c r="ASI7" s="261"/>
      <c r="ASJ7" s="261"/>
      <c r="ASK7" s="261"/>
      <c r="ASL7" s="261"/>
      <c r="ASM7" s="261"/>
      <c r="ASN7" s="262"/>
      <c r="ASO7" s="267">
        <f t="shared" si="77"/>
        <v>0</v>
      </c>
    </row>
    <row r="8" spans="1:1185" x14ac:dyDescent="0.25">
      <c r="A8" s="39">
        <v>6</v>
      </c>
      <c r="B8" s="40">
        <v>1</v>
      </c>
      <c r="C8" s="40" t="s">
        <v>17</v>
      </c>
      <c r="D8" s="40" t="s">
        <v>17</v>
      </c>
      <c r="E8" s="41" t="s">
        <v>17</v>
      </c>
      <c r="F8" s="187">
        <v>36705664</v>
      </c>
      <c r="G8" s="49">
        <v>40307454</v>
      </c>
      <c r="H8" s="51">
        <v>34962585</v>
      </c>
      <c r="I8" s="49">
        <v>34962585</v>
      </c>
      <c r="J8" s="49">
        <v>3590376</v>
      </c>
      <c r="K8" s="51" t="s">
        <v>219</v>
      </c>
      <c r="L8" s="49">
        <v>35290599.789999999</v>
      </c>
      <c r="M8" s="49">
        <v>38880976</v>
      </c>
      <c r="N8" s="49">
        <v>34962585</v>
      </c>
      <c r="O8" s="49">
        <v>2913549</v>
      </c>
      <c r="P8" s="49">
        <v>2913549</v>
      </c>
      <c r="Q8" s="275">
        <v>524367.42272405373</v>
      </c>
      <c r="R8" s="259">
        <v>902110.80674095114</v>
      </c>
      <c r="S8" s="260">
        <f t="shared" si="0"/>
        <v>1426478.229465005</v>
      </c>
      <c r="T8" s="268">
        <v>9630.86</v>
      </c>
      <c r="U8" s="268">
        <v>16949.45</v>
      </c>
      <c r="V8" s="268">
        <v>10010.290000000001</v>
      </c>
      <c r="W8" s="268">
        <v>16344.06</v>
      </c>
      <c r="X8" s="268">
        <v>16236.51</v>
      </c>
      <c r="Y8" s="268">
        <v>15400.41</v>
      </c>
      <c r="Z8" s="268">
        <v>9847.52</v>
      </c>
      <c r="AA8" s="268">
        <v>7357.12</v>
      </c>
      <c r="AB8" s="268">
        <v>2416.1999999999998</v>
      </c>
      <c r="AC8" s="268">
        <v>7947.65</v>
      </c>
      <c r="AD8" s="268">
        <v>4255.72</v>
      </c>
      <c r="AE8" s="268">
        <v>5732.47</v>
      </c>
      <c r="AF8" s="269"/>
      <c r="AG8" s="270">
        <f t="shared" si="1"/>
        <v>122128.26</v>
      </c>
      <c r="AH8" s="271">
        <f t="shared" si="1"/>
        <v>112497.4</v>
      </c>
      <c r="AI8" s="268">
        <v>2255.0100000000002</v>
      </c>
      <c r="AJ8" s="268">
        <v>2241.7399999999998</v>
      </c>
      <c r="AK8" s="268">
        <v>760.08</v>
      </c>
      <c r="AL8" s="268">
        <v>2225.0700000000002</v>
      </c>
      <c r="AM8" s="268">
        <v>1771.85</v>
      </c>
      <c r="AN8" s="268">
        <v>2497.63</v>
      </c>
      <c r="AO8" s="268">
        <v>1671.46</v>
      </c>
      <c r="AP8" s="268">
        <v>1051.01</v>
      </c>
      <c r="AQ8" s="268">
        <v>1261.5</v>
      </c>
      <c r="AR8" s="268">
        <v>2701.38</v>
      </c>
      <c r="AS8" s="268">
        <v>1427.56</v>
      </c>
      <c r="AT8" s="268">
        <v>1101.94</v>
      </c>
      <c r="AU8" s="269"/>
      <c r="AV8" s="270">
        <f t="shared" si="2"/>
        <v>20966.23</v>
      </c>
      <c r="AW8" s="271">
        <f t="shared" si="2"/>
        <v>18711.219999999998</v>
      </c>
      <c r="AX8" s="268">
        <v>0</v>
      </c>
      <c r="AY8" s="268">
        <v>0</v>
      </c>
      <c r="AZ8" s="268">
        <v>0</v>
      </c>
      <c r="BA8" s="268">
        <v>0</v>
      </c>
      <c r="BB8" s="268">
        <v>0</v>
      </c>
      <c r="BC8" s="268">
        <v>0</v>
      </c>
      <c r="BD8" s="268">
        <v>0</v>
      </c>
      <c r="BE8" s="268">
        <v>0</v>
      </c>
      <c r="BF8" s="268">
        <v>0</v>
      </c>
      <c r="BG8" s="268">
        <v>0</v>
      </c>
      <c r="BH8" s="268">
        <v>0</v>
      </c>
      <c r="BI8" s="268">
        <v>0</v>
      </c>
      <c r="BJ8" s="269"/>
      <c r="BK8" s="270">
        <f t="shared" si="3"/>
        <v>0</v>
      </c>
      <c r="BL8" s="271">
        <f t="shared" si="3"/>
        <v>0</v>
      </c>
      <c r="BM8" s="268">
        <v>-14944.56</v>
      </c>
      <c r="BN8" s="268">
        <v>12370.13</v>
      </c>
      <c r="BO8" s="268">
        <v>12103.58</v>
      </c>
      <c r="BP8" s="268">
        <v>11294.61</v>
      </c>
      <c r="BQ8" s="268">
        <v>10100.66</v>
      </c>
      <c r="BR8" s="268">
        <v>10971.89</v>
      </c>
      <c r="BS8" s="268">
        <v>7230.79</v>
      </c>
      <c r="BT8" s="268">
        <v>3188.52</v>
      </c>
      <c r="BU8" s="268">
        <v>3775.52</v>
      </c>
      <c r="BV8" s="268">
        <v>8040.99</v>
      </c>
      <c r="BW8" s="268">
        <v>5596.39</v>
      </c>
      <c r="BX8" s="268">
        <v>7029.14</v>
      </c>
      <c r="BY8" s="269"/>
      <c r="BZ8" s="270">
        <f t="shared" si="4"/>
        <v>76757.659999999989</v>
      </c>
      <c r="CA8" s="271">
        <f t="shared" si="4"/>
        <v>91702.22</v>
      </c>
      <c r="CB8" s="268">
        <v>39029.980000000003</v>
      </c>
      <c r="CC8" s="268">
        <v>43869.66</v>
      </c>
      <c r="CD8" s="268">
        <v>31282.05</v>
      </c>
      <c r="CE8" s="268">
        <v>38117.89</v>
      </c>
      <c r="CF8" s="268">
        <v>33667.129999999997</v>
      </c>
      <c r="CG8" s="268">
        <v>46609.88</v>
      </c>
      <c r="CH8" s="268">
        <v>47294.5</v>
      </c>
      <c r="CI8" s="268">
        <v>18739.05</v>
      </c>
      <c r="CJ8" s="268">
        <v>29981.55</v>
      </c>
      <c r="CK8" s="268">
        <v>40550.93</v>
      </c>
      <c r="CL8" s="268">
        <v>34975.589999999997</v>
      </c>
      <c r="CM8" s="268">
        <v>29521.42</v>
      </c>
      <c r="CN8" s="269"/>
      <c r="CO8" s="270">
        <f t="shared" si="5"/>
        <v>433639.62999999995</v>
      </c>
      <c r="CP8" s="271">
        <f t="shared" si="5"/>
        <v>394609.64999999997</v>
      </c>
      <c r="CQ8" s="268">
        <v>0</v>
      </c>
      <c r="CR8" s="268">
        <v>0</v>
      </c>
      <c r="CS8" s="268">
        <v>0</v>
      </c>
      <c r="CT8" s="268">
        <v>0</v>
      </c>
      <c r="CU8" s="268">
        <v>0</v>
      </c>
      <c r="CV8" s="268">
        <v>0</v>
      </c>
      <c r="CW8" s="268">
        <v>0</v>
      </c>
      <c r="CX8" s="268">
        <v>0</v>
      </c>
      <c r="CY8" s="268">
        <v>0</v>
      </c>
      <c r="CZ8" s="268">
        <v>0</v>
      </c>
      <c r="DA8" s="268">
        <v>0</v>
      </c>
      <c r="DB8" s="268">
        <v>0</v>
      </c>
      <c r="DC8" s="269"/>
      <c r="DD8" s="270">
        <f t="shared" si="6"/>
        <v>0</v>
      </c>
      <c r="DE8" s="271">
        <f t="shared" si="6"/>
        <v>0</v>
      </c>
      <c r="DF8" s="268">
        <v>1205.68</v>
      </c>
      <c r="DG8" s="268">
        <v>638.16999999999996</v>
      </c>
      <c r="DH8" s="268">
        <v>476.54</v>
      </c>
      <c r="DI8" s="268">
        <v>1176.6199999999999</v>
      </c>
      <c r="DJ8" s="268">
        <v>3770.98</v>
      </c>
      <c r="DK8" s="268">
        <v>871.77</v>
      </c>
      <c r="DL8" s="268">
        <v>921.47</v>
      </c>
      <c r="DM8" s="268">
        <v>175.59</v>
      </c>
      <c r="DN8" s="268">
        <v>3173.21</v>
      </c>
      <c r="DO8" s="268">
        <v>3368.79</v>
      </c>
      <c r="DP8" s="268">
        <v>1099.6199999999999</v>
      </c>
      <c r="DQ8" s="268">
        <v>1275.4000000000001</v>
      </c>
      <c r="DR8" s="269"/>
      <c r="DS8" s="270">
        <f t="shared" si="7"/>
        <v>18153.84</v>
      </c>
      <c r="DT8" s="271">
        <f t="shared" si="7"/>
        <v>16948.16</v>
      </c>
      <c r="DU8" s="268">
        <v>40811.96</v>
      </c>
      <c r="DV8" s="268">
        <v>44059.88</v>
      </c>
      <c r="DW8" s="268">
        <v>50248.81</v>
      </c>
      <c r="DX8" s="268">
        <v>49957.01</v>
      </c>
      <c r="DY8" s="268">
        <v>47576.25</v>
      </c>
      <c r="DZ8" s="268">
        <v>50829.52</v>
      </c>
      <c r="EA8" s="268">
        <v>27677.99</v>
      </c>
      <c r="EB8" s="268">
        <v>16091</v>
      </c>
      <c r="EC8" s="268">
        <v>17478.36</v>
      </c>
      <c r="ED8" s="268">
        <v>33540.400000000001</v>
      </c>
      <c r="EE8" s="268">
        <v>45456.800000000003</v>
      </c>
      <c r="EF8" s="268">
        <v>24525.4</v>
      </c>
      <c r="EG8" s="269"/>
      <c r="EH8" s="270">
        <f t="shared" si="8"/>
        <v>448253.38</v>
      </c>
      <c r="EI8" s="271">
        <f t="shared" si="8"/>
        <v>407441.42000000004</v>
      </c>
      <c r="EJ8" s="268">
        <v>8302</v>
      </c>
      <c r="EK8" s="268">
        <v>8488.02</v>
      </c>
      <c r="EL8" s="268">
        <v>8491.36</v>
      </c>
      <c r="EM8" s="268">
        <v>10843.45</v>
      </c>
      <c r="EN8" s="268">
        <v>8581.2999999999993</v>
      </c>
      <c r="EO8" s="268">
        <v>11067.76</v>
      </c>
      <c r="EP8" s="268">
        <v>6575.2</v>
      </c>
      <c r="EQ8" s="268">
        <v>3467.21</v>
      </c>
      <c r="ER8" s="268">
        <v>5385.5</v>
      </c>
      <c r="ES8" s="268">
        <v>4350.5</v>
      </c>
      <c r="ET8" s="268">
        <v>6988.5</v>
      </c>
      <c r="EU8" s="268">
        <v>4278.62</v>
      </c>
      <c r="EV8" s="269"/>
      <c r="EW8" s="270">
        <f t="shared" si="9"/>
        <v>86819.42</v>
      </c>
      <c r="EX8" s="271">
        <f t="shared" si="9"/>
        <v>78517.42</v>
      </c>
      <c r="EY8" s="268">
        <v>2440</v>
      </c>
      <c r="EZ8" s="268">
        <v>4010</v>
      </c>
      <c r="FA8" s="268">
        <v>2530</v>
      </c>
      <c r="FB8" s="268">
        <v>2770</v>
      </c>
      <c r="FC8" s="268">
        <v>4320</v>
      </c>
      <c r="FD8" s="268">
        <v>1900</v>
      </c>
      <c r="FE8" s="268">
        <v>2140</v>
      </c>
      <c r="FF8" s="268">
        <v>2085</v>
      </c>
      <c r="FG8" s="268">
        <v>780</v>
      </c>
      <c r="FH8" s="268">
        <v>1105</v>
      </c>
      <c r="FI8" s="268">
        <v>340</v>
      </c>
      <c r="FJ8" s="268">
        <v>790</v>
      </c>
      <c r="FK8" s="269"/>
      <c r="FL8" s="270">
        <f t="shared" si="10"/>
        <v>25210</v>
      </c>
      <c r="FM8" s="271">
        <f t="shared" si="10"/>
        <v>22770</v>
      </c>
      <c r="FN8" s="268">
        <v>11213.37</v>
      </c>
      <c r="FO8" s="268">
        <v>11377.83</v>
      </c>
      <c r="FP8" s="268">
        <v>8785.31</v>
      </c>
      <c r="FQ8" s="268">
        <v>10422.799999999999</v>
      </c>
      <c r="FR8" s="268">
        <v>8438.17</v>
      </c>
      <c r="FS8" s="268">
        <v>8974.81</v>
      </c>
      <c r="FT8" s="268">
        <v>6648.1</v>
      </c>
      <c r="FU8" s="268">
        <v>2250.56</v>
      </c>
      <c r="FV8" s="268">
        <v>4258.84</v>
      </c>
      <c r="FW8" s="268">
        <v>5705.82</v>
      </c>
      <c r="FX8" s="268">
        <v>5727.42</v>
      </c>
      <c r="FY8" s="268">
        <v>4153.34</v>
      </c>
      <c r="FZ8" s="269"/>
      <c r="GA8" s="270">
        <f t="shared" si="11"/>
        <v>87956.369999999981</v>
      </c>
      <c r="GB8" s="271">
        <f t="shared" si="11"/>
        <v>76742.999999999985</v>
      </c>
      <c r="GC8" s="268">
        <v>26537.29</v>
      </c>
      <c r="GD8" s="268">
        <v>28544.43</v>
      </c>
      <c r="GE8" s="268">
        <v>25528.959999999999</v>
      </c>
      <c r="GF8" s="268">
        <v>27039.95</v>
      </c>
      <c r="GG8" s="268">
        <v>25502.400000000001</v>
      </c>
      <c r="GH8" s="268">
        <v>27407.62</v>
      </c>
      <c r="GI8" s="268">
        <v>20082.740000000002</v>
      </c>
      <c r="GJ8" s="268">
        <v>10450.33</v>
      </c>
      <c r="GK8" s="268">
        <v>13392.75</v>
      </c>
      <c r="GL8" s="268">
        <v>17437.12</v>
      </c>
      <c r="GM8" s="268">
        <v>21274.27</v>
      </c>
      <c r="GN8" s="268">
        <v>14086.74</v>
      </c>
      <c r="GO8" s="269"/>
      <c r="GP8" s="270">
        <f t="shared" si="12"/>
        <v>257284.59999999995</v>
      </c>
      <c r="GQ8" s="271">
        <f t="shared" si="12"/>
        <v>230747.30999999994</v>
      </c>
      <c r="GR8" s="268">
        <v>1340.4</v>
      </c>
      <c r="GS8" s="268">
        <v>1397.5</v>
      </c>
      <c r="GT8" s="268">
        <v>260.2</v>
      </c>
      <c r="GU8" s="268">
        <v>1250.6400000000001</v>
      </c>
      <c r="GV8" s="268">
        <v>1392.76</v>
      </c>
      <c r="GW8" s="268">
        <v>894.9</v>
      </c>
      <c r="GX8" s="268">
        <v>566.91</v>
      </c>
      <c r="GY8" s="268">
        <v>216.69</v>
      </c>
      <c r="GZ8" s="268">
        <v>2182.44</v>
      </c>
      <c r="HA8" s="268">
        <v>1297.27</v>
      </c>
      <c r="HB8" s="268">
        <v>2006.19</v>
      </c>
      <c r="HC8" s="268">
        <v>572.09</v>
      </c>
      <c r="HD8" s="269"/>
      <c r="HE8" s="270">
        <f t="shared" si="13"/>
        <v>13377.99</v>
      </c>
      <c r="HF8" s="271">
        <f t="shared" si="13"/>
        <v>12037.59</v>
      </c>
      <c r="HG8" s="268">
        <v>0</v>
      </c>
      <c r="HH8" s="268">
        <v>0</v>
      </c>
      <c r="HI8" s="268">
        <v>0</v>
      </c>
      <c r="HJ8" s="268">
        <v>0</v>
      </c>
      <c r="HK8" s="268">
        <v>0</v>
      </c>
      <c r="HL8" s="268">
        <v>0</v>
      </c>
      <c r="HM8" s="268">
        <v>0</v>
      </c>
      <c r="HN8" s="268">
        <v>0</v>
      </c>
      <c r="HO8" s="268">
        <v>0</v>
      </c>
      <c r="HP8" s="268">
        <v>0</v>
      </c>
      <c r="HQ8" s="268">
        <v>0</v>
      </c>
      <c r="HR8" s="268">
        <v>0</v>
      </c>
      <c r="HS8" s="269"/>
      <c r="HT8" s="270">
        <f t="shared" si="14"/>
        <v>0</v>
      </c>
      <c r="HU8" s="271">
        <f t="shared" si="14"/>
        <v>0</v>
      </c>
      <c r="HV8" s="268">
        <v>0</v>
      </c>
      <c r="HW8" s="268">
        <v>0</v>
      </c>
      <c r="HX8" s="268">
        <v>0</v>
      </c>
      <c r="HY8" s="268">
        <v>0</v>
      </c>
      <c r="HZ8" s="268">
        <v>0</v>
      </c>
      <c r="IA8" s="268">
        <v>0</v>
      </c>
      <c r="IB8" s="268">
        <v>0</v>
      </c>
      <c r="IC8" s="268">
        <v>0</v>
      </c>
      <c r="ID8" s="268">
        <v>0</v>
      </c>
      <c r="IE8" s="268">
        <v>0</v>
      </c>
      <c r="IF8" s="268">
        <v>0</v>
      </c>
      <c r="IG8" s="268">
        <v>0</v>
      </c>
      <c r="IH8" s="269"/>
      <c r="II8" s="270">
        <f t="shared" si="15"/>
        <v>0</v>
      </c>
      <c r="IJ8" s="271">
        <f t="shared" si="15"/>
        <v>0</v>
      </c>
      <c r="IK8" s="268">
        <v>174116.5</v>
      </c>
      <c r="IL8" s="268">
        <v>389675.5</v>
      </c>
      <c r="IM8" s="268">
        <v>281343.57</v>
      </c>
      <c r="IN8" s="268">
        <v>221985.29</v>
      </c>
      <c r="IO8" s="268">
        <v>234767.63</v>
      </c>
      <c r="IP8" s="268">
        <v>159485.26</v>
      </c>
      <c r="IQ8" s="268">
        <v>209851.56</v>
      </c>
      <c r="IR8" s="268">
        <v>167996.5</v>
      </c>
      <c r="IS8" s="268">
        <v>121872.1</v>
      </c>
      <c r="IT8" s="268">
        <v>180998.54</v>
      </c>
      <c r="IU8" s="268">
        <v>194549.18</v>
      </c>
      <c r="IV8" s="268">
        <v>185009.32</v>
      </c>
      <c r="IW8" s="269"/>
      <c r="IX8" s="270">
        <f t="shared" si="16"/>
        <v>2521650.9500000002</v>
      </c>
      <c r="IY8" s="271">
        <f t="shared" si="16"/>
        <v>2347534.4500000002</v>
      </c>
      <c r="IZ8" s="268">
        <v>141454.63</v>
      </c>
      <c r="JA8" s="268">
        <v>233091.78</v>
      </c>
      <c r="JB8" s="268">
        <v>112589.86</v>
      </c>
      <c r="JC8" s="268">
        <v>29718.94</v>
      </c>
      <c r="JD8" s="268">
        <v>53160.81</v>
      </c>
      <c r="JE8" s="268">
        <v>27151.72</v>
      </c>
      <c r="JF8" s="268">
        <v>29687.02</v>
      </c>
      <c r="JG8" s="268">
        <v>9221.4500000000007</v>
      </c>
      <c r="JH8" s="268">
        <v>-10594.14</v>
      </c>
      <c r="JI8" s="268">
        <v>8486.51</v>
      </c>
      <c r="JJ8" s="268">
        <v>9671.89</v>
      </c>
      <c r="JK8" s="268">
        <v>10109.98</v>
      </c>
      <c r="JL8" s="269"/>
      <c r="JM8" s="270">
        <f t="shared" si="17"/>
        <v>653750.44999999995</v>
      </c>
      <c r="JN8" s="271">
        <f t="shared" si="17"/>
        <v>512295.82</v>
      </c>
      <c r="JO8" s="268">
        <v>0</v>
      </c>
      <c r="JP8" s="268">
        <v>0</v>
      </c>
      <c r="JQ8" s="268">
        <v>0</v>
      </c>
      <c r="JR8" s="268">
        <v>0</v>
      </c>
      <c r="JS8" s="268">
        <v>0</v>
      </c>
      <c r="JT8" s="268">
        <v>0</v>
      </c>
      <c r="JU8" s="268">
        <v>0</v>
      </c>
      <c r="JV8" s="268">
        <v>0</v>
      </c>
      <c r="JW8" s="268">
        <v>0</v>
      </c>
      <c r="JX8" s="268">
        <v>0</v>
      </c>
      <c r="JY8" s="268">
        <v>0</v>
      </c>
      <c r="JZ8" s="268">
        <v>0</v>
      </c>
      <c r="KA8" s="269"/>
      <c r="KB8" s="270">
        <f t="shared" si="18"/>
        <v>0</v>
      </c>
      <c r="KC8" s="271">
        <f t="shared" si="18"/>
        <v>0</v>
      </c>
      <c r="KD8" s="268">
        <v>108007</v>
      </c>
      <c r="KE8" s="268">
        <v>252846</v>
      </c>
      <c r="KF8" s="268">
        <v>184163.5</v>
      </c>
      <c r="KG8" s="268">
        <v>159357.99</v>
      </c>
      <c r="KH8" s="268">
        <v>145497.78</v>
      </c>
      <c r="KI8" s="268">
        <v>135208.56</v>
      </c>
      <c r="KJ8" s="268">
        <v>154441.44</v>
      </c>
      <c r="KK8" s="268">
        <v>121040</v>
      </c>
      <c r="KL8" s="268">
        <v>255327.82</v>
      </c>
      <c r="KM8" s="268">
        <v>129760</v>
      </c>
      <c r="KN8" s="268">
        <v>141920.82</v>
      </c>
      <c r="KO8" s="268">
        <v>143948.72</v>
      </c>
      <c r="KP8" s="269"/>
      <c r="KQ8" s="270">
        <f t="shared" si="19"/>
        <v>1931519.6300000001</v>
      </c>
      <c r="KR8" s="271">
        <f t="shared" si="19"/>
        <v>1823512.6300000001</v>
      </c>
      <c r="KS8" s="268">
        <v>16900</v>
      </c>
      <c r="KT8" s="268">
        <v>18200</v>
      </c>
      <c r="KU8" s="268">
        <v>8300</v>
      </c>
      <c r="KV8" s="268">
        <v>16050</v>
      </c>
      <c r="KW8" s="268">
        <v>19900</v>
      </c>
      <c r="KX8" s="268">
        <v>17792.86</v>
      </c>
      <c r="KY8" s="268">
        <v>19500</v>
      </c>
      <c r="KZ8" s="268">
        <v>10400</v>
      </c>
      <c r="LA8" s="268">
        <v>7400</v>
      </c>
      <c r="LB8" s="268">
        <v>5350</v>
      </c>
      <c r="LC8" s="268">
        <v>5700</v>
      </c>
      <c r="LD8" s="268">
        <v>9750</v>
      </c>
      <c r="LE8" s="269"/>
      <c r="LF8" s="270">
        <f t="shared" si="20"/>
        <v>155242.85999999999</v>
      </c>
      <c r="LG8" s="271">
        <f t="shared" si="20"/>
        <v>138342.85999999999</v>
      </c>
      <c r="LH8" s="268">
        <v>0</v>
      </c>
      <c r="LI8" s="268">
        <v>0</v>
      </c>
      <c r="LJ8" s="268">
        <v>0</v>
      </c>
      <c r="LK8" s="268">
        <v>0</v>
      </c>
      <c r="LL8" s="268">
        <v>0</v>
      </c>
      <c r="LM8" s="268">
        <v>0</v>
      </c>
      <c r="LN8" s="268">
        <v>0</v>
      </c>
      <c r="LO8" s="268">
        <v>0</v>
      </c>
      <c r="LP8" s="268">
        <v>0</v>
      </c>
      <c r="LQ8" s="268">
        <v>0</v>
      </c>
      <c r="LR8" s="268">
        <v>0</v>
      </c>
      <c r="LS8" s="268">
        <v>0</v>
      </c>
      <c r="LT8" s="269"/>
      <c r="LU8" s="270">
        <f t="shared" si="21"/>
        <v>0</v>
      </c>
      <c r="LV8" s="271">
        <f t="shared" si="21"/>
        <v>0</v>
      </c>
      <c r="LW8" s="268">
        <v>54850</v>
      </c>
      <c r="LX8" s="268">
        <v>56950</v>
      </c>
      <c r="LY8" s="268">
        <v>31940</v>
      </c>
      <c r="LZ8" s="268">
        <v>27255</v>
      </c>
      <c r="MA8" s="268">
        <v>30090</v>
      </c>
      <c r="MB8" s="268">
        <v>38055</v>
      </c>
      <c r="MC8" s="268">
        <v>25655</v>
      </c>
      <c r="MD8" s="268">
        <v>18655</v>
      </c>
      <c r="ME8" s="268">
        <v>39435</v>
      </c>
      <c r="MF8" s="268">
        <v>41973.46</v>
      </c>
      <c r="MG8" s="268">
        <v>62865</v>
      </c>
      <c r="MH8" s="268">
        <v>64508.46</v>
      </c>
      <c r="MI8" s="269"/>
      <c r="MJ8" s="270">
        <f t="shared" si="22"/>
        <v>492231.92000000004</v>
      </c>
      <c r="MK8" s="271">
        <f t="shared" si="22"/>
        <v>437381.92000000004</v>
      </c>
      <c r="ML8" s="268">
        <v>6490</v>
      </c>
      <c r="MM8" s="268">
        <v>1185</v>
      </c>
      <c r="MN8" s="268">
        <v>1675</v>
      </c>
      <c r="MO8" s="268">
        <v>2950</v>
      </c>
      <c r="MP8" s="268">
        <v>15405</v>
      </c>
      <c r="MQ8" s="268">
        <v>14615</v>
      </c>
      <c r="MR8" s="268">
        <v>6860</v>
      </c>
      <c r="MS8" s="268">
        <v>2085</v>
      </c>
      <c r="MT8" s="268">
        <v>4625</v>
      </c>
      <c r="MU8" s="268">
        <v>3380</v>
      </c>
      <c r="MV8" s="268">
        <v>3480</v>
      </c>
      <c r="MW8" s="268">
        <v>3950</v>
      </c>
      <c r="MX8" s="269"/>
      <c r="MY8" s="270">
        <f t="shared" si="23"/>
        <v>66700</v>
      </c>
      <c r="MZ8" s="271">
        <f t="shared" si="23"/>
        <v>60210</v>
      </c>
      <c r="NA8" s="268">
        <v>791514</v>
      </c>
      <c r="NB8" s="268">
        <v>1041669.5</v>
      </c>
      <c r="NC8" s="268">
        <v>929694.14</v>
      </c>
      <c r="ND8" s="268">
        <v>1149325.1399999999</v>
      </c>
      <c r="NE8" s="268">
        <v>1123844.18</v>
      </c>
      <c r="NF8" s="268">
        <v>957878</v>
      </c>
      <c r="NG8" s="268">
        <v>1291070</v>
      </c>
      <c r="NH8" s="268">
        <v>749792</v>
      </c>
      <c r="NI8" s="268">
        <v>653778</v>
      </c>
      <c r="NJ8" s="268">
        <v>935413.29</v>
      </c>
      <c r="NK8" s="268">
        <v>894021</v>
      </c>
      <c r="NL8" s="268">
        <v>1013199.3</v>
      </c>
      <c r="NM8" s="269"/>
      <c r="NN8" s="270">
        <f t="shared" si="24"/>
        <v>11531198.550000001</v>
      </c>
      <c r="NO8" s="271">
        <f t="shared" si="24"/>
        <v>10739684.550000001</v>
      </c>
      <c r="NP8" s="268">
        <v>14198.83</v>
      </c>
      <c r="NQ8" s="268">
        <v>16139.14</v>
      </c>
      <c r="NR8" s="268">
        <v>13266.77</v>
      </c>
      <c r="NS8" s="268">
        <v>19642.5</v>
      </c>
      <c r="NT8" s="268">
        <v>24050.54</v>
      </c>
      <c r="NU8" s="268">
        <v>21689.25</v>
      </c>
      <c r="NV8" s="268">
        <v>12646.3</v>
      </c>
      <c r="NW8" s="268">
        <v>1247</v>
      </c>
      <c r="NX8" s="268">
        <v>22970.5</v>
      </c>
      <c r="NY8" s="268">
        <v>18195.8</v>
      </c>
      <c r="NZ8" s="268">
        <v>16703</v>
      </c>
      <c r="OA8" s="268">
        <v>17988.400000000001</v>
      </c>
      <c r="OB8" s="269"/>
      <c r="OC8" s="270">
        <f t="shared" si="25"/>
        <v>198738.03</v>
      </c>
      <c r="OD8" s="271">
        <f t="shared" si="25"/>
        <v>184539.19999999998</v>
      </c>
      <c r="OE8" s="268">
        <v>146400</v>
      </c>
      <c r="OF8" s="268">
        <v>190160</v>
      </c>
      <c r="OG8" s="268">
        <v>160640</v>
      </c>
      <c r="OH8" s="268">
        <v>189182.86</v>
      </c>
      <c r="OI8" s="268">
        <v>155120</v>
      </c>
      <c r="OJ8" s="268">
        <v>146080</v>
      </c>
      <c r="OK8" s="268">
        <v>212640</v>
      </c>
      <c r="OL8" s="268">
        <v>100640</v>
      </c>
      <c r="OM8" s="268">
        <v>202560</v>
      </c>
      <c r="ON8" s="268">
        <v>113785.71</v>
      </c>
      <c r="OO8" s="268">
        <v>132320</v>
      </c>
      <c r="OP8" s="268">
        <v>138322.12</v>
      </c>
      <c r="OQ8" s="269"/>
      <c r="OR8" s="270">
        <f t="shared" si="26"/>
        <v>1887850.69</v>
      </c>
      <c r="OS8" s="271">
        <f t="shared" si="26"/>
        <v>1741450.69</v>
      </c>
      <c r="OT8" s="268">
        <v>2000</v>
      </c>
      <c r="OU8" s="268">
        <v>2900</v>
      </c>
      <c r="OV8" s="268">
        <v>1375</v>
      </c>
      <c r="OW8" s="268">
        <v>2175</v>
      </c>
      <c r="OX8" s="268">
        <v>2950</v>
      </c>
      <c r="OY8" s="268">
        <v>2725</v>
      </c>
      <c r="OZ8" s="268">
        <v>4600</v>
      </c>
      <c r="PA8" s="268">
        <v>450</v>
      </c>
      <c r="PB8" s="268">
        <v>1025</v>
      </c>
      <c r="PC8" s="268">
        <v>2475</v>
      </c>
      <c r="PD8" s="268">
        <v>950</v>
      </c>
      <c r="PE8" s="268">
        <v>1782.58</v>
      </c>
      <c r="PF8" s="269"/>
      <c r="PG8" s="270">
        <f t="shared" si="27"/>
        <v>25407.58</v>
      </c>
      <c r="PH8" s="271">
        <f t="shared" si="27"/>
        <v>23407.58</v>
      </c>
      <c r="PI8" s="268">
        <v>78746.899999999994</v>
      </c>
      <c r="PJ8" s="268">
        <v>123135</v>
      </c>
      <c r="PK8" s="268">
        <v>95522.83</v>
      </c>
      <c r="PL8" s="268">
        <v>83179.22</v>
      </c>
      <c r="PM8" s="268">
        <v>84730</v>
      </c>
      <c r="PN8" s="268">
        <v>93870</v>
      </c>
      <c r="PO8" s="268">
        <v>85165</v>
      </c>
      <c r="PP8" s="268">
        <v>73435</v>
      </c>
      <c r="PQ8" s="268">
        <v>68260</v>
      </c>
      <c r="PR8" s="268">
        <v>107065</v>
      </c>
      <c r="PS8" s="268">
        <v>78455</v>
      </c>
      <c r="PT8" s="268">
        <v>93040</v>
      </c>
      <c r="PU8" s="269"/>
      <c r="PV8" s="270">
        <f t="shared" si="28"/>
        <v>1064603.95</v>
      </c>
      <c r="PW8" s="271">
        <f t="shared" si="28"/>
        <v>985857.05</v>
      </c>
      <c r="PX8" s="268">
        <v>20247.5</v>
      </c>
      <c r="PY8" s="268">
        <v>23292.7</v>
      </c>
      <c r="PZ8" s="268">
        <v>16493.919999999998</v>
      </c>
      <c r="QA8" s="268">
        <v>17289.330000000002</v>
      </c>
      <c r="QB8" s="268">
        <v>15726.75</v>
      </c>
      <c r="QC8" s="268">
        <v>15031.4</v>
      </c>
      <c r="QD8" s="268">
        <v>12147.3</v>
      </c>
      <c r="QE8" s="268">
        <v>12571.5</v>
      </c>
      <c r="QF8" s="268">
        <v>14573.55</v>
      </c>
      <c r="QG8" s="268">
        <v>16785.55</v>
      </c>
      <c r="QH8" s="268">
        <v>15466.65</v>
      </c>
      <c r="QI8" s="268">
        <v>14161</v>
      </c>
      <c r="QJ8" s="269"/>
      <c r="QK8" s="270">
        <f t="shared" si="29"/>
        <v>193787.14999999997</v>
      </c>
      <c r="QL8" s="271">
        <f t="shared" si="29"/>
        <v>173539.65</v>
      </c>
      <c r="QM8" s="268">
        <v>0</v>
      </c>
      <c r="QN8" s="268">
        <v>0</v>
      </c>
      <c r="QO8" s="268">
        <v>0</v>
      </c>
      <c r="QP8" s="268">
        <v>0</v>
      </c>
      <c r="QQ8" s="268">
        <v>0</v>
      </c>
      <c r="QR8" s="268">
        <v>0</v>
      </c>
      <c r="QS8" s="268">
        <v>0</v>
      </c>
      <c r="QT8" s="268">
        <v>0</v>
      </c>
      <c r="QU8" s="268">
        <v>0</v>
      </c>
      <c r="QV8" s="268">
        <v>0</v>
      </c>
      <c r="QW8" s="268">
        <v>0</v>
      </c>
      <c r="QX8" s="268">
        <v>0</v>
      </c>
      <c r="QY8" s="269"/>
      <c r="QZ8" s="270">
        <f t="shared" si="30"/>
        <v>0</v>
      </c>
      <c r="RA8" s="271">
        <f t="shared" si="30"/>
        <v>0</v>
      </c>
      <c r="RB8" s="268">
        <v>0</v>
      </c>
      <c r="RC8" s="268">
        <v>450</v>
      </c>
      <c r="RD8" s="268">
        <v>650</v>
      </c>
      <c r="RE8" s="268">
        <v>500</v>
      </c>
      <c r="RF8" s="268">
        <v>600</v>
      </c>
      <c r="RG8" s="268">
        <v>650</v>
      </c>
      <c r="RH8" s="268">
        <v>700</v>
      </c>
      <c r="RI8" s="268">
        <v>700</v>
      </c>
      <c r="RJ8" s="268">
        <v>450</v>
      </c>
      <c r="RK8" s="268">
        <v>400</v>
      </c>
      <c r="RL8" s="268">
        <v>700</v>
      </c>
      <c r="RM8" s="268">
        <v>550</v>
      </c>
      <c r="RN8" s="269"/>
      <c r="RO8" s="270">
        <f t="shared" si="31"/>
        <v>6350</v>
      </c>
      <c r="RP8" s="271">
        <f t="shared" si="31"/>
        <v>6350</v>
      </c>
      <c r="RQ8" s="268">
        <v>0</v>
      </c>
      <c r="RR8" s="268">
        <v>0</v>
      </c>
      <c r="RS8" s="268">
        <v>0</v>
      </c>
      <c r="RT8" s="268">
        <v>0</v>
      </c>
      <c r="RU8" s="268">
        <v>0</v>
      </c>
      <c r="RV8" s="268">
        <v>0</v>
      </c>
      <c r="RW8" s="268">
        <v>0</v>
      </c>
      <c r="RX8" s="268">
        <v>0</v>
      </c>
      <c r="RY8" s="268">
        <v>0</v>
      </c>
      <c r="RZ8" s="268">
        <v>0</v>
      </c>
      <c r="SA8" s="268">
        <v>0</v>
      </c>
      <c r="SB8" s="268">
        <v>0</v>
      </c>
      <c r="SC8" s="269"/>
      <c r="SD8" s="270">
        <f t="shared" si="32"/>
        <v>0</v>
      </c>
      <c r="SE8" s="271">
        <f t="shared" si="32"/>
        <v>0</v>
      </c>
      <c r="SF8" s="268">
        <v>0</v>
      </c>
      <c r="SG8" s="268">
        <v>0</v>
      </c>
      <c r="SH8" s="268">
        <v>0</v>
      </c>
      <c r="SI8" s="268">
        <v>0</v>
      </c>
      <c r="SJ8" s="268">
        <v>0</v>
      </c>
      <c r="SK8" s="268">
        <v>0</v>
      </c>
      <c r="SL8" s="268">
        <v>0</v>
      </c>
      <c r="SM8" s="268">
        <v>0</v>
      </c>
      <c r="SN8" s="268">
        <v>0</v>
      </c>
      <c r="SO8" s="268">
        <v>0</v>
      </c>
      <c r="SP8" s="268">
        <v>0</v>
      </c>
      <c r="SQ8" s="268">
        <v>0</v>
      </c>
      <c r="SR8" s="269"/>
      <c r="SS8" s="270">
        <f t="shared" si="33"/>
        <v>0</v>
      </c>
      <c r="ST8" s="271">
        <f t="shared" si="33"/>
        <v>0</v>
      </c>
      <c r="SU8" s="268">
        <v>59115.64</v>
      </c>
      <c r="SV8" s="268">
        <v>105997.61</v>
      </c>
      <c r="SW8" s="268">
        <v>32075</v>
      </c>
      <c r="SX8" s="268">
        <v>67769.08</v>
      </c>
      <c r="SY8" s="268">
        <v>80720.58</v>
      </c>
      <c r="SZ8" s="268">
        <v>83471.98</v>
      </c>
      <c r="TA8" s="268">
        <v>65897.3</v>
      </c>
      <c r="TB8" s="268">
        <v>35710</v>
      </c>
      <c r="TC8" s="268">
        <v>45919</v>
      </c>
      <c r="TD8" s="268">
        <v>113151.71</v>
      </c>
      <c r="TE8" s="268">
        <v>131651.17000000001</v>
      </c>
      <c r="TF8" s="268">
        <v>129090.69</v>
      </c>
      <c r="TG8" s="269"/>
      <c r="TH8" s="270">
        <f t="shared" si="34"/>
        <v>950569.76</v>
      </c>
      <c r="TI8" s="271">
        <f t="shared" si="34"/>
        <v>891454.12000000011</v>
      </c>
      <c r="TJ8" s="268">
        <v>81528.399999999994</v>
      </c>
      <c r="TK8" s="268">
        <v>69743.360000000001</v>
      </c>
      <c r="TL8" s="268">
        <v>28909.48</v>
      </c>
      <c r="TM8" s="268">
        <v>35332.400000000001</v>
      </c>
      <c r="TN8" s="268">
        <v>21862.35</v>
      </c>
      <c r="TO8" s="268">
        <v>37799.769999999997</v>
      </c>
      <c r="TP8" s="268">
        <v>22757.68</v>
      </c>
      <c r="TQ8" s="268">
        <v>6857.52</v>
      </c>
      <c r="TR8" s="268">
        <v>15099.66</v>
      </c>
      <c r="TS8" s="268">
        <v>24114.65</v>
      </c>
      <c r="TT8" s="268">
        <v>36363.769999999997</v>
      </c>
      <c r="TU8" s="268">
        <v>31051.43</v>
      </c>
      <c r="TV8" s="269"/>
      <c r="TW8" s="270">
        <f t="shared" si="35"/>
        <v>411420.47000000003</v>
      </c>
      <c r="TX8" s="271">
        <f t="shared" si="35"/>
        <v>329892.07</v>
      </c>
      <c r="TY8" s="268">
        <v>39870.32</v>
      </c>
      <c r="TZ8" s="268">
        <v>70257.3</v>
      </c>
      <c r="UA8" s="268">
        <v>21592.04</v>
      </c>
      <c r="UB8" s="268">
        <v>45373.7</v>
      </c>
      <c r="UC8" s="268">
        <v>53921.18</v>
      </c>
      <c r="UD8" s="268">
        <v>55627.98</v>
      </c>
      <c r="UE8" s="268">
        <v>43570.13</v>
      </c>
      <c r="UF8" s="268">
        <v>22720</v>
      </c>
      <c r="UG8" s="268">
        <v>30525.71</v>
      </c>
      <c r="UH8" s="268">
        <v>60513.71</v>
      </c>
      <c r="UI8" s="268">
        <v>66960.81</v>
      </c>
      <c r="UJ8" s="268">
        <v>61201.55</v>
      </c>
      <c r="UK8" s="269"/>
      <c r="UL8" s="270">
        <f t="shared" si="36"/>
        <v>572134.43000000005</v>
      </c>
      <c r="UM8" s="271">
        <f t="shared" si="36"/>
        <v>532264.11</v>
      </c>
      <c r="UN8" s="268">
        <v>2450</v>
      </c>
      <c r="UO8" s="268">
        <v>3100</v>
      </c>
      <c r="UP8" s="268">
        <v>950</v>
      </c>
      <c r="UQ8" s="268">
        <v>2857.38</v>
      </c>
      <c r="UR8" s="268">
        <v>3411.09</v>
      </c>
      <c r="US8" s="268">
        <v>2867.51</v>
      </c>
      <c r="UT8" s="268">
        <v>3203.27</v>
      </c>
      <c r="UU8" s="268">
        <v>2100</v>
      </c>
      <c r="UV8" s="268">
        <v>2800</v>
      </c>
      <c r="UW8" s="268">
        <v>3204.55</v>
      </c>
      <c r="UX8" s="268">
        <v>3900</v>
      </c>
      <c r="UY8" s="268">
        <v>3700</v>
      </c>
      <c r="UZ8" s="269"/>
      <c r="VA8" s="270">
        <f t="shared" si="37"/>
        <v>34543.800000000003</v>
      </c>
      <c r="VB8" s="271">
        <f t="shared" si="37"/>
        <v>32093.8</v>
      </c>
      <c r="VC8" s="268">
        <v>0</v>
      </c>
      <c r="VD8" s="268">
        <v>0</v>
      </c>
      <c r="VE8" s="268">
        <v>0</v>
      </c>
      <c r="VF8" s="268">
        <v>0</v>
      </c>
      <c r="VG8" s="268">
        <v>0</v>
      </c>
      <c r="VH8" s="268">
        <v>0</v>
      </c>
      <c r="VI8" s="268">
        <v>0</v>
      </c>
      <c r="VJ8" s="268">
        <v>0</v>
      </c>
      <c r="VK8" s="268">
        <v>0</v>
      </c>
      <c r="VL8" s="268">
        <v>0</v>
      </c>
      <c r="VM8" s="268">
        <v>0</v>
      </c>
      <c r="VN8" s="268">
        <v>0</v>
      </c>
      <c r="VO8" s="269"/>
      <c r="VP8" s="270">
        <f t="shared" si="38"/>
        <v>0</v>
      </c>
      <c r="VQ8" s="271">
        <f t="shared" si="38"/>
        <v>0</v>
      </c>
      <c r="VR8" s="268">
        <v>0</v>
      </c>
      <c r="VS8" s="268">
        <v>0</v>
      </c>
      <c r="VT8" s="268">
        <v>0</v>
      </c>
      <c r="VU8" s="268">
        <v>0</v>
      </c>
      <c r="VV8" s="268">
        <v>0</v>
      </c>
      <c r="VW8" s="268">
        <v>0</v>
      </c>
      <c r="VX8" s="268">
        <v>0</v>
      </c>
      <c r="VY8" s="268">
        <v>0</v>
      </c>
      <c r="VZ8" s="268">
        <v>0</v>
      </c>
      <c r="WA8" s="268">
        <v>0</v>
      </c>
      <c r="WB8" s="268">
        <v>0</v>
      </c>
      <c r="WC8" s="268">
        <v>0</v>
      </c>
      <c r="WD8" s="269"/>
      <c r="WE8" s="270">
        <f t="shared" si="39"/>
        <v>0</v>
      </c>
      <c r="WF8" s="271">
        <f t="shared" si="39"/>
        <v>0</v>
      </c>
      <c r="WG8" s="268">
        <v>10460.299999999999</v>
      </c>
      <c r="WH8" s="268">
        <v>11477.61</v>
      </c>
      <c r="WI8" s="268">
        <v>10134.81</v>
      </c>
      <c r="WJ8" s="268">
        <v>11836.8</v>
      </c>
      <c r="WK8" s="268">
        <v>18670.52</v>
      </c>
      <c r="WL8" s="268">
        <v>16108.23</v>
      </c>
      <c r="WM8" s="268">
        <v>9333.36</v>
      </c>
      <c r="WN8" s="268">
        <v>4506.25</v>
      </c>
      <c r="WO8" s="268">
        <v>4825.41</v>
      </c>
      <c r="WP8" s="268">
        <v>10760.74</v>
      </c>
      <c r="WQ8" s="268">
        <v>9905.77</v>
      </c>
      <c r="WR8" s="268">
        <v>1996.5</v>
      </c>
      <c r="WS8" s="269"/>
      <c r="WT8" s="270">
        <f t="shared" si="40"/>
        <v>120016.30000000002</v>
      </c>
      <c r="WU8" s="271">
        <f t="shared" si="40"/>
        <v>109556.00000000001</v>
      </c>
      <c r="WV8" s="268">
        <v>1464.65</v>
      </c>
      <c r="WW8" s="268">
        <v>1703.4</v>
      </c>
      <c r="WX8" s="268">
        <v>1031.9000000000001</v>
      </c>
      <c r="WY8" s="268">
        <v>1300.0999999999999</v>
      </c>
      <c r="WZ8" s="268">
        <v>1750</v>
      </c>
      <c r="XA8" s="268">
        <v>2088.9899999999998</v>
      </c>
      <c r="XB8" s="268">
        <v>935.8</v>
      </c>
      <c r="XC8" s="268">
        <v>595.20000000000005</v>
      </c>
      <c r="XD8" s="268">
        <v>889.4</v>
      </c>
      <c r="XE8" s="268">
        <v>1410.1</v>
      </c>
      <c r="XF8" s="268">
        <v>1270.9000000000001</v>
      </c>
      <c r="XG8" s="268">
        <v>833.2</v>
      </c>
      <c r="XH8" s="269"/>
      <c r="XI8" s="270">
        <f t="shared" si="41"/>
        <v>15273.640000000001</v>
      </c>
      <c r="XJ8" s="271">
        <f t="shared" si="41"/>
        <v>13808.99</v>
      </c>
      <c r="XK8" s="268">
        <v>0</v>
      </c>
      <c r="XL8" s="268">
        <v>0</v>
      </c>
      <c r="XM8" s="268">
        <v>0</v>
      </c>
      <c r="XN8" s="268">
        <v>0</v>
      </c>
      <c r="XO8" s="268">
        <v>0</v>
      </c>
      <c r="XP8" s="268">
        <v>0</v>
      </c>
      <c r="XQ8" s="268">
        <v>0</v>
      </c>
      <c r="XR8" s="268">
        <v>0</v>
      </c>
      <c r="XS8" s="268">
        <v>0</v>
      </c>
      <c r="XT8" s="268">
        <v>0</v>
      </c>
      <c r="XU8" s="268">
        <v>0</v>
      </c>
      <c r="XV8" s="268">
        <v>0</v>
      </c>
      <c r="XW8" s="268"/>
      <c r="XX8" s="270">
        <f t="shared" si="42"/>
        <v>0</v>
      </c>
      <c r="XY8" s="271">
        <f t="shared" si="42"/>
        <v>0</v>
      </c>
      <c r="XZ8" s="268">
        <v>22753.23</v>
      </c>
      <c r="YA8" s="268">
        <v>26527.64</v>
      </c>
      <c r="YB8" s="268">
        <v>18361.66</v>
      </c>
      <c r="YC8" s="268">
        <v>17780.689999999999</v>
      </c>
      <c r="YD8" s="268">
        <v>25256.59</v>
      </c>
      <c r="YE8" s="268">
        <v>33503.35</v>
      </c>
      <c r="YF8" s="268">
        <v>18710.48</v>
      </c>
      <c r="YG8" s="268">
        <v>10930.8</v>
      </c>
      <c r="YH8" s="268">
        <v>17732.669999999998</v>
      </c>
      <c r="YI8" s="268">
        <v>24453.94</v>
      </c>
      <c r="YJ8" s="268">
        <v>14812.35</v>
      </c>
      <c r="YK8" s="268">
        <v>18924.25</v>
      </c>
      <c r="YL8" s="269"/>
      <c r="YM8" s="270">
        <f t="shared" si="43"/>
        <v>249747.65</v>
      </c>
      <c r="YN8" s="271">
        <f t="shared" si="43"/>
        <v>226994.42</v>
      </c>
      <c r="YO8" s="268">
        <v>43577.17</v>
      </c>
      <c r="YP8" s="268">
        <v>49895.5</v>
      </c>
      <c r="YQ8" s="268">
        <v>41365</v>
      </c>
      <c r="YR8" s="268">
        <v>40613.14</v>
      </c>
      <c r="YS8" s="268">
        <v>47385.59</v>
      </c>
      <c r="YT8" s="268">
        <v>55484.57</v>
      </c>
      <c r="YU8" s="268">
        <v>43164.6</v>
      </c>
      <c r="YV8" s="268">
        <v>20468.7</v>
      </c>
      <c r="YW8" s="268">
        <v>26163.63</v>
      </c>
      <c r="YX8" s="268">
        <v>41469.9</v>
      </c>
      <c r="YY8" s="268">
        <v>44146.76</v>
      </c>
      <c r="YZ8" s="268">
        <v>33918.449999999997</v>
      </c>
      <c r="ZA8" s="269"/>
      <c r="ZB8" s="270">
        <f t="shared" si="44"/>
        <v>487653.01</v>
      </c>
      <c r="ZC8" s="271">
        <f t="shared" si="44"/>
        <v>444075.84000000008</v>
      </c>
      <c r="ZD8" s="268">
        <v>0</v>
      </c>
      <c r="ZE8" s="268">
        <v>0</v>
      </c>
      <c r="ZF8" s="268">
        <v>0</v>
      </c>
      <c r="ZG8" s="268">
        <v>0</v>
      </c>
      <c r="ZH8" s="268">
        <v>0</v>
      </c>
      <c r="ZI8" s="268">
        <v>0</v>
      </c>
      <c r="ZJ8" s="268">
        <v>0</v>
      </c>
      <c r="ZK8" s="268">
        <v>0</v>
      </c>
      <c r="ZL8" s="268">
        <v>0</v>
      </c>
      <c r="ZM8" s="268">
        <v>0</v>
      </c>
      <c r="ZN8" s="268">
        <v>0</v>
      </c>
      <c r="ZO8" s="268">
        <v>0</v>
      </c>
      <c r="ZP8" s="269"/>
      <c r="ZQ8" s="270">
        <f t="shared" si="45"/>
        <v>0</v>
      </c>
      <c r="ZR8" s="271">
        <f t="shared" si="45"/>
        <v>0</v>
      </c>
      <c r="ZS8" s="268">
        <v>4748.8900000000003</v>
      </c>
      <c r="ZT8" s="268">
        <v>4765.17</v>
      </c>
      <c r="ZU8" s="268">
        <v>3405.39</v>
      </c>
      <c r="ZV8" s="268">
        <v>5293</v>
      </c>
      <c r="ZW8" s="268">
        <v>2810</v>
      </c>
      <c r="ZX8" s="268">
        <v>7057.63</v>
      </c>
      <c r="ZY8" s="268">
        <v>3246.18</v>
      </c>
      <c r="ZZ8" s="268">
        <v>1819.7</v>
      </c>
      <c r="AAA8" s="268">
        <v>3754.13</v>
      </c>
      <c r="AAB8" s="268">
        <v>5215.8599999999997</v>
      </c>
      <c r="AAC8" s="268">
        <v>4692.04</v>
      </c>
      <c r="AAD8" s="268">
        <v>4504.3999999999996</v>
      </c>
      <c r="AAE8" s="269"/>
      <c r="AAF8" s="270">
        <f t="shared" si="46"/>
        <v>51312.39</v>
      </c>
      <c r="AAG8" s="271">
        <f t="shared" si="46"/>
        <v>46563.5</v>
      </c>
      <c r="AAH8" s="268">
        <v>33989.96</v>
      </c>
      <c r="AAI8" s="268">
        <v>35646.22</v>
      </c>
      <c r="AAJ8" s="268">
        <v>31874.46</v>
      </c>
      <c r="AAK8" s="268">
        <v>32455.54</v>
      </c>
      <c r="AAL8" s="268">
        <v>31960.29</v>
      </c>
      <c r="AAM8" s="268">
        <v>33906.11</v>
      </c>
      <c r="AAN8" s="268">
        <v>32128.5</v>
      </c>
      <c r="AAO8" s="268">
        <v>14237.25</v>
      </c>
      <c r="AAP8" s="268">
        <v>15447</v>
      </c>
      <c r="AAQ8" s="268">
        <v>21472.74</v>
      </c>
      <c r="AAR8" s="268">
        <v>21970.53</v>
      </c>
      <c r="AAS8" s="268">
        <v>17366.45</v>
      </c>
      <c r="AAT8" s="269"/>
      <c r="AAU8" s="270">
        <f t="shared" si="47"/>
        <v>322455.05</v>
      </c>
      <c r="AAV8" s="271">
        <f t="shared" si="47"/>
        <v>288465.09000000003</v>
      </c>
      <c r="AAW8" s="268">
        <v>47432.7</v>
      </c>
      <c r="AAX8" s="268">
        <v>49222.13</v>
      </c>
      <c r="AAY8" s="268">
        <v>44658.45</v>
      </c>
      <c r="AAZ8" s="268">
        <v>44664.59</v>
      </c>
      <c r="ABA8" s="268">
        <v>44488.5</v>
      </c>
      <c r="ABB8" s="268">
        <v>52640.93</v>
      </c>
      <c r="ABC8" s="268">
        <v>48883.83</v>
      </c>
      <c r="ABD8" s="268">
        <v>23446.54</v>
      </c>
      <c r="ABE8" s="268">
        <v>21466.91</v>
      </c>
      <c r="ABF8" s="268">
        <v>28939.59</v>
      </c>
      <c r="ABG8" s="268">
        <v>29432.31</v>
      </c>
      <c r="ABH8" s="268">
        <v>21030.06</v>
      </c>
      <c r="ABI8" s="269"/>
      <c r="ABJ8" s="270">
        <f t="shared" si="48"/>
        <v>456306.54</v>
      </c>
      <c r="ABK8" s="271">
        <f t="shared" si="48"/>
        <v>408873.83999999997</v>
      </c>
      <c r="ABL8" s="268">
        <v>167056.1</v>
      </c>
      <c r="ABM8" s="268">
        <v>202536.04</v>
      </c>
      <c r="ABN8" s="268">
        <v>166667.64000000001</v>
      </c>
      <c r="ABO8" s="268">
        <v>181049.49</v>
      </c>
      <c r="ABP8" s="268">
        <v>207901.09</v>
      </c>
      <c r="ABQ8" s="268">
        <v>218214.77</v>
      </c>
      <c r="ABR8" s="268">
        <v>133951.29999999999</v>
      </c>
      <c r="ABS8" s="268">
        <v>71602.820000000007</v>
      </c>
      <c r="ABT8" s="268">
        <v>90853.73</v>
      </c>
      <c r="ABU8" s="268">
        <v>121421.35</v>
      </c>
      <c r="ABV8" s="268">
        <v>67976.44</v>
      </c>
      <c r="ABW8" s="268">
        <v>75214.009999999995</v>
      </c>
      <c r="ABX8" s="269"/>
      <c r="ABY8" s="270">
        <f t="shared" si="49"/>
        <v>1704444.78</v>
      </c>
      <c r="ABZ8" s="271">
        <f t="shared" si="49"/>
        <v>1537388.6800000002</v>
      </c>
      <c r="ACA8" s="268">
        <v>272588.65000000002</v>
      </c>
      <c r="ACB8" s="268">
        <v>294035.7</v>
      </c>
      <c r="ACC8" s="268">
        <v>258427.76</v>
      </c>
      <c r="ACD8" s="268">
        <v>273215.15000000002</v>
      </c>
      <c r="ACE8" s="268">
        <v>277615.09999999998</v>
      </c>
      <c r="ACF8" s="268">
        <v>293903.71000000002</v>
      </c>
      <c r="ACG8" s="268">
        <v>269802.28999999998</v>
      </c>
      <c r="ACH8" s="268">
        <v>145285.76999999999</v>
      </c>
      <c r="ACI8" s="268">
        <v>105302.62</v>
      </c>
      <c r="ACJ8" s="268">
        <v>133930.70000000001</v>
      </c>
      <c r="ACK8" s="268">
        <v>145906.48000000001</v>
      </c>
      <c r="ACL8" s="268">
        <v>106319.45</v>
      </c>
      <c r="ACM8" s="269"/>
      <c r="ACN8" s="270">
        <f t="shared" si="50"/>
        <v>2576333.3800000008</v>
      </c>
      <c r="ACO8" s="271">
        <f t="shared" si="50"/>
        <v>2303744.7300000004</v>
      </c>
      <c r="ACP8" s="268">
        <v>4930</v>
      </c>
      <c r="ACQ8" s="268">
        <v>6000</v>
      </c>
      <c r="ACR8" s="268">
        <v>13750</v>
      </c>
      <c r="ACS8" s="268">
        <v>4935</v>
      </c>
      <c r="ACT8" s="268">
        <v>5270</v>
      </c>
      <c r="ACU8" s="268">
        <v>2980</v>
      </c>
      <c r="ACV8" s="268">
        <v>5855</v>
      </c>
      <c r="ACW8" s="268">
        <v>4095</v>
      </c>
      <c r="ACX8" s="268">
        <v>6240</v>
      </c>
      <c r="ACY8" s="268">
        <v>12245</v>
      </c>
      <c r="ACZ8" s="268">
        <v>4685</v>
      </c>
      <c r="ADA8" s="268">
        <v>3810</v>
      </c>
      <c r="ADB8" s="269"/>
      <c r="ADC8" s="270">
        <f t="shared" si="51"/>
        <v>74795</v>
      </c>
      <c r="ADD8" s="271">
        <f t="shared" si="51"/>
        <v>69865</v>
      </c>
      <c r="ADE8" s="268">
        <v>485</v>
      </c>
      <c r="ADF8" s="268">
        <v>286</v>
      </c>
      <c r="ADG8" s="268">
        <v>411</v>
      </c>
      <c r="ADH8" s="268">
        <v>445</v>
      </c>
      <c r="ADI8" s="268">
        <v>531</v>
      </c>
      <c r="ADJ8" s="268">
        <v>274</v>
      </c>
      <c r="ADK8" s="268">
        <v>636</v>
      </c>
      <c r="ADL8" s="268">
        <v>100</v>
      </c>
      <c r="ADM8" s="268">
        <v>170</v>
      </c>
      <c r="ADN8" s="268">
        <v>444</v>
      </c>
      <c r="ADO8" s="268">
        <v>302</v>
      </c>
      <c r="ADP8" s="268">
        <v>359</v>
      </c>
      <c r="ADQ8" s="269"/>
      <c r="ADR8" s="270">
        <f t="shared" si="52"/>
        <v>4443</v>
      </c>
      <c r="ADS8" s="271">
        <f t="shared" si="52"/>
        <v>3958</v>
      </c>
      <c r="ADT8" s="268">
        <v>0</v>
      </c>
      <c r="ADU8" s="268">
        <v>0</v>
      </c>
      <c r="ADV8" s="268">
        <v>0</v>
      </c>
      <c r="ADW8" s="268">
        <v>0</v>
      </c>
      <c r="ADX8" s="268">
        <v>0</v>
      </c>
      <c r="ADY8" s="268">
        <v>0</v>
      </c>
      <c r="ADZ8" s="268">
        <v>0</v>
      </c>
      <c r="AEA8" s="268">
        <v>0</v>
      </c>
      <c r="AEB8" s="268">
        <v>0</v>
      </c>
      <c r="AEC8" s="268">
        <v>0</v>
      </c>
      <c r="AED8" s="268">
        <v>0</v>
      </c>
      <c r="AEE8" s="268">
        <v>0</v>
      </c>
      <c r="AEF8" s="269"/>
      <c r="AEG8" s="270">
        <f t="shared" si="53"/>
        <v>0</v>
      </c>
      <c r="AEH8" s="271">
        <f t="shared" si="53"/>
        <v>0</v>
      </c>
      <c r="AEI8" s="268">
        <v>0</v>
      </c>
      <c r="AEJ8" s="268">
        <v>0</v>
      </c>
      <c r="AEK8" s="268">
        <v>0</v>
      </c>
      <c r="AEL8" s="268">
        <v>0</v>
      </c>
      <c r="AEM8" s="268">
        <v>0</v>
      </c>
      <c r="AEN8" s="268">
        <v>0</v>
      </c>
      <c r="AEO8" s="268">
        <v>0</v>
      </c>
      <c r="AEP8" s="268">
        <v>0</v>
      </c>
      <c r="AEQ8" s="268">
        <v>0</v>
      </c>
      <c r="AER8" s="268">
        <v>0</v>
      </c>
      <c r="AES8" s="268">
        <v>0</v>
      </c>
      <c r="AET8" s="268">
        <v>0</v>
      </c>
      <c r="AEU8" s="269"/>
      <c r="AEV8" s="270">
        <f t="shared" si="54"/>
        <v>0</v>
      </c>
      <c r="AEW8" s="271">
        <f t="shared" si="54"/>
        <v>0</v>
      </c>
      <c r="AEX8" s="268">
        <v>0</v>
      </c>
      <c r="AEY8" s="268">
        <v>0</v>
      </c>
      <c r="AEZ8" s="268">
        <v>0</v>
      </c>
      <c r="AFA8" s="268">
        <v>0</v>
      </c>
      <c r="AFB8" s="268">
        <v>0</v>
      </c>
      <c r="AFC8" s="268">
        <v>0</v>
      </c>
      <c r="AFD8" s="268">
        <v>0</v>
      </c>
      <c r="AFE8" s="268">
        <v>0</v>
      </c>
      <c r="AFF8" s="268">
        <v>0</v>
      </c>
      <c r="AFG8" s="268">
        <v>0</v>
      </c>
      <c r="AFH8" s="268">
        <v>0</v>
      </c>
      <c r="AFI8" s="268">
        <v>0</v>
      </c>
      <c r="AFJ8" s="269"/>
      <c r="AFK8" s="270">
        <f t="shared" si="55"/>
        <v>0</v>
      </c>
      <c r="AFL8" s="271">
        <f t="shared" si="55"/>
        <v>0</v>
      </c>
      <c r="AFM8" s="268">
        <v>0</v>
      </c>
      <c r="AFN8" s="268">
        <v>0</v>
      </c>
      <c r="AFO8" s="268">
        <v>0</v>
      </c>
      <c r="AFP8" s="268">
        <v>0</v>
      </c>
      <c r="AFQ8" s="268">
        <v>0</v>
      </c>
      <c r="AFR8" s="268">
        <v>0</v>
      </c>
      <c r="AFS8" s="268">
        <v>0</v>
      </c>
      <c r="AFT8" s="268">
        <v>0</v>
      </c>
      <c r="AFU8" s="268">
        <v>0</v>
      </c>
      <c r="AFV8" s="268">
        <v>0</v>
      </c>
      <c r="AFW8" s="268">
        <v>0</v>
      </c>
      <c r="AFX8" s="268">
        <v>0</v>
      </c>
      <c r="AFY8" s="269"/>
      <c r="AFZ8" s="270">
        <f t="shared" si="56"/>
        <v>0</v>
      </c>
      <c r="AGA8" s="271">
        <f t="shared" si="56"/>
        <v>0</v>
      </c>
      <c r="AGB8" s="268">
        <v>0</v>
      </c>
      <c r="AGC8" s="268">
        <v>0</v>
      </c>
      <c r="AGD8" s="268">
        <v>0</v>
      </c>
      <c r="AGE8" s="268">
        <v>0</v>
      </c>
      <c r="AGF8" s="268">
        <v>0</v>
      </c>
      <c r="AGG8" s="268">
        <v>0</v>
      </c>
      <c r="AGH8" s="268">
        <v>0</v>
      </c>
      <c r="AGI8" s="268">
        <v>0</v>
      </c>
      <c r="AGJ8" s="268">
        <v>0</v>
      </c>
      <c r="AGK8" s="268">
        <v>0</v>
      </c>
      <c r="AGL8" s="268">
        <v>0</v>
      </c>
      <c r="AGM8" s="268">
        <v>0</v>
      </c>
      <c r="AGN8" s="269"/>
      <c r="AGO8" s="270">
        <f t="shared" si="57"/>
        <v>0</v>
      </c>
      <c r="AGP8" s="271">
        <f t="shared" si="57"/>
        <v>0</v>
      </c>
      <c r="AGQ8" s="268">
        <v>0</v>
      </c>
      <c r="AGR8" s="268">
        <v>0</v>
      </c>
      <c r="AGS8" s="268">
        <v>0</v>
      </c>
      <c r="AGT8" s="268">
        <v>0</v>
      </c>
      <c r="AGU8" s="268">
        <v>0</v>
      </c>
      <c r="AGV8" s="268">
        <v>0</v>
      </c>
      <c r="AGW8" s="268">
        <v>0</v>
      </c>
      <c r="AGX8" s="268">
        <v>0</v>
      </c>
      <c r="AGY8" s="268">
        <v>0</v>
      </c>
      <c r="AGZ8" s="268">
        <v>0</v>
      </c>
      <c r="AHA8" s="268">
        <v>0</v>
      </c>
      <c r="AHB8" s="268">
        <v>0</v>
      </c>
      <c r="AHC8" s="269"/>
      <c r="AHD8" s="270">
        <f t="shared" si="58"/>
        <v>0</v>
      </c>
      <c r="AHE8" s="271">
        <f t="shared" si="58"/>
        <v>0</v>
      </c>
      <c r="AHF8" s="268">
        <v>1225.1600000000001</v>
      </c>
      <c r="AHG8" s="268">
        <v>1181</v>
      </c>
      <c r="AHH8" s="268">
        <v>724.1</v>
      </c>
      <c r="AHI8" s="268">
        <v>568.53</v>
      </c>
      <c r="AHJ8" s="268">
        <v>950</v>
      </c>
      <c r="AHK8" s="268">
        <v>684.7</v>
      </c>
      <c r="AHL8" s="268">
        <v>1136.4000000000001</v>
      </c>
      <c r="AHM8" s="268">
        <v>125.12</v>
      </c>
      <c r="AHN8" s="268">
        <v>14.88</v>
      </c>
      <c r="AHO8" s="268">
        <v>382.4</v>
      </c>
      <c r="AHP8" s="268">
        <v>458</v>
      </c>
      <c r="AHQ8" s="268">
        <v>301</v>
      </c>
      <c r="AHR8" s="269"/>
      <c r="AHS8" s="270">
        <f t="shared" si="59"/>
        <v>7751.2899999999991</v>
      </c>
      <c r="AHT8" s="271">
        <f t="shared" si="59"/>
        <v>6526.1299999999992</v>
      </c>
      <c r="AHU8" s="268">
        <v>0</v>
      </c>
      <c r="AHV8" s="268">
        <v>0</v>
      </c>
      <c r="AHW8" s="268">
        <v>0</v>
      </c>
      <c r="AHX8" s="268">
        <v>0</v>
      </c>
      <c r="AHY8" s="268">
        <v>0</v>
      </c>
      <c r="AHZ8" s="268">
        <v>0</v>
      </c>
      <c r="AIA8" s="268">
        <v>0</v>
      </c>
      <c r="AIB8" s="268">
        <v>0</v>
      </c>
      <c r="AIC8" s="268">
        <v>0</v>
      </c>
      <c r="AID8" s="268">
        <v>0</v>
      </c>
      <c r="AIE8" s="268">
        <v>0</v>
      </c>
      <c r="AIF8" s="268">
        <v>0</v>
      </c>
      <c r="AIG8" s="269"/>
      <c r="AIH8" s="270">
        <f t="shared" si="60"/>
        <v>0</v>
      </c>
      <c r="AII8" s="271">
        <f t="shared" si="60"/>
        <v>0</v>
      </c>
      <c r="AIJ8" s="268">
        <v>0</v>
      </c>
      <c r="AIK8" s="268">
        <v>0</v>
      </c>
      <c r="AIL8" s="268">
        <v>0</v>
      </c>
      <c r="AIM8" s="268">
        <v>0</v>
      </c>
      <c r="AIN8" s="268">
        <v>0</v>
      </c>
      <c r="AIO8" s="268">
        <v>0</v>
      </c>
      <c r="AIP8" s="268">
        <v>0</v>
      </c>
      <c r="AIQ8" s="268">
        <v>0</v>
      </c>
      <c r="AIR8" s="268">
        <v>0</v>
      </c>
      <c r="AIS8" s="268">
        <v>0</v>
      </c>
      <c r="AIT8" s="268">
        <v>0</v>
      </c>
      <c r="AIU8" s="268">
        <v>0</v>
      </c>
      <c r="AIV8" s="269"/>
      <c r="AIW8" s="270">
        <f t="shared" si="61"/>
        <v>0</v>
      </c>
      <c r="AIX8" s="271">
        <f t="shared" si="61"/>
        <v>0</v>
      </c>
      <c r="AIY8" s="268">
        <v>0</v>
      </c>
      <c r="AIZ8" s="268">
        <v>0</v>
      </c>
      <c r="AJA8" s="268">
        <v>0</v>
      </c>
      <c r="AJB8" s="268">
        <v>0</v>
      </c>
      <c r="AJC8" s="268">
        <v>0</v>
      </c>
      <c r="AJD8" s="268">
        <v>0</v>
      </c>
      <c r="AJE8" s="268">
        <v>0</v>
      </c>
      <c r="AJF8" s="268">
        <v>0</v>
      </c>
      <c r="AJG8" s="268">
        <v>0</v>
      </c>
      <c r="AJH8" s="268">
        <v>0</v>
      </c>
      <c r="AJI8" s="268">
        <v>0</v>
      </c>
      <c r="AJJ8" s="268">
        <v>0</v>
      </c>
      <c r="AJK8" s="269"/>
      <c r="AJL8" s="270">
        <f t="shared" si="62"/>
        <v>0</v>
      </c>
      <c r="AJM8" s="271">
        <f t="shared" si="62"/>
        <v>0</v>
      </c>
      <c r="AJN8" s="268">
        <v>0</v>
      </c>
      <c r="AJO8" s="268">
        <v>0</v>
      </c>
      <c r="AJP8" s="268">
        <v>0</v>
      </c>
      <c r="AJQ8" s="268">
        <v>0</v>
      </c>
      <c r="AJR8" s="268">
        <v>0</v>
      </c>
      <c r="AJS8" s="268">
        <v>0</v>
      </c>
      <c r="AJT8" s="268">
        <v>0</v>
      </c>
      <c r="AJU8" s="268">
        <v>0</v>
      </c>
      <c r="AJV8" s="268">
        <v>0</v>
      </c>
      <c r="AJW8" s="268">
        <v>0</v>
      </c>
      <c r="AJX8" s="268">
        <v>0</v>
      </c>
      <c r="AJY8" s="268">
        <v>0</v>
      </c>
      <c r="AJZ8" s="269"/>
      <c r="AKA8" s="270">
        <f t="shared" si="63"/>
        <v>0</v>
      </c>
      <c r="AKB8" s="271">
        <f t="shared" si="63"/>
        <v>0</v>
      </c>
      <c r="AKC8" s="268">
        <v>0</v>
      </c>
      <c r="AKD8" s="268">
        <v>0</v>
      </c>
      <c r="AKE8" s="268">
        <v>0</v>
      </c>
      <c r="AKF8" s="268">
        <v>0</v>
      </c>
      <c r="AKG8" s="268">
        <v>0</v>
      </c>
      <c r="AKH8" s="268">
        <v>0</v>
      </c>
      <c r="AKI8" s="268">
        <v>0</v>
      </c>
      <c r="AKJ8" s="268">
        <v>0</v>
      </c>
      <c r="AKK8" s="268">
        <v>0</v>
      </c>
      <c r="AKL8" s="268">
        <v>0</v>
      </c>
      <c r="AKM8" s="268">
        <v>0</v>
      </c>
      <c r="AKN8" s="268">
        <v>0</v>
      </c>
      <c r="AKO8" s="269"/>
      <c r="AKP8" s="270">
        <f t="shared" si="64"/>
        <v>0</v>
      </c>
      <c r="AKQ8" s="271">
        <f t="shared" si="64"/>
        <v>0</v>
      </c>
      <c r="AKR8" s="268">
        <v>1043</v>
      </c>
      <c r="AKS8" s="268">
        <v>-13915</v>
      </c>
      <c r="AKT8" s="268">
        <v>6079</v>
      </c>
      <c r="AKU8" s="268">
        <v>66706</v>
      </c>
      <c r="AKV8" s="268">
        <v>4264</v>
      </c>
      <c r="AKW8" s="268">
        <v>11021</v>
      </c>
      <c r="AKX8" s="268">
        <v>-1139</v>
      </c>
      <c r="AKY8" s="268">
        <v>9483</v>
      </c>
      <c r="AKZ8" s="268">
        <v>-10294</v>
      </c>
      <c r="ALA8" s="268">
        <v>30760</v>
      </c>
      <c r="ALB8" s="268">
        <v>-8192</v>
      </c>
      <c r="ALC8" s="268">
        <v>-32308</v>
      </c>
      <c r="ALD8" s="269"/>
      <c r="ALE8" s="270">
        <f t="shared" si="65"/>
        <v>63508</v>
      </c>
      <c r="ALF8" s="271">
        <f t="shared" si="65"/>
        <v>62465</v>
      </c>
      <c r="ALG8" s="268">
        <v>0</v>
      </c>
      <c r="ALH8" s="268">
        <v>0</v>
      </c>
      <c r="ALI8" s="268">
        <v>0</v>
      </c>
      <c r="ALJ8" s="268">
        <v>0</v>
      </c>
      <c r="ALK8" s="268">
        <v>0</v>
      </c>
      <c r="ALL8" s="268">
        <v>0</v>
      </c>
      <c r="ALM8" s="268">
        <v>0</v>
      </c>
      <c r="ALN8" s="268">
        <v>0</v>
      </c>
      <c r="ALO8" s="268">
        <v>0</v>
      </c>
      <c r="ALP8" s="268">
        <v>0</v>
      </c>
      <c r="ALQ8" s="268">
        <v>0</v>
      </c>
      <c r="ALR8" s="268">
        <v>0</v>
      </c>
      <c r="ALS8" s="269"/>
      <c r="ALT8" s="270">
        <f t="shared" si="66"/>
        <v>0</v>
      </c>
      <c r="ALU8" s="271">
        <f t="shared" si="66"/>
        <v>0</v>
      </c>
      <c r="ALV8" s="268">
        <v>40169.300000000003</v>
      </c>
      <c r="ALW8" s="268">
        <v>50443.72</v>
      </c>
      <c r="ALX8" s="268">
        <v>30215.45</v>
      </c>
      <c r="ALY8" s="268">
        <v>27035.8</v>
      </c>
      <c r="ALZ8" s="268">
        <v>34831.269999999997</v>
      </c>
      <c r="AMA8" s="268">
        <v>13339.71</v>
      </c>
      <c r="AMB8" s="268">
        <v>7111.35</v>
      </c>
      <c r="AMC8" s="268">
        <v>801.5</v>
      </c>
      <c r="AMD8" s="268">
        <v>1389</v>
      </c>
      <c r="AME8" s="268">
        <v>10559.47</v>
      </c>
      <c r="AMF8" s="268">
        <v>8728.26</v>
      </c>
      <c r="AMG8" s="268">
        <v>8495.7999999999993</v>
      </c>
      <c r="AMH8" s="269"/>
      <c r="AMI8" s="270">
        <f t="shared" si="67"/>
        <v>233120.62999999998</v>
      </c>
      <c r="AMJ8" s="271">
        <f t="shared" si="67"/>
        <v>192951.33</v>
      </c>
      <c r="AMK8" s="268">
        <v>63.55</v>
      </c>
      <c r="AML8" s="268">
        <v>29.83</v>
      </c>
      <c r="AMM8" s="268">
        <v>15.5</v>
      </c>
      <c r="AMN8" s="268">
        <v>6.79</v>
      </c>
      <c r="AMO8" s="268">
        <v>6.78</v>
      </c>
      <c r="AMP8" s="268">
        <v>84.95</v>
      </c>
      <c r="AMQ8" s="268">
        <v>35.619999999999997</v>
      </c>
      <c r="AMR8" s="268">
        <v>46564.78</v>
      </c>
      <c r="AMS8" s="268">
        <v>1517.41</v>
      </c>
      <c r="AMT8" s="268">
        <v>125.78</v>
      </c>
      <c r="AMU8" s="268">
        <v>37.92</v>
      </c>
      <c r="AMV8" s="268">
        <v>7.09</v>
      </c>
      <c r="AMW8" s="269"/>
      <c r="AMX8" s="270">
        <f t="shared" si="68"/>
        <v>48495.999999999993</v>
      </c>
      <c r="AMY8" s="271">
        <f t="shared" si="68"/>
        <v>48432.45</v>
      </c>
      <c r="AMZ8" s="268">
        <v>0</v>
      </c>
      <c r="ANA8" s="268">
        <v>0</v>
      </c>
      <c r="ANB8" s="268">
        <v>0</v>
      </c>
      <c r="ANC8" s="268">
        <v>0</v>
      </c>
      <c r="AND8" s="268">
        <v>0</v>
      </c>
      <c r="ANE8" s="268">
        <v>0</v>
      </c>
      <c r="ANF8" s="268">
        <v>0</v>
      </c>
      <c r="ANG8" s="268">
        <v>0</v>
      </c>
      <c r="ANH8" s="268">
        <v>0</v>
      </c>
      <c r="ANI8" s="268">
        <v>0</v>
      </c>
      <c r="ANJ8" s="268">
        <v>0</v>
      </c>
      <c r="ANK8" s="268">
        <v>0</v>
      </c>
      <c r="ANL8" s="269"/>
      <c r="ANM8" s="270">
        <f t="shared" si="69"/>
        <v>0</v>
      </c>
      <c r="ANN8" s="271">
        <f t="shared" si="69"/>
        <v>0</v>
      </c>
      <c r="ANO8" s="268">
        <v>0</v>
      </c>
      <c r="ANP8" s="268">
        <v>0</v>
      </c>
      <c r="ANQ8" s="268">
        <v>0</v>
      </c>
      <c r="ANR8" s="268">
        <v>0</v>
      </c>
      <c r="ANS8" s="268">
        <v>0</v>
      </c>
      <c r="ANT8" s="268">
        <v>0</v>
      </c>
      <c r="ANU8" s="268">
        <v>0</v>
      </c>
      <c r="ANV8" s="268">
        <v>0</v>
      </c>
      <c r="ANW8" s="268">
        <v>0</v>
      </c>
      <c r="ANX8" s="268">
        <v>0</v>
      </c>
      <c r="ANY8" s="268">
        <v>0</v>
      </c>
      <c r="ANZ8" s="268">
        <v>0</v>
      </c>
      <c r="AOA8" s="269"/>
      <c r="AOB8" s="270">
        <f t="shared" si="70"/>
        <v>0</v>
      </c>
      <c r="AOC8" s="271">
        <f t="shared" si="70"/>
        <v>0</v>
      </c>
      <c r="AOD8" s="268">
        <v>0</v>
      </c>
      <c r="AOE8" s="268">
        <v>0</v>
      </c>
      <c r="AOF8" s="268">
        <v>0</v>
      </c>
      <c r="AOG8" s="268">
        <v>0</v>
      </c>
      <c r="AOH8" s="268">
        <v>0</v>
      </c>
      <c r="AOI8" s="268">
        <v>0</v>
      </c>
      <c r="AOJ8" s="268">
        <v>0</v>
      </c>
      <c r="AOK8" s="268">
        <v>0</v>
      </c>
      <c r="AOL8" s="268">
        <v>0</v>
      </c>
      <c r="AOM8" s="268">
        <v>0</v>
      </c>
      <c r="AON8" s="268">
        <v>0</v>
      </c>
      <c r="AOO8" s="268">
        <v>0</v>
      </c>
      <c r="AOP8" s="269"/>
      <c r="AOQ8" s="270">
        <f t="shared" si="71"/>
        <v>0</v>
      </c>
      <c r="AOR8" s="271">
        <f t="shared" si="71"/>
        <v>0</v>
      </c>
      <c r="AOS8" s="268">
        <v>0</v>
      </c>
      <c r="AOT8" s="268">
        <v>0</v>
      </c>
      <c r="AOU8" s="268">
        <v>0</v>
      </c>
      <c r="AOV8" s="268">
        <v>0</v>
      </c>
      <c r="AOW8" s="268">
        <v>0</v>
      </c>
      <c r="AOX8" s="268">
        <v>0</v>
      </c>
      <c r="AOY8" s="268">
        <v>0</v>
      </c>
      <c r="AOZ8" s="268">
        <v>0</v>
      </c>
      <c r="APA8" s="268">
        <v>0</v>
      </c>
      <c r="APB8" s="268">
        <v>0</v>
      </c>
      <c r="APC8" s="268">
        <v>0</v>
      </c>
      <c r="APD8" s="268">
        <v>0</v>
      </c>
      <c r="APE8" s="269"/>
      <c r="APF8" s="270">
        <f t="shared" si="72"/>
        <v>0</v>
      </c>
      <c r="APG8" s="271">
        <f t="shared" si="72"/>
        <v>0</v>
      </c>
      <c r="APH8" s="268">
        <v>2787.55</v>
      </c>
      <c r="API8" s="268">
        <v>3214.2</v>
      </c>
      <c r="APJ8" s="268">
        <v>2321.0500000000002</v>
      </c>
      <c r="APK8" s="268">
        <v>2800.2</v>
      </c>
      <c r="APL8" s="268">
        <v>2321.0500000000002</v>
      </c>
      <c r="APM8" s="268">
        <v>2102.9</v>
      </c>
      <c r="APN8" s="268">
        <v>3148.05</v>
      </c>
      <c r="APO8" s="268">
        <v>2049.1999999999998</v>
      </c>
      <c r="APP8" s="268">
        <v>479.15</v>
      </c>
      <c r="APQ8" s="268">
        <v>0</v>
      </c>
      <c r="APR8" s="268">
        <v>0</v>
      </c>
      <c r="APS8" s="268">
        <v>0</v>
      </c>
      <c r="APT8" s="269"/>
      <c r="APU8" s="270">
        <f t="shared" si="73"/>
        <v>21223.350000000002</v>
      </c>
      <c r="APV8" s="271">
        <f t="shared" si="73"/>
        <v>18435.800000000003</v>
      </c>
      <c r="APW8" s="268">
        <v>0</v>
      </c>
      <c r="APX8" s="268">
        <v>0</v>
      </c>
      <c r="APY8" s="268">
        <v>0</v>
      </c>
      <c r="APZ8" s="268">
        <v>0</v>
      </c>
      <c r="AQA8" s="268">
        <v>0</v>
      </c>
      <c r="AQB8" s="268">
        <v>0</v>
      </c>
      <c r="AQC8" s="268">
        <v>0</v>
      </c>
      <c r="AQD8" s="268">
        <v>0</v>
      </c>
      <c r="AQE8" s="268">
        <v>0</v>
      </c>
      <c r="AQF8" s="268">
        <v>0</v>
      </c>
      <c r="AQG8" s="268">
        <v>0</v>
      </c>
      <c r="AQH8" s="268">
        <v>0</v>
      </c>
      <c r="AQI8" s="269"/>
      <c r="AQJ8" s="270">
        <f t="shared" si="74"/>
        <v>0</v>
      </c>
      <c r="AQK8" s="271">
        <f t="shared" si="74"/>
        <v>0</v>
      </c>
      <c r="AQL8" s="268"/>
      <c r="AQM8" s="268"/>
      <c r="AQN8" s="268"/>
      <c r="AQO8" s="268"/>
      <c r="AQP8" s="268"/>
      <c r="AQQ8" s="268"/>
      <c r="AQR8" s="268"/>
      <c r="AQS8" s="268">
        <v>1426478</v>
      </c>
      <c r="AQT8" s="268"/>
      <c r="AQU8" s="268"/>
      <c r="AQV8" s="268"/>
      <c r="AQW8" s="268"/>
      <c r="AQX8" s="269"/>
      <c r="AQY8" s="270">
        <f t="shared" si="75"/>
        <v>1426478</v>
      </c>
      <c r="AQZ8" s="271">
        <f t="shared" si="75"/>
        <v>1426478</v>
      </c>
      <c r="ARA8" s="268">
        <v>124900</v>
      </c>
      <c r="ARB8" s="268">
        <v>299198</v>
      </c>
      <c r="ARC8" s="268">
        <v>299198</v>
      </c>
      <c r="ARD8" s="268">
        <v>299198</v>
      </c>
      <c r="ARE8" s="268">
        <v>299198</v>
      </c>
      <c r="ARF8" s="268">
        <v>299198</v>
      </c>
      <c r="ARG8" s="268">
        <v>299198</v>
      </c>
      <c r="ARH8" s="268">
        <v>299198</v>
      </c>
      <c r="ARI8" s="268">
        <v>0</v>
      </c>
      <c r="ARJ8" s="268">
        <v>0</v>
      </c>
      <c r="ARK8" s="268">
        <v>585588.23</v>
      </c>
      <c r="ARL8" s="268">
        <v>333000</v>
      </c>
      <c r="ARM8" s="269"/>
      <c r="ARN8" s="270">
        <f t="shared" si="76"/>
        <v>3137874.23</v>
      </c>
      <c r="ARO8" s="271">
        <f t="shared" si="76"/>
        <v>3012974.23</v>
      </c>
      <c r="ARP8" s="268">
        <v>1278861.3700000001</v>
      </c>
      <c r="ARQ8" s="268">
        <v>3606757.74</v>
      </c>
      <c r="ARR8" s="268">
        <v>2757783.18</v>
      </c>
      <c r="ARS8" s="268">
        <v>2939630.82</v>
      </c>
      <c r="ART8" s="268">
        <v>3121340.33</v>
      </c>
      <c r="ARU8" s="268">
        <v>3037170.51</v>
      </c>
      <c r="ARV8" s="268">
        <v>2846333.99</v>
      </c>
      <c r="ARW8" s="268">
        <v>3817841.29</v>
      </c>
      <c r="ARX8" s="268">
        <v>2687214.74</v>
      </c>
      <c r="ARY8" s="268">
        <v>2622977.7999999998</v>
      </c>
      <c r="ARZ8" s="268">
        <v>2700859.07</v>
      </c>
      <c r="ASA8" s="269"/>
      <c r="ASB8" s="272">
        <f t="shared" si="78"/>
        <v>31416770.84</v>
      </c>
      <c r="ASC8" s="273"/>
      <c r="ASD8" s="268">
        <v>136607.94</v>
      </c>
      <c r="ASE8" s="268"/>
      <c r="ASF8" s="268"/>
      <c r="ASG8" s="268"/>
      <c r="ASH8" s="268"/>
      <c r="ASI8" s="268"/>
      <c r="ASJ8" s="268"/>
      <c r="ASK8" s="268"/>
      <c r="ASL8" s="268"/>
      <c r="ASM8" s="268"/>
      <c r="ASN8" s="269"/>
      <c r="ASO8" s="274">
        <f t="shared" si="77"/>
        <v>136607.94</v>
      </c>
    </row>
    <row r="9" spans="1:1185" x14ac:dyDescent="0.25">
      <c r="A9" s="39">
        <v>7</v>
      </c>
      <c r="B9" s="40">
        <v>1</v>
      </c>
      <c r="C9" s="40" t="s">
        <v>18</v>
      </c>
      <c r="D9" s="40" t="s">
        <v>18</v>
      </c>
      <c r="E9" s="41" t="s">
        <v>18</v>
      </c>
      <c r="F9" s="187">
        <v>406693</v>
      </c>
      <c r="G9" s="49">
        <v>428517</v>
      </c>
      <c r="H9" s="51">
        <v>371695</v>
      </c>
      <c r="I9" s="49">
        <v>371695</v>
      </c>
      <c r="J9" s="49">
        <v>225708</v>
      </c>
      <c r="K9" s="51" t="s">
        <v>219</v>
      </c>
      <c r="L9" s="49">
        <v>187644</v>
      </c>
      <c r="M9" s="49">
        <v>413352</v>
      </c>
      <c r="N9" s="49">
        <v>371695</v>
      </c>
      <c r="O9" s="49">
        <v>30975</v>
      </c>
      <c r="P9" s="49">
        <v>30975</v>
      </c>
      <c r="Q9" s="258">
        <v>5574.660083552867</v>
      </c>
      <c r="R9" s="259">
        <v>9590.5292498060571</v>
      </c>
      <c r="S9" s="260">
        <f t="shared" si="0"/>
        <v>15165.189333358925</v>
      </c>
      <c r="T9" s="261">
        <v>2027.37</v>
      </c>
      <c r="U9" s="261">
        <v>2897.76</v>
      </c>
      <c r="V9" s="261">
        <v>1474.83</v>
      </c>
      <c r="W9" s="261">
        <v>2636.9</v>
      </c>
      <c r="X9" s="261">
        <v>2124.1</v>
      </c>
      <c r="Y9" s="261">
        <v>1122.3</v>
      </c>
      <c r="Z9" s="261">
        <v>3400.81</v>
      </c>
      <c r="AA9" s="261">
        <v>1461.15</v>
      </c>
      <c r="AB9" s="261">
        <v>2102.17</v>
      </c>
      <c r="AC9" s="261">
        <v>1824.79</v>
      </c>
      <c r="AD9" s="261">
        <v>2014.37</v>
      </c>
      <c r="AE9" s="261">
        <v>2133.27</v>
      </c>
      <c r="AF9" s="262"/>
      <c r="AG9" s="263">
        <f t="shared" si="1"/>
        <v>25219.82</v>
      </c>
      <c r="AH9" s="264">
        <f t="shared" si="1"/>
        <v>23192.449999999997</v>
      </c>
      <c r="AI9" s="261">
        <v>233.35</v>
      </c>
      <c r="AJ9" s="261">
        <v>401.19</v>
      </c>
      <c r="AK9" s="261">
        <v>291.49</v>
      </c>
      <c r="AL9" s="261">
        <v>357.82</v>
      </c>
      <c r="AM9" s="261">
        <v>224.17</v>
      </c>
      <c r="AN9" s="261">
        <v>172.84</v>
      </c>
      <c r="AO9" s="261">
        <v>385.89</v>
      </c>
      <c r="AP9" s="261">
        <v>603.01</v>
      </c>
      <c r="AQ9" s="261">
        <v>549.30999999999995</v>
      </c>
      <c r="AR9" s="261">
        <v>377.87</v>
      </c>
      <c r="AS9" s="261">
        <v>507.4</v>
      </c>
      <c r="AT9" s="261">
        <v>327.8</v>
      </c>
      <c r="AU9" s="262"/>
      <c r="AV9" s="263">
        <f t="shared" si="2"/>
        <v>4432.1400000000003</v>
      </c>
      <c r="AW9" s="264">
        <f t="shared" si="2"/>
        <v>4198.79</v>
      </c>
      <c r="AX9" s="261">
        <v>0</v>
      </c>
      <c r="AY9" s="261">
        <v>0</v>
      </c>
      <c r="AZ9" s="261">
        <v>0</v>
      </c>
      <c r="BA9" s="261">
        <v>0</v>
      </c>
      <c r="BB9" s="261">
        <v>0</v>
      </c>
      <c r="BC9" s="261">
        <v>0</v>
      </c>
      <c r="BD9" s="261">
        <v>0</v>
      </c>
      <c r="BE9" s="261">
        <v>0</v>
      </c>
      <c r="BF9" s="261">
        <v>0</v>
      </c>
      <c r="BG9" s="261">
        <v>0</v>
      </c>
      <c r="BH9" s="261">
        <v>0</v>
      </c>
      <c r="BI9" s="261">
        <v>0</v>
      </c>
      <c r="BJ9" s="262"/>
      <c r="BK9" s="263">
        <f t="shared" si="3"/>
        <v>0</v>
      </c>
      <c r="BL9" s="264">
        <f t="shared" si="3"/>
        <v>0</v>
      </c>
      <c r="BM9" s="261">
        <v>78.81</v>
      </c>
      <c r="BN9" s="261">
        <v>50.2</v>
      </c>
      <c r="BO9" s="261">
        <v>50.25</v>
      </c>
      <c r="BP9" s="261">
        <v>47.64</v>
      </c>
      <c r="BQ9" s="261">
        <v>39.99</v>
      </c>
      <c r="BR9" s="261">
        <v>41.19</v>
      </c>
      <c r="BS9" s="261">
        <v>41.18</v>
      </c>
      <c r="BT9" s="261">
        <v>48.01</v>
      </c>
      <c r="BU9" s="261">
        <v>56.83</v>
      </c>
      <c r="BV9" s="261">
        <v>14.37</v>
      </c>
      <c r="BW9" s="261">
        <v>20.88</v>
      </c>
      <c r="BX9" s="261">
        <v>21.83</v>
      </c>
      <c r="BY9" s="262"/>
      <c r="BZ9" s="263">
        <f t="shared" si="4"/>
        <v>511.17999999999995</v>
      </c>
      <c r="CA9" s="264">
        <f t="shared" si="4"/>
        <v>432.36999999999995</v>
      </c>
      <c r="CB9" s="261">
        <v>874.76</v>
      </c>
      <c r="CC9" s="261">
        <v>1313.59</v>
      </c>
      <c r="CD9" s="261">
        <v>430.77</v>
      </c>
      <c r="CE9" s="261">
        <v>1163.55</v>
      </c>
      <c r="CF9" s="261">
        <v>814.84</v>
      </c>
      <c r="CG9" s="261">
        <v>601.12</v>
      </c>
      <c r="CH9" s="261">
        <v>1441.82</v>
      </c>
      <c r="CI9" s="261">
        <v>394.76</v>
      </c>
      <c r="CJ9" s="261">
        <v>790.89</v>
      </c>
      <c r="CK9" s="261">
        <v>642.62</v>
      </c>
      <c r="CL9" s="261">
        <v>583.91</v>
      </c>
      <c r="CM9" s="261">
        <v>1034.27</v>
      </c>
      <c r="CN9" s="262"/>
      <c r="CO9" s="263">
        <f t="shared" si="5"/>
        <v>10086.900000000001</v>
      </c>
      <c r="CP9" s="264">
        <f t="shared" si="5"/>
        <v>9212.14</v>
      </c>
      <c r="CQ9" s="261">
        <v>0</v>
      </c>
      <c r="CR9" s="261">
        <v>0</v>
      </c>
      <c r="CS9" s="261">
        <v>0</v>
      </c>
      <c r="CT9" s="261">
        <v>0</v>
      </c>
      <c r="CU9" s="261">
        <v>0</v>
      </c>
      <c r="CV9" s="261">
        <v>0</v>
      </c>
      <c r="CW9" s="261">
        <v>0</v>
      </c>
      <c r="CX9" s="261">
        <v>0</v>
      </c>
      <c r="CY9" s="261">
        <v>0</v>
      </c>
      <c r="CZ9" s="261">
        <v>0</v>
      </c>
      <c r="DA9" s="261">
        <v>0</v>
      </c>
      <c r="DB9" s="261">
        <v>0</v>
      </c>
      <c r="DC9" s="262"/>
      <c r="DD9" s="263">
        <f t="shared" si="6"/>
        <v>0</v>
      </c>
      <c r="DE9" s="264">
        <f t="shared" si="6"/>
        <v>0</v>
      </c>
      <c r="DF9" s="261">
        <v>0</v>
      </c>
      <c r="DG9" s="261">
        <v>0</v>
      </c>
      <c r="DH9" s="261">
        <v>0</v>
      </c>
      <c r="DI9" s="261">
        <v>0</v>
      </c>
      <c r="DJ9" s="261">
        <v>0</v>
      </c>
      <c r="DK9" s="261">
        <v>0</v>
      </c>
      <c r="DL9" s="261">
        <v>0</v>
      </c>
      <c r="DM9" s="261">
        <v>0</v>
      </c>
      <c r="DN9" s="261">
        <v>0</v>
      </c>
      <c r="DO9" s="261">
        <v>0</v>
      </c>
      <c r="DP9" s="261">
        <v>0</v>
      </c>
      <c r="DQ9" s="261">
        <v>0</v>
      </c>
      <c r="DR9" s="262"/>
      <c r="DS9" s="263">
        <f t="shared" si="7"/>
        <v>0</v>
      </c>
      <c r="DT9" s="264">
        <f t="shared" si="7"/>
        <v>0</v>
      </c>
      <c r="DU9" s="261">
        <v>842.1</v>
      </c>
      <c r="DV9" s="261">
        <v>2329.7399999999998</v>
      </c>
      <c r="DW9" s="261">
        <v>749.57</v>
      </c>
      <c r="DX9" s="261">
        <v>396.84</v>
      </c>
      <c r="DY9" s="261">
        <v>1094.7</v>
      </c>
      <c r="DZ9" s="261">
        <v>2932.35</v>
      </c>
      <c r="EA9" s="261">
        <v>1085.5</v>
      </c>
      <c r="EB9" s="261">
        <v>188.56</v>
      </c>
      <c r="EC9" s="261">
        <v>578.89</v>
      </c>
      <c r="ED9" s="261">
        <v>853.99</v>
      </c>
      <c r="EE9" s="261">
        <v>1737.79</v>
      </c>
      <c r="EF9" s="261">
        <v>495.7</v>
      </c>
      <c r="EG9" s="262"/>
      <c r="EH9" s="263">
        <f t="shared" si="8"/>
        <v>13285.73</v>
      </c>
      <c r="EI9" s="264">
        <f t="shared" si="8"/>
        <v>12443.630000000001</v>
      </c>
      <c r="EJ9" s="261">
        <v>66.5</v>
      </c>
      <c r="EK9" s="261">
        <v>253.87</v>
      </c>
      <c r="EL9" s="261">
        <v>81.099999999999994</v>
      </c>
      <c r="EM9" s="261">
        <v>120.7</v>
      </c>
      <c r="EN9" s="261">
        <v>150.08000000000001</v>
      </c>
      <c r="EO9" s="261">
        <v>271.07</v>
      </c>
      <c r="EP9" s="261">
        <v>86.22</v>
      </c>
      <c r="EQ9" s="261">
        <v>14.85</v>
      </c>
      <c r="ER9" s="261">
        <v>101.36</v>
      </c>
      <c r="ES9" s="261">
        <v>114.9</v>
      </c>
      <c r="ET9" s="261">
        <v>136.01</v>
      </c>
      <c r="EU9" s="261">
        <v>94.36</v>
      </c>
      <c r="EV9" s="262"/>
      <c r="EW9" s="263">
        <f t="shared" si="9"/>
        <v>1491.02</v>
      </c>
      <c r="EX9" s="264">
        <f t="shared" si="9"/>
        <v>1424.52</v>
      </c>
      <c r="EY9" s="261">
        <v>0</v>
      </c>
      <c r="EZ9" s="261">
        <v>0</v>
      </c>
      <c r="FA9" s="261">
        <v>0</v>
      </c>
      <c r="FB9" s="261">
        <v>0</v>
      </c>
      <c r="FC9" s="261">
        <v>0</v>
      </c>
      <c r="FD9" s="261">
        <v>0</v>
      </c>
      <c r="FE9" s="261">
        <v>0</v>
      </c>
      <c r="FF9" s="261">
        <v>0</v>
      </c>
      <c r="FG9" s="261">
        <v>0</v>
      </c>
      <c r="FH9" s="261">
        <v>0</v>
      </c>
      <c r="FI9" s="261">
        <v>0</v>
      </c>
      <c r="FJ9" s="261">
        <v>0</v>
      </c>
      <c r="FK9" s="262"/>
      <c r="FL9" s="263">
        <f t="shared" si="10"/>
        <v>0</v>
      </c>
      <c r="FM9" s="264">
        <f t="shared" si="10"/>
        <v>0</v>
      </c>
      <c r="FN9" s="261">
        <v>147.31</v>
      </c>
      <c r="FO9" s="261">
        <v>182.95</v>
      </c>
      <c r="FP9" s="261">
        <v>122.23</v>
      </c>
      <c r="FQ9" s="261">
        <v>135.13999999999999</v>
      </c>
      <c r="FR9" s="261">
        <v>195.13</v>
      </c>
      <c r="FS9" s="261">
        <v>291.35000000000002</v>
      </c>
      <c r="FT9" s="261">
        <v>120.98</v>
      </c>
      <c r="FU9" s="261">
        <v>47.57</v>
      </c>
      <c r="FV9" s="261">
        <v>98.85</v>
      </c>
      <c r="FW9" s="261">
        <v>147.81</v>
      </c>
      <c r="FX9" s="261">
        <v>194.86</v>
      </c>
      <c r="FY9" s="261">
        <v>169.34</v>
      </c>
      <c r="FZ9" s="262"/>
      <c r="GA9" s="263">
        <f t="shared" si="11"/>
        <v>1853.5199999999998</v>
      </c>
      <c r="GB9" s="264">
        <f t="shared" si="11"/>
        <v>1706.2099999999998</v>
      </c>
      <c r="GC9" s="261">
        <v>302.08999999999997</v>
      </c>
      <c r="GD9" s="261">
        <v>780.73</v>
      </c>
      <c r="GE9" s="261">
        <v>255.34</v>
      </c>
      <c r="GF9" s="261">
        <v>102.63</v>
      </c>
      <c r="GG9" s="261">
        <v>322.33999999999997</v>
      </c>
      <c r="GH9" s="261">
        <v>680.61</v>
      </c>
      <c r="GI9" s="261">
        <v>354.74</v>
      </c>
      <c r="GJ9" s="261">
        <v>121.93</v>
      </c>
      <c r="GK9" s="261">
        <v>196.42</v>
      </c>
      <c r="GL9" s="261">
        <v>436.03</v>
      </c>
      <c r="GM9" s="261">
        <v>291.55</v>
      </c>
      <c r="GN9" s="261">
        <v>143.80000000000001</v>
      </c>
      <c r="GO9" s="262"/>
      <c r="GP9" s="263">
        <f t="shared" si="12"/>
        <v>3988.21</v>
      </c>
      <c r="GQ9" s="264">
        <f t="shared" si="12"/>
        <v>3686.12</v>
      </c>
      <c r="GR9" s="261">
        <v>0</v>
      </c>
      <c r="GS9" s="261">
        <v>0</v>
      </c>
      <c r="GT9" s="261">
        <v>0</v>
      </c>
      <c r="GU9" s="261">
        <v>0</v>
      </c>
      <c r="GV9" s="261">
        <v>0</v>
      </c>
      <c r="GW9" s="261">
        <v>0</v>
      </c>
      <c r="GX9" s="261">
        <v>0</v>
      </c>
      <c r="GY9" s="261">
        <v>0</v>
      </c>
      <c r="GZ9" s="261">
        <v>0</v>
      </c>
      <c r="HA9" s="261">
        <v>0</v>
      </c>
      <c r="HB9" s="261">
        <v>0</v>
      </c>
      <c r="HC9" s="261">
        <v>66.239999999999995</v>
      </c>
      <c r="HD9" s="262"/>
      <c r="HE9" s="263">
        <f t="shared" si="13"/>
        <v>66.239999999999995</v>
      </c>
      <c r="HF9" s="264">
        <f t="shared" si="13"/>
        <v>66.239999999999995</v>
      </c>
      <c r="HG9" s="261">
        <v>0</v>
      </c>
      <c r="HH9" s="261">
        <v>0</v>
      </c>
      <c r="HI9" s="261">
        <v>0</v>
      </c>
      <c r="HJ9" s="261">
        <v>0</v>
      </c>
      <c r="HK9" s="261">
        <v>0</v>
      </c>
      <c r="HL9" s="261">
        <v>0</v>
      </c>
      <c r="HM9" s="261">
        <v>0</v>
      </c>
      <c r="HN9" s="261">
        <v>0</v>
      </c>
      <c r="HO9" s="261">
        <v>0</v>
      </c>
      <c r="HP9" s="261">
        <v>0</v>
      </c>
      <c r="HQ9" s="261">
        <v>0</v>
      </c>
      <c r="HR9" s="261">
        <v>0</v>
      </c>
      <c r="HS9" s="262"/>
      <c r="HT9" s="263">
        <f t="shared" si="14"/>
        <v>0</v>
      </c>
      <c r="HU9" s="264">
        <f t="shared" si="14"/>
        <v>0</v>
      </c>
      <c r="HV9" s="261">
        <v>0</v>
      </c>
      <c r="HW9" s="261">
        <v>0</v>
      </c>
      <c r="HX9" s="261">
        <v>0</v>
      </c>
      <c r="HY9" s="261">
        <v>0</v>
      </c>
      <c r="HZ9" s="261">
        <v>0</v>
      </c>
      <c r="IA9" s="261">
        <v>0</v>
      </c>
      <c r="IB9" s="261">
        <v>0</v>
      </c>
      <c r="IC9" s="261">
        <v>0</v>
      </c>
      <c r="ID9" s="261">
        <v>0</v>
      </c>
      <c r="IE9" s="261">
        <v>0</v>
      </c>
      <c r="IF9" s="261">
        <v>0</v>
      </c>
      <c r="IG9" s="261">
        <v>0</v>
      </c>
      <c r="IH9" s="262"/>
      <c r="II9" s="263">
        <f t="shared" si="15"/>
        <v>0</v>
      </c>
      <c r="IJ9" s="264">
        <f t="shared" si="15"/>
        <v>0</v>
      </c>
      <c r="IK9" s="261">
        <v>1612</v>
      </c>
      <c r="IL9" s="261">
        <v>1729</v>
      </c>
      <c r="IM9" s="261">
        <v>1505</v>
      </c>
      <c r="IN9" s="261">
        <v>1152</v>
      </c>
      <c r="IO9" s="261">
        <v>1340</v>
      </c>
      <c r="IP9" s="261">
        <v>1382</v>
      </c>
      <c r="IQ9" s="261">
        <v>1380</v>
      </c>
      <c r="IR9" s="261">
        <v>2610</v>
      </c>
      <c r="IS9" s="261">
        <v>230</v>
      </c>
      <c r="IT9" s="261">
        <v>115</v>
      </c>
      <c r="IU9" s="261">
        <v>650</v>
      </c>
      <c r="IV9" s="261">
        <v>690</v>
      </c>
      <c r="IW9" s="262"/>
      <c r="IX9" s="263">
        <f t="shared" si="16"/>
        <v>14395</v>
      </c>
      <c r="IY9" s="264">
        <f t="shared" si="16"/>
        <v>12783</v>
      </c>
      <c r="IZ9" s="261">
        <v>5</v>
      </c>
      <c r="JA9" s="261">
        <v>1202.04</v>
      </c>
      <c r="JB9" s="261">
        <v>65.5</v>
      </c>
      <c r="JC9" s="261">
        <v>2</v>
      </c>
      <c r="JD9" s="261">
        <v>1147.5</v>
      </c>
      <c r="JE9" s="261">
        <v>0</v>
      </c>
      <c r="JF9" s="261">
        <v>63</v>
      </c>
      <c r="JG9" s="261">
        <v>5</v>
      </c>
      <c r="JH9" s="261">
        <v>0</v>
      </c>
      <c r="JI9" s="261">
        <v>0</v>
      </c>
      <c r="JJ9" s="261">
        <v>4</v>
      </c>
      <c r="JK9" s="261">
        <v>7</v>
      </c>
      <c r="JL9" s="262"/>
      <c r="JM9" s="263">
        <f t="shared" si="17"/>
        <v>2501.04</v>
      </c>
      <c r="JN9" s="264">
        <f t="shared" si="17"/>
        <v>2496.04</v>
      </c>
      <c r="JO9" s="261">
        <v>0</v>
      </c>
      <c r="JP9" s="261">
        <v>0</v>
      </c>
      <c r="JQ9" s="261">
        <v>0</v>
      </c>
      <c r="JR9" s="261">
        <v>0</v>
      </c>
      <c r="JS9" s="261">
        <v>0</v>
      </c>
      <c r="JT9" s="261">
        <v>0</v>
      </c>
      <c r="JU9" s="261">
        <v>0</v>
      </c>
      <c r="JV9" s="261">
        <v>0</v>
      </c>
      <c r="JW9" s="261">
        <v>0</v>
      </c>
      <c r="JX9" s="261">
        <v>0</v>
      </c>
      <c r="JY9" s="261">
        <v>0</v>
      </c>
      <c r="JZ9" s="261">
        <v>0</v>
      </c>
      <c r="KA9" s="262"/>
      <c r="KB9" s="263">
        <f t="shared" si="18"/>
        <v>0</v>
      </c>
      <c r="KC9" s="264">
        <f t="shared" si="18"/>
        <v>0</v>
      </c>
      <c r="KD9" s="261">
        <v>1120</v>
      </c>
      <c r="KE9" s="261">
        <v>1200</v>
      </c>
      <c r="KF9" s="261">
        <v>1040</v>
      </c>
      <c r="KG9" s="261">
        <v>800</v>
      </c>
      <c r="KH9" s="261">
        <v>960</v>
      </c>
      <c r="KI9" s="261">
        <v>960</v>
      </c>
      <c r="KJ9" s="261">
        <v>960</v>
      </c>
      <c r="KK9" s="261">
        <v>1120</v>
      </c>
      <c r="KL9" s="261">
        <v>160</v>
      </c>
      <c r="KM9" s="261">
        <v>80</v>
      </c>
      <c r="KN9" s="261">
        <v>400</v>
      </c>
      <c r="KO9" s="261">
        <v>480</v>
      </c>
      <c r="KP9" s="262"/>
      <c r="KQ9" s="263">
        <f t="shared" si="19"/>
        <v>9280</v>
      </c>
      <c r="KR9" s="264">
        <f t="shared" si="19"/>
        <v>8160</v>
      </c>
      <c r="KS9" s="261">
        <v>0</v>
      </c>
      <c r="KT9" s="261">
        <v>0</v>
      </c>
      <c r="KU9" s="261">
        <v>0</v>
      </c>
      <c r="KV9" s="261">
        <v>0</v>
      </c>
      <c r="KW9" s="261">
        <v>0</v>
      </c>
      <c r="KX9" s="261">
        <v>0</v>
      </c>
      <c r="KY9" s="261">
        <v>50</v>
      </c>
      <c r="KZ9" s="261">
        <v>50</v>
      </c>
      <c r="LA9" s="261">
        <v>0</v>
      </c>
      <c r="LB9" s="261">
        <v>0</v>
      </c>
      <c r="LC9" s="261">
        <v>0</v>
      </c>
      <c r="LD9" s="261">
        <v>0</v>
      </c>
      <c r="LE9" s="262"/>
      <c r="LF9" s="263">
        <f t="shared" si="20"/>
        <v>100</v>
      </c>
      <c r="LG9" s="264">
        <f t="shared" si="20"/>
        <v>100</v>
      </c>
      <c r="LH9" s="261">
        <v>0</v>
      </c>
      <c r="LI9" s="261">
        <v>0</v>
      </c>
      <c r="LJ9" s="261">
        <v>0</v>
      </c>
      <c r="LK9" s="261">
        <v>0</v>
      </c>
      <c r="LL9" s="261">
        <v>0</v>
      </c>
      <c r="LM9" s="261">
        <v>0</v>
      </c>
      <c r="LN9" s="261">
        <v>0</v>
      </c>
      <c r="LO9" s="261">
        <v>0</v>
      </c>
      <c r="LP9" s="261">
        <v>0</v>
      </c>
      <c r="LQ9" s="261">
        <v>0</v>
      </c>
      <c r="LR9" s="261">
        <v>0</v>
      </c>
      <c r="LS9" s="261">
        <v>0</v>
      </c>
      <c r="LT9" s="262"/>
      <c r="LU9" s="263">
        <f t="shared" si="21"/>
        <v>0</v>
      </c>
      <c r="LV9" s="264">
        <f t="shared" si="21"/>
        <v>0</v>
      </c>
      <c r="LW9" s="261">
        <v>0</v>
      </c>
      <c r="LX9" s="261">
        <v>0</v>
      </c>
      <c r="LY9" s="261">
        <v>0</v>
      </c>
      <c r="LZ9" s="261">
        <v>0</v>
      </c>
      <c r="MA9" s="261">
        <v>0</v>
      </c>
      <c r="MB9" s="261">
        <v>0</v>
      </c>
      <c r="MC9" s="261">
        <v>0</v>
      </c>
      <c r="MD9" s="261">
        <v>0</v>
      </c>
      <c r="ME9" s="261">
        <v>0</v>
      </c>
      <c r="MF9" s="261">
        <v>395</v>
      </c>
      <c r="MG9" s="261">
        <v>0</v>
      </c>
      <c r="MH9" s="261">
        <v>0</v>
      </c>
      <c r="MI9" s="262"/>
      <c r="MJ9" s="263">
        <f t="shared" si="22"/>
        <v>395</v>
      </c>
      <c r="MK9" s="264">
        <f t="shared" si="22"/>
        <v>395</v>
      </c>
      <c r="ML9" s="261">
        <v>0</v>
      </c>
      <c r="MM9" s="261">
        <v>0</v>
      </c>
      <c r="MN9" s="261">
        <v>0</v>
      </c>
      <c r="MO9" s="261">
        <v>0</v>
      </c>
      <c r="MP9" s="261">
        <v>0</v>
      </c>
      <c r="MQ9" s="261">
        <v>0</v>
      </c>
      <c r="MR9" s="261">
        <v>0</v>
      </c>
      <c r="MS9" s="261">
        <v>0</v>
      </c>
      <c r="MT9" s="261">
        <v>0</v>
      </c>
      <c r="MU9" s="261">
        <v>0</v>
      </c>
      <c r="MV9" s="261">
        <v>0</v>
      </c>
      <c r="MW9" s="261">
        <v>0</v>
      </c>
      <c r="MX9" s="262"/>
      <c r="MY9" s="263">
        <f t="shared" si="23"/>
        <v>0</v>
      </c>
      <c r="MZ9" s="264">
        <f t="shared" si="23"/>
        <v>0</v>
      </c>
      <c r="NA9" s="261">
        <v>4395</v>
      </c>
      <c r="NB9" s="261">
        <v>3780</v>
      </c>
      <c r="NC9" s="261">
        <v>2460</v>
      </c>
      <c r="ND9" s="261">
        <v>4365</v>
      </c>
      <c r="NE9" s="261">
        <v>3785</v>
      </c>
      <c r="NF9" s="261">
        <v>2635</v>
      </c>
      <c r="NG9" s="261">
        <v>2935</v>
      </c>
      <c r="NH9" s="261">
        <v>2050</v>
      </c>
      <c r="NI9" s="261">
        <v>845</v>
      </c>
      <c r="NJ9" s="261">
        <v>2425</v>
      </c>
      <c r="NK9" s="261">
        <v>2290</v>
      </c>
      <c r="NL9" s="261">
        <v>4385</v>
      </c>
      <c r="NM9" s="262"/>
      <c r="NN9" s="263">
        <f t="shared" si="24"/>
        <v>36350</v>
      </c>
      <c r="NO9" s="264">
        <f t="shared" si="24"/>
        <v>31955</v>
      </c>
      <c r="NP9" s="261">
        <v>0</v>
      </c>
      <c r="NQ9" s="261">
        <v>0</v>
      </c>
      <c r="NR9" s="261">
        <v>18</v>
      </c>
      <c r="NS9" s="261">
        <v>0</v>
      </c>
      <c r="NT9" s="261">
        <v>11.8</v>
      </c>
      <c r="NU9" s="261">
        <v>0</v>
      </c>
      <c r="NV9" s="261">
        <v>0</v>
      </c>
      <c r="NW9" s="261">
        <v>0</v>
      </c>
      <c r="NX9" s="261">
        <v>0</v>
      </c>
      <c r="NY9" s="261">
        <v>2.5</v>
      </c>
      <c r="NZ9" s="261">
        <v>3</v>
      </c>
      <c r="OA9" s="261">
        <v>1</v>
      </c>
      <c r="OB9" s="262"/>
      <c r="OC9" s="263">
        <f t="shared" si="25"/>
        <v>36.299999999999997</v>
      </c>
      <c r="OD9" s="264">
        <f t="shared" si="25"/>
        <v>36.299999999999997</v>
      </c>
      <c r="OE9" s="261">
        <v>960</v>
      </c>
      <c r="OF9" s="261">
        <v>640</v>
      </c>
      <c r="OG9" s="261">
        <v>480</v>
      </c>
      <c r="OH9" s="261">
        <v>560</v>
      </c>
      <c r="OI9" s="261">
        <v>800</v>
      </c>
      <c r="OJ9" s="261">
        <v>400</v>
      </c>
      <c r="OK9" s="261">
        <v>800</v>
      </c>
      <c r="OL9" s="261">
        <v>400</v>
      </c>
      <c r="OM9" s="261">
        <v>80</v>
      </c>
      <c r="ON9" s="261">
        <v>640</v>
      </c>
      <c r="OO9" s="261">
        <v>560</v>
      </c>
      <c r="OP9" s="261">
        <v>720</v>
      </c>
      <c r="OQ9" s="262"/>
      <c r="OR9" s="263">
        <f t="shared" si="26"/>
        <v>7040</v>
      </c>
      <c r="OS9" s="264">
        <f t="shared" si="26"/>
        <v>6080</v>
      </c>
      <c r="OT9" s="261">
        <v>50</v>
      </c>
      <c r="OU9" s="261">
        <v>0</v>
      </c>
      <c r="OV9" s="261">
        <v>0</v>
      </c>
      <c r="OW9" s="261">
        <v>0</v>
      </c>
      <c r="OX9" s="261">
        <v>0</v>
      </c>
      <c r="OY9" s="261">
        <v>0</v>
      </c>
      <c r="OZ9" s="261">
        <v>150</v>
      </c>
      <c r="PA9" s="261">
        <v>0</v>
      </c>
      <c r="PB9" s="261">
        <v>0</v>
      </c>
      <c r="PC9" s="261">
        <v>100</v>
      </c>
      <c r="PD9" s="261">
        <v>0</v>
      </c>
      <c r="PE9" s="261">
        <v>50</v>
      </c>
      <c r="PF9" s="262"/>
      <c r="PG9" s="263">
        <f t="shared" si="27"/>
        <v>350</v>
      </c>
      <c r="PH9" s="264">
        <f t="shared" si="27"/>
        <v>300</v>
      </c>
      <c r="PI9" s="261">
        <v>650</v>
      </c>
      <c r="PJ9" s="261">
        <v>1250</v>
      </c>
      <c r="PK9" s="261">
        <v>700</v>
      </c>
      <c r="PL9" s="261">
        <v>0</v>
      </c>
      <c r="PM9" s="261">
        <v>1450</v>
      </c>
      <c r="PN9" s="261">
        <v>1200</v>
      </c>
      <c r="PO9" s="261">
        <v>400</v>
      </c>
      <c r="PP9" s="261">
        <v>350</v>
      </c>
      <c r="PQ9" s="261">
        <v>885</v>
      </c>
      <c r="PR9" s="261">
        <v>250</v>
      </c>
      <c r="PS9" s="261">
        <v>350</v>
      </c>
      <c r="PT9" s="261">
        <v>400</v>
      </c>
      <c r="PU9" s="262"/>
      <c r="PV9" s="263">
        <f t="shared" si="28"/>
        <v>7885</v>
      </c>
      <c r="PW9" s="264">
        <f t="shared" si="28"/>
        <v>7235</v>
      </c>
      <c r="PX9" s="261">
        <v>14</v>
      </c>
      <c r="PY9" s="261">
        <v>0</v>
      </c>
      <c r="PZ9" s="261">
        <v>0</v>
      </c>
      <c r="QA9" s="261">
        <v>0</v>
      </c>
      <c r="QB9" s="261">
        <v>0</v>
      </c>
      <c r="QC9" s="261">
        <v>957.71</v>
      </c>
      <c r="QD9" s="261">
        <v>28</v>
      </c>
      <c r="QE9" s="261">
        <v>36</v>
      </c>
      <c r="QF9" s="261">
        <v>65</v>
      </c>
      <c r="QG9" s="261">
        <v>53</v>
      </c>
      <c r="QH9" s="261">
        <v>16</v>
      </c>
      <c r="QI9" s="261">
        <v>20</v>
      </c>
      <c r="QJ9" s="262"/>
      <c r="QK9" s="263">
        <f t="shared" si="29"/>
        <v>1189.71</v>
      </c>
      <c r="QL9" s="264">
        <f t="shared" si="29"/>
        <v>1175.71</v>
      </c>
      <c r="QM9" s="261">
        <v>0</v>
      </c>
      <c r="QN9" s="261">
        <v>0</v>
      </c>
      <c r="QO9" s="261">
        <v>0</v>
      </c>
      <c r="QP9" s="261">
        <v>0</v>
      </c>
      <c r="QQ9" s="261">
        <v>0</v>
      </c>
      <c r="QR9" s="261">
        <v>0</v>
      </c>
      <c r="QS9" s="261">
        <v>0</v>
      </c>
      <c r="QT9" s="261">
        <v>0</v>
      </c>
      <c r="QU9" s="261">
        <v>0</v>
      </c>
      <c r="QV9" s="261">
        <v>0</v>
      </c>
      <c r="QW9" s="261">
        <v>0</v>
      </c>
      <c r="QX9" s="261">
        <v>0</v>
      </c>
      <c r="QY9" s="262"/>
      <c r="QZ9" s="263">
        <f t="shared" si="30"/>
        <v>0</v>
      </c>
      <c r="RA9" s="264">
        <f t="shared" si="30"/>
        <v>0</v>
      </c>
      <c r="RB9" s="261">
        <v>0</v>
      </c>
      <c r="RC9" s="261">
        <v>0</v>
      </c>
      <c r="RD9" s="261">
        <v>0</v>
      </c>
      <c r="RE9" s="261">
        <v>0</v>
      </c>
      <c r="RF9" s="261">
        <v>0</v>
      </c>
      <c r="RG9" s="261">
        <v>50</v>
      </c>
      <c r="RH9" s="261">
        <v>0</v>
      </c>
      <c r="RI9" s="261">
        <v>0</v>
      </c>
      <c r="RJ9" s="261">
        <v>0</v>
      </c>
      <c r="RK9" s="261">
        <v>0</v>
      </c>
      <c r="RL9" s="261">
        <v>0</v>
      </c>
      <c r="RM9" s="261">
        <v>0</v>
      </c>
      <c r="RN9" s="262"/>
      <c r="RO9" s="263">
        <f t="shared" si="31"/>
        <v>50</v>
      </c>
      <c r="RP9" s="264">
        <f t="shared" si="31"/>
        <v>50</v>
      </c>
      <c r="RQ9" s="261">
        <v>0</v>
      </c>
      <c r="RR9" s="261">
        <v>0</v>
      </c>
      <c r="RS9" s="261">
        <v>0</v>
      </c>
      <c r="RT9" s="261">
        <v>0</v>
      </c>
      <c r="RU9" s="261">
        <v>0</v>
      </c>
      <c r="RV9" s="261">
        <v>0</v>
      </c>
      <c r="RW9" s="261">
        <v>0</v>
      </c>
      <c r="RX9" s="261">
        <v>0</v>
      </c>
      <c r="RY9" s="261">
        <v>0</v>
      </c>
      <c r="RZ9" s="261">
        <v>0</v>
      </c>
      <c r="SA9" s="261">
        <v>0</v>
      </c>
      <c r="SB9" s="261">
        <v>0</v>
      </c>
      <c r="SC9" s="262"/>
      <c r="SD9" s="263">
        <f t="shared" si="32"/>
        <v>0</v>
      </c>
      <c r="SE9" s="264">
        <f t="shared" si="32"/>
        <v>0</v>
      </c>
      <c r="SF9" s="261">
        <v>0</v>
      </c>
      <c r="SG9" s="261">
        <v>0</v>
      </c>
      <c r="SH9" s="261">
        <v>0</v>
      </c>
      <c r="SI9" s="261">
        <v>0</v>
      </c>
      <c r="SJ9" s="261">
        <v>0</v>
      </c>
      <c r="SK9" s="261">
        <v>0</v>
      </c>
      <c r="SL9" s="261">
        <v>0</v>
      </c>
      <c r="SM9" s="261">
        <v>0</v>
      </c>
      <c r="SN9" s="261">
        <v>0</v>
      </c>
      <c r="SO9" s="261">
        <v>0</v>
      </c>
      <c r="SP9" s="261">
        <v>0</v>
      </c>
      <c r="SQ9" s="261">
        <v>0</v>
      </c>
      <c r="SR9" s="262"/>
      <c r="SS9" s="263">
        <f t="shared" si="33"/>
        <v>0</v>
      </c>
      <c r="ST9" s="264">
        <f t="shared" si="33"/>
        <v>0</v>
      </c>
      <c r="SU9" s="261">
        <v>920</v>
      </c>
      <c r="SV9" s="261">
        <v>690</v>
      </c>
      <c r="SW9" s="261">
        <v>805</v>
      </c>
      <c r="SX9" s="261">
        <v>230</v>
      </c>
      <c r="SY9" s="261">
        <v>345</v>
      </c>
      <c r="SZ9" s="261">
        <v>460</v>
      </c>
      <c r="TA9" s="261">
        <v>230</v>
      </c>
      <c r="TB9" s="261">
        <v>230</v>
      </c>
      <c r="TC9" s="261">
        <v>230</v>
      </c>
      <c r="TD9" s="261">
        <v>230</v>
      </c>
      <c r="TE9" s="261">
        <v>345</v>
      </c>
      <c r="TF9" s="261">
        <v>460</v>
      </c>
      <c r="TG9" s="262"/>
      <c r="TH9" s="263">
        <f t="shared" si="34"/>
        <v>5175</v>
      </c>
      <c r="TI9" s="264">
        <f t="shared" si="34"/>
        <v>4255</v>
      </c>
      <c r="TJ9" s="261">
        <v>202.52</v>
      </c>
      <c r="TK9" s="261">
        <v>60.61</v>
      </c>
      <c r="TL9" s="261">
        <v>206.34</v>
      </c>
      <c r="TM9" s="261">
        <v>92.18</v>
      </c>
      <c r="TN9" s="261">
        <v>163.55000000000001</v>
      </c>
      <c r="TO9" s="261">
        <v>104.85</v>
      </c>
      <c r="TP9" s="261">
        <v>94.43</v>
      </c>
      <c r="TQ9" s="261">
        <v>60.74</v>
      </c>
      <c r="TR9" s="261">
        <v>80.010000000000005</v>
      </c>
      <c r="TS9" s="261">
        <v>74.099999999999994</v>
      </c>
      <c r="TT9" s="261">
        <v>216.84</v>
      </c>
      <c r="TU9" s="261">
        <v>81.13</v>
      </c>
      <c r="TV9" s="262"/>
      <c r="TW9" s="263">
        <f t="shared" si="35"/>
        <v>1437.2999999999997</v>
      </c>
      <c r="TX9" s="264">
        <f t="shared" si="35"/>
        <v>1234.7800000000002</v>
      </c>
      <c r="TY9" s="261">
        <v>640</v>
      </c>
      <c r="TZ9" s="261">
        <v>480</v>
      </c>
      <c r="UA9" s="261">
        <v>560</v>
      </c>
      <c r="UB9" s="261">
        <v>160</v>
      </c>
      <c r="UC9" s="261">
        <v>240</v>
      </c>
      <c r="UD9" s="261">
        <v>320</v>
      </c>
      <c r="UE9" s="261">
        <v>160</v>
      </c>
      <c r="UF9" s="261">
        <v>160</v>
      </c>
      <c r="UG9" s="261">
        <v>160</v>
      </c>
      <c r="UH9" s="261">
        <v>160</v>
      </c>
      <c r="UI9" s="261">
        <v>240</v>
      </c>
      <c r="UJ9" s="261">
        <v>320</v>
      </c>
      <c r="UK9" s="262"/>
      <c r="UL9" s="263">
        <f t="shared" si="36"/>
        <v>3600</v>
      </c>
      <c r="UM9" s="264">
        <f t="shared" si="36"/>
        <v>2960</v>
      </c>
      <c r="UN9" s="261">
        <v>0</v>
      </c>
      <c r="UO9" s="261">
        <v>0</v>
      </c>
      <c r="UP9" s="261">
        <v>0</v>
      </c>
      <c r="UQ9" s="261">
        <v>0</v>
      </c>
      <c r="UR9" s="261">
        <v>0</v>
      </c>
      <c r="US9" s="261">
        <v>0</v>
      </c>
      <c r="UT9" s="261">
        <v>0</v>
      </c>
      <c r="UU9" s="261">
        <v>50</v>
      </c>
      <c r="UV9" s="261">
        <v>50</v>
      </c>
      <c r="UW9" s="261">
        <v>100</v>
      </c>
      <c r="UX9" s="261">
        <v>50</v>
      </c>
      <c r="UY9" s="261">
        <v>0</v>
      </c>
      <c r="UZ9" s="262"/>
      <c r="VA9" s="263">
        <f t="shared" si="37"/>
        <v>250</v>
      </c>
      <c r="VB9" s="264">
        <f t="shared" si="37"/>
        <v>250</v>
      </c>
      <c r="VC9" s="261">
        <v>0</v>
      </c>
      <c r="VD9" s="261">
        <v>0</v>
      </c>
      <c r="VE9" s="261">
        <v>0</v>
      </c>
      <c r="VF9" s="261">
        <v>0</v>
      </c>
      <c r="VG9" s="261">
        <v>0</v>
      </c>
      <c r="VH9" s="261">
        <v>0</v>
      </c>
      <c r="VI9" s="261">
        <v>0</v>
      </c>
      <c r="VJ9" s="261">
        <v>0</v>
      </c>
      <c r="VK9" s="261">
        <v>0</v>
      </c>
      <c r="VL9" s="261">
        <v>0</v>
      </c>
      <c r="VM9" s="261">
        <v>0</v>
      </c>
      <c r="VN9" s="261">
        <v>0</v>
      </c>
      <c r="VO9" s="262"/>
      <c r="VP9" s="263">
        <f t="shared" si="38"/>
        <v>0</v>
      </c>
      <c r="VQ9" s="264">
        <f t="shared" si="38"/>
        <v>0</v>
      </c>
      <c r="VR9" s="261">
        <v>0</v>
      </c>
      <c r="VS9" s="261">
        <v>295</v>
      </c>
      <c r="VT9" s="261">
        <v>885</v>
      </c>
      <c r="VU9" s="261">
        <v>0</v>
      </c>
      <c r="VV9" s="261">
        <v>0</v>
      </c>
      <c r="VW9" s="261">
        <v>295</v>
      </c>
      <c r="VX9" s="261">
        <v>0</v>
      </c>
      <c r="VY9" s="261">
        <v>0</v>
      </c>
      <c r="VZ9" s="261">
        <v>590</v>
      </c>
      <c r="WA9" s="261">
        <v>295</v>
      </c>
      <c r="WB9" s="261">
        <v>590</v>
      </c>
      <c r="WC9" s="261">
        <v>295</v>
      </c>
      <c r="WD9" s="262"/>
      <c r="WE9" s="263">
        <f t="shared" si="39"/>
        <v>3245</v>
      </c>
      <c r="WF9" s="264">
        <f t="shared" si="39"/>
        <v>3245</v>
      </c>
      <c r="WG9" s="261">
        <v>242.26</v>
      </c>
      <c r="WH9" s="261">
        <v>150.30000000000001</v>
      </c>
      <c r="WI9" s="261">
        <v>642.6</v>
      </c>
      <c r="WJ9" s="261">
        <v>204.75</v>
      </c>
      <c r="WK9" s="261">
        <v>420.85</v>
      </c>
      <c r="WL9" s="261">
        <v>447.11</v>
      </c>
      <c r="WM9" s="261">
        <v>381.83</v>
      </c>
      <c r="WN9" s="261">
        <v>328.41</v>
      </c>
      <c r="WO9" s="261">
        <v>699.91</v>
      </c>
      <c r="WP9" s="261">
        <v>791.94</v>
      </c>
      <c r="WQ9" s="261">
        <v>327.11</v>
      </c>
      <c r="WR9" s="261">
        <v>153.66999999999999</v>
      </c>
      <c r="WS9" s="262"/>
      <c r="WT9" s="263">
        <f t="shared" si="40"/>
        <v>4790.74</v>
      </c>
      <c r="WU9" s="264">
        <f t="shared" si="40"/>
        <v>4548.4799999999996</v>
      </c>
      <c r="WV9" s="261">
        <v>36.049999999999997</v>
      </c>
      <c r="WW9" s="261">
        <v>114.46</v>
      </c>
      <c r="WX9" s="261">
        <v>124.22</v>
      </c>
      <c r="WY9" s="261">
        <v>64.3</v>
      </c>
      <c r="WZ9" s="261">
        <v>62.58</v>
      </c>
      <c r="XA9" s="261">
        <v>39.15</v>
      </c>
      <c r="XB9" s="261">
        <v>26.48</v>
      </c>
      <c r="XC9" s="261">
        <v>32.58</v>
      </c>
      <c r="XD9" s="261">
        <v>11.05</v>
      </c>
      <c r="XE9" s="261">
        <v>76.45</v>
      </c>
      <c r="XF9" s="261">
        <v>51.59</v>
      </c>
      <c r="XG9" s="261">
        <v>11.05</v>
      </c>
      <c r="XH9" s="262"/>
      <c r="XI9" s="263">
        <f t="shared" si="41"/>
        <v>649.96</v>
      </c>
      <c r="XJ9" s="264">
        <f t="shared" si="41"/>
        <v>613.91</v>
      </c>
      <c r="XK9" s="261">
        <v>0</v>
      </c>
      <c r="XL9" s="261">
        <v>0</v>
      </c>
      <c r="XM9" s="261">
        <v>0</v>
      </c>
      <c r="XN9" s="261">
        <v>0</v>
      </c>
      <c r="XO9" s="261">
        <v>0</v>
      </c>
      <c r="XP9" s="261">
        <v>0</v>
      </c>
      <c r="XQ9" s="261">
        <v>0</v>
      </c>
      <c r="XR9" s="261">
        <v>0</v>
      </c>
      <c r="XS9" s="261">
        <v>0</v>
      </c>
      <c r="XT9" s="261">
        <v>0</v>
      </c>
      <c r="XU9" s="261">
        <v>0</v>
      </c>
      <c r="XV9" s="261">
        <v>0</v>
      </c>
      <c r="XW9" s="261"/>
      <c r="XX9" s="263">
        <f t="shared" si="42"/>
        <v>0</v>
      </c>
      <c r="XY9" s="264">
        <f t="shared" si="42"/>
        <v>0</v>
      </c>
      <c r="XZ9" s="261">
        <v>10.37</v>
      </c>
      <c r="YA9" s="261">
        <v>15.23</v>
      </c>
      <c r="YB9" s="261">
        <v>121</v>
      </c>
      <c r="YC9" s="261">
        <v>30.77</v>
      </c>
      <c r="YD9" s="261">
        <v>107.02</v>
      </c>
      <c r="YE9" s="261">
        <v>86.08</v>
      </c>
      <c r="YF9" s="261">
        <v>85.63</v>
      </c>
      <c r="YG9" s="261">
        <v>90.93</v>
      </c>
      <c r="YH9" s="261">
        <v>0.25</v>
      </c>
      <c r="YI9" s="261">
        <v>26.4</v>
      </c>
      <c r="YJ9" s="261">
        <v>65.33</v>
      </c>
      <c r="YK9" s="261">
        <v>0.21</v>
      </c>
      <c r="YL9" s="262"/>
      <c r="YM9" s="263">
        <f t="shared" si="43"/>
        <v>639.22</v>
      </c>
      <c r="YN9" s="264">
        <f t="shared" si="43"/>
        <v>628.85</v>
      </c>
      <c r="YO9" s="261">
        <v>121.82</v>
      </c>
      <c r="YP9" s="261">
        <v>75.58</v>
      </c>
      <c r="YQ9" s="261">
        <v>336.95</v>
      </c>
      <c r="YR9" s="261">
        <v>89.25</v>
      </c>
      <c r="YS9" s="261">
        <v>225.45</v>
      </c>
      <c r="YT9" s="261">
        <v>190.15</v>
      </c>
      <c r="YU9" s="261">
        <v>209.88</v>
      </c>
      <c r="YV9" s="261">
        <v>150.74</v>
      </c>
      <c r="YW9" s="261">
        <v>102.87</v>
      </c>
      <c r="YX9" s="261">
        <v>158.65</v>
      </c>
      <c r="YY9" s="261">
        <v>160.9</v>
      </c>
      <c r="YZ9" s="261">
        <v>73.239999999999995</v>
      </c>
      <c r="ZA9" s="262"/>
      <c r="ZB9" s="263">
        <f t="shared" si="44"/>
        <v>1895.4800000000002</v>
      </c>
      <c r="ZC9" s="264">
        <f t="shared" si="44"/>
        <v>1773.66</v>
      </c>
      <c r="ZD9" s="261">
        <v>0</v>
      </c>
      <c r="ZE9" s="261">
        <v>0</v>
      </c>
      <c r="ZF9" s="261">
        <v>0</v>
      </c>
      <c r="ZG9" s="261">
        <v>0</v>
      </c>
      <c r="ZH9" s="261">
        <v>0</v>
      </c>
      <c r="ZI9" s="261">
        <v>0</v>
      </c>
      <c r="ZJ9" s="261">
        <v>0</v>
      </c>
      <c r="ZK9" s="261">
        <v>0</v>
      </c>
      <c r="ZL9" s="261">
        <v>0</v>
      </c>
      <c r="ZM9" s="261">
        <v>0</v>
      </c>
      <c r="ZN9" s="261">
        <v>0</v>
      </c>
      <c r="ZO9" s="261">
        <v>0</v>
      </c>
      <c r="ZP9" s="262"/>
      <c r="ZQ9" s="263">
        <f t="shared" si="45"/>
        <v>0</v>
      </c>
      <c r="ZR9" s="264">
        <f t="shared" si="45"/>
        <v>0</v>
      </c>
      <c r="ZS9" s="261">
        <v>0</v>
      </c>
      <c r="ZT9" s="261">
        <v>0</v>
      </c>
      <c r="ZU9" s="261">
        <v>0</v>
      </c>
      <c r="ZV9" s="261">
        <v>0</v>
      </c>
      <c r="ZW9" s="261">
        <v>0</v>
      </c>
      <c r="ZX9" s="261">
        <v>0</v>
      </c>
      <c r="ZY9" s="261">
        <v>0</v>
      </c>
      <c r="ZZ9" s="261">
        <v>0</v>
      </c>
      <c r="AAA9" s="261">
        <v>0</v>
      </c>
      <c r="AAB9" s="261">
        <v>0</v>
      </c>
      <c r="AAC9" s="261">
        <v>0</v>
      </c>
      <c r="AAD9" s="261">
        <v>0</v>
      </c>
      <c r="AAE9" s="262"/>
      <c r="AAF9" s="263">
        <f t="shared" si="46"/>
        <v>0</v>
      </c>
      <c r="AAG9" s="264">
        <f t="shared" si="46"/>
        <v>0</v>
      </c>
      <c r="AAH9" s="261">
        <v>340.35</v>
      </c>
      <c r="AAI9" s="261">
        <v>433.76</v>
      </c>
      <c r="AAJ9" s="261">
        <v>311.60000000000002</v>
      </c>
      <c r="AAK9" s="261">
        <v>695.74</v>
      </c>
      <c r="AAL9" s="261">
        <v>659.36</v>
      </c>
      <c r="AAM9" s="261">
        <v>227.66</v>
      </c>
      <c r="AAN9" s="261">
        <v>308.35000000000002</v>
      </c>
      <c r="AAO9" s="261">
        <v>195.23</v>
      </c>
      <c r="AAP9" s="261">
        <v>383.95</v>
      </c>
      <c r="AAQ9" s="261">
        <v>616.94000000000005</v>
      </c>
      <c r="AAR9" s="261">
        <v>314.69</v>
      </c>
      <c r="AAS9" s="261">
        <v>492.22</v>
      </c>
      <c r="AAT9" s="262"/>
      <c r="AAU9" s="263">
        <f t="shared" si="47"/>
        <v>4979.8499999999995</v>
      </c>
      <c r="AAV9" s="264">
        <f t="shared" si="47"/>
        <v>4639.5</v>
      </c>
      <c r="AAW9" s="261">
        <v>280.69</v>
      </c>
      <c r="AAX9" s="261">
        <v>260.12</v>
      </c>
      <c r="AAY9" s="261">
        <v>192.54</v>
      </c>
      <c r="AAZ9" s="261">
        <v>269.52</v>
      </c>
      <c r="ABA9" s="261">
        <v>253.01</v>
      </c>
      <c r="ABB9" s="261">
        <v>112.48</v>
      </c>
      <c r="ABC9" s="261">
        <v>139.57</v>
      </c>
      <c r="ABD9" s="261">
        <v>80.91</v>
      </c>
      <c r="ABE9" s="261">
        <v>182.49</v>
      </c>
      <c r="ABF9" s="261">
        <v>338.43</v>
      </c>
      <c r="ABG9" s="261">
        <v>146.13999999999999</v>
      </c>
      <c r="ABH9" s="261">
        <v>171.79</v>
      </c>
      <c r="ABI9" s="262"/>
      <c r="ABJ9" s="263">
        <f t="shared" si="48"/>
        <v>2427.6899999999996</v>
      </c>
      <c r="ABK9" s="264">
        <f t="shared" si="48"/>
        <v>2147</v>
      </c>
      <c r="ABL9" s="261">
        <v>286</v>
      </c>
      <c r="ABM9" s="261">
        <v>236.69</v>
      </c>
      <c r="ABN9" s="261">
        <v>300.68</v>
      </c>
      <c r="ABO9" s="261">
        <v>290.76</v>
      </c>
      <c r="ABP9" s="261">
        <v>199.72</v>
      </c>
      <c r="ABQ9" s="261">
        <v>98.78</v>
      </c>
      <c r="ABR9" s="261">
        <v>202.66</v>
      </c>
      <c r="ABS9" s="261">
        <v>114.63</v>
      </c>
      <c r="ABT9" s="261">
        <v>168.22</v>
      </c>
      <c r="ABU9" s="261">
        <v>192.5</v>
      </c>
      <c r="ABV9" s="261">
        <v>77.290000000000006</v>
      </c>
      <c r="ABW9" s="261">
        <v>65.45</v>
      </c>
      <c r="ABX9" s="262"/>
      <c r="ABY9" s="263">
        <f t="shared" si="49"/>
        <v>2233.38</v>
      </c>
      <c r="ABZ9" s="264">
        <f t="shared" si="49"/>
        <v>1947.38</v>
      </c>
      <c r="ACA9" s="261">
        <v>1423.73</v>
      </c>
      <c r="ACB9" s="261">
        <v>1405.39</v>
      </c>
      <c r="ACC9" s="261">
        <v>1050.28</v>
      </c>
      <c r="ACD9" s="261">
        <v>1415.25</v>
      </c>
      <c r="ACE9" s="261">
        <v>1257.3499999999999</v>
      </c>
      <c r="ACF9" s="261">
        <v>776.23</v>
      </c>
      <c r="ACG9" s="261">
        <v>867.05</v>
      </c>
      <c r="ACH9" s="261">
        <v>454.45</v>
      </c>
      <c r="ACI9" s="261">
        <v>640.64</v>
      </c>
      <c r="ACJ9" s="261">
        <v>884.52</v>
      </c>
      <c r="ACK9" s="261">
        <v>1021.48</v>
      </c>
      <c r="ACL9" s="261">
        <v>1062.08</v>
      </c>
      <c r="ACM9" s="262"/>
      <c r="ACN9" s="263">
        <f t="shared" si="50"/>
        <v>12258.449999999999</v>
      </c>
      <c r="ACO9" s="264">
        <f t="shared" si="50"/>
        <v>10834.72</v>
      </c>
      <c r="ACP9" s="261">
        <v>0</v>
      </c>
      <c r="ACQ9" s="261">
        <v>0</v>
      </c>
      <c r="ACR9" s="261">
        <v>230</v>
      </c>
      <c r="ACS9" s="261">
        <v>0</v>
      </c>
      <c r="ACT9" s="261">
        <v>345</v>
      </c>
      <c r="ACU9" s="261">
        <v>0</v>
      </c>
      <c r="ACV9" s="261">
        <v>0</v>
      </c>
      <c r="ACW9" s="261">
        <v>115</v>
      </c>
      <c r="ACX9" s="261">
        <v>0</v>
      </c>
      <c r="ACY9" s="261">
        <v>115</v>
      </c>
      <c r="ACZ9" s="261">
        <v>0</v>
      </c>
      <c r="ADA9" s="261">
        <v>115</v>
      </c>
      <c r="ADB9" s="262"/>
      <c r="ADC9" s="263">
        <f t="shared" si="51"/>
        <v>920</v>
      </c>
      <c r="ADD9" s="264">
        <f t="shared" si="51"/>
        <v>920</v>
      </c>
      <c r="ADE9" s="261">
        <v>0</v>
      </c>
      <c r="ADF9" s="261">
        <v>0</v>
      </c>
      <c r="ADG9" s="261">
        <v>0</v>
      </c>
      <c r="ADH9" s="261">
        <v>0</v>
      </c>
      <c r="ADI9" s="261">
        <v>0</v>
      </c>
      <c r="ADJ9" s="261">
        <v>0</v>
      </c>
      <c r="ADK9" s="261">
        <v>0</v>
      </c>
      <c r="ADL9" s="261">
        <v>0</v>
      </c>
      <c r="ADM9" s="261">
        <v>0</v>
      </c>
      <c r="ADN9" s="261">
        <v>8</v>
      </c>
      <c r="ADO9" s="261">
        <v>0</v>
      </c>
      <c r="ADP9" s="261">
        <v>0</v>
      </c>
      <c r="ADQ9" s="262"/>
      <c r="ADR9" s="263">
        <f t="shared" si="52"/>
        <v>8</v>
      </c>
      <c r="ADS9" s="264">
        <f t="shared" si="52"/>
        <v>8</v>
      </c>
      <c r="ADT9" s="261">
        <v>0</v>
      </c>
      <c r="ADU9" s="261">
        <v>0</v>
      </c>
      <c r="ADV9" s="261">
        <v>160</v>
      </c>
      <c r="ADW9" s="261">
        <v>0</v>
      </c>
      <c r="ADX9" s="261">
        <v>240</v>
      </c>
      <c r="ADY9" s="261">
        <v>0</v>
      </c>
      <c r="ADZ9" s="261">
        <v>0</v>
      </c>
      <c r="AEA9" s="261">
        <v>80</v>
      </c>
      <c r="AEB9" s="261">
        <v>0</v>
      </c>
      <c r="AEC9" s="261">
        <v>80</v>
      </c>
      <c r="AED9" s="261">
        <v>0</v>
      </c>
      <c r="AEE9" s="261">
        <v>80</v>
      </c>
      <c r="AEF9" s="262"/>
      <c r="AEG9" s="263">
        <f t="shared" si="53"/>
        <v>640</v>
      </c>
      <c r="AEH9" s="264">
        <f t="shared" si="53"/>
        <v>640</v>
      </c>
      <c r="AEI9" s="261">
        <v>0</v>
      </c>
      <c r="AEJ9" s="261">
        <v>0</v>
      </c>
      <c r="AEK9" s="261">
        <v>0</v>
      </c>
      <c r="AEL9" s="261">
        <v>0</v>
      </c>
      <c r="AEM9" s="261">
        <v>0</v>
      </c>
      <c r="AEN9" s="261">
        <v>0</v>
      </c>
      <c r="AEO9" s="261">
        <v>0</v>
      </c>
      <c r="AEP9" s="261">
        <v>0</v>
      </c>
      <c r="AEQ9" s="261">
        <v>0</v>
      </c>
      <c r="AER9" s="261">
        <v>0</v>
      </c>
      <c r="AES9" s="261">
        <v>0</v>
      </c>
      <c r="AET9" s="261">
        <v>0</v>
      </c>
      <c r="AEU9" s="262"/>
      <c r="AEV9" s="263">
        <f t="shared" si="54"/>
        <v>0</v>
      </c>
      <c r="AEW9" s="264">
        <f t="shared" si="54"/>
        <v>0</v>
      </c>
      <c r="AEX9" s="261">
        <v>0</v>
      </c>
      <c r="AEY9" s="261">
        <v>0</v>
      </c>
      <c r="AEZ9" s="261">
        <v>0</v>
      </c>
      <c r="AFA9" s="261">
        <v>0</v>
      </c>
      <c r="AFB9" s="261">
        <v>0</v>
      </c>
      <c r="AFC9" s="261">
        <v>0</v>
      </c>
      <c r="AFD9" s="261">
        <v>0</v>
      </c>
      <c r="AFE9" s="261">
        <v>0</v>
      </c>
      <c r="AFF9" s="261">
        <v>0</v>
      </c>
      <c r="AFG9" s="261">
        <v>0</v>
      </c>
      <c r="AFH9" s="261">
        <v>0</v>
      </c>
      <c r="AFI9" s="261">
        <v>0</v>
      </c>
      <c r="AFJ9" s="262"/>
      <c r="AFK9" s="263">
        <f t="shared" si="55"/>
        <v>0</v>
      </c>
      <c r="AFL9" s="264">
        <f t="shared" si="55"/>
        <v>0</v>
      </c>
      <c r="AFM9" s="261">
        <v>0</v>
      </c>
      <c r="AFN9" s="261">
        <v>0</v>
      </c>
      <c r="AFO9" s="261">
        <v>198.85</v>
      </c>
      <c r="AFP9" s="261">
        <v>0</v>
      </c>
      <c r="AFQ9" s="261">
        <v>0</v>
      </c>
      <c r="AFR9" s="261">
        <v>0</v>
      </c>
      <c r="AFS9" s="261">
        <v>0</v>
      </c>
      <c r="AFT9" s="261">
        <v>0</v>
      </c>
      <c r="AFU9" s="261">
        <v>0</v>
      </c>
      <c r="AFV9" s="261">
        <v>45</v>
      </c>
      <c r="AFW9" s="261">
        <v>0</v>
      </c>
      <c r="AFX9" s="261">
        <v>0</v>
      </c>
      <c r="AFY9" s="262"/>
      <c r="AFZ9" s="263">
        <f t="shared" si="56"/>
        <v>243.85</v>
      </c>
      <c r="AGA9" s="264">
        <f t="shared" si="56"/>
        <v>243.85</v>
      </c>
      <c r="AGB9" s="261">
        <v>0</v>
      </c>
      <c r="AGC9" s="261">
        <v>0</v>
      </c>
      <c r="AGD9" s="261">
        <v>22.1</v>
      </c>
      <c r="AGE9" s="261">
        <v>0</v>
      </c>
      <c r="AGF9" s="261">
        <v>0</v>
      </c>
      <c r="AGG9" s="261">
        <v>0</v>
      </c>
      <c r="AGH9" s="261">
        <v>0</v>
      </c>
      <c r="AGI9" s="261">
        <v>0</v>
      </c>
      <c r="AGJ9" s="261">
        <v>0</v>
      </c>
      <c r="AGK9" s="261">
        <v>5</v>
      </c>
      <c r="AGL9" s="261">
        <v>0</v>
      </c>
      <c r="AGM9" s="261">
        <v>0</v>
      </c>
      <c r="AGN9" s="262"/>
      <c r="AGO9" s="263">
        <f t="shared" si="57"/>
        <v>27.1</v>
      </c>
      <c r="AGP9" s="264">
        <f t="shared" si="57"/>
        <v>27.1</v>
      </c>
      <c r="AGQ9" s="261">
        <v>0</v>
      </c>
      <c r="AGR9" s="261">
        <v>0</v>
      </c>
      <c r="AGS9" s="261">
        <v>0</v>
      </c>
      <c r="AGT9" s="261">
        <v>0</v>
      </c>
      <c r="AGU9" s="261">
        <v>0</v>
      </c>
      <c r="AGV9" s="261">
        <v>0</v>
      </c>
      <c r="AGW9" s="261">
        <v>0</v>
      </c>
      <c r="AGX9" s="261">
        <v>0</v>
      </c>
      <c r="AGY9" s="261">
        <v>0</v>
      </c>
      <c r="AGZ9" s="261">
        <v>0</v>
      </c>
      <c r="AHA9" s="261">
        <v>0</v>
      </c>
      <c r="AHB9" s="261">
        <v>0</v>
      </c>
      <c r="AHC9" s="262"/>
      <c r="AHD9" s="263">
        <f t="shared" si="58"/>
        <v>0</v>
      </c>
      <c r="AHE9" s="264">
        <f t="shared" si="58"/>
        <v>0</v>
      </c>
      <c r="AHF9" s="261">
        <v>0</v>
      </c>
      <c r="AHG9" s="261">
        <v>5</v>
      </c>
      <c r="AHH9" s="261">
        <v>1.1499999999999999</v>
      </c>
      <c r="AHI9" s="261">
        <v>1.95</v>
      </c>
      <c r="AHJ9" s="261">
        <v>0</v>
      </c>
      <c r="AHK9" s="261">
        <v>10.8</v>
      </c>
      <c r="AHL9" s="261">
        <v>0</v>
      </c>
      <c r="AHM9" s="261">
        <v>0</v>
      </c>
      <c r="AHN9" s="261">
        <v>0</v>
      </c>
      <c r="AHO9" s="261">
        <v>0.15</v>
      </c>
      <c r="AHP9" s="261">
        <v>0</v>
      </c>
      <c r="AHQ9" s="261">
        <v>0</v>
      </c>
      <c r="AHR9" s="262"/>
      <c r="AHS9" s="263">
        <f t="shared" si="59"/>
        <v>19.049999999999997</v>
      </c>
      <c r="AHT9" s="264">
        <f t="shared" si="59"/>
        <v>19.049999999999997</v>
      </c>
      <c r="AHU9" s="261">
        <v>0</v>
      </c>
      <c r="AHV9" s="261">
        <v>0</v>
      </c>
      <c r="AHW9" s="261">
        <v>0</v>
      </c>
      <c r="AHX9" s="261">
        <v>0</v>
      </c>
      <c r="AHY9" s="261">
        <v>0</v>
      </c>
      <c r="AHZ9" s="261">
        <v>0</v>
      </c>
      <c r="AIA9" s="261">
        <v>0</v>
      </c>
      <c r="AIB9" s="261">
        <v>0</v>
      </c>
      <c r="AIC9" s="261">
        <v>0</v>
      </c>
      <c r="AID9" s="261">
        <v>0</v>
      </c>
      <c r="AIE9" s="261">
        <v>0</v>
      </c>
      <c r="AIF9" s="261">
        <v>0</v>
      </c>
      <c r="AIG9" s="262"/>
      <c r="AIH9" s="263">
        <f t="shared" si="60"/>
        <v>0</v>
      </c>
      <c r="AII9" s="264">
        <f t="shared" si="60"/>
        <v>0</v>
      </c>
      <c r="AIJ9" s="261">
        <v>0</v>
      </c>
      <c r="AIK9" s="261">
        <v>0</v>
      </c>
      <c r="AIL9" s="261">
        <v>0</v>
      </c>
      <c r="AIM9" s="261">
        <v>0</v>
      </c>
      <c r="AIN9" s="261">
        <v>0</v>
      </c>
      <c r="AIO9" s="261">
        <v>0</v>
      </c>
      <c r="AIP9" s="261">
        <v>0</v>
      </c>
      <c r="AIQ9" s="261">
        <v>0</v>
      </c>
      <c r="AIR9" s="261">
        <v>0</v>
      </c>
      <c r="AIS9" s="261">
        <v>0</v>
      </c>
      <c r="AIT9" s="261">
        <v>0</v>
      </c>
      <c r="AIU9" s="261">
        <v>0</v>
      </c>
      <c r="AIV9" s="262"/>
      <c r="AIW9" s="263">
        <f t="shared" si="61"/>
        <v>0</v>
      </c>
      <c r="AIX9" s="264">
        <f t="shared" si="61"/>
        <v>0</v>
      </c>
      <c r="AIY9" s="261">
        <v>0</v>
      </c>
      <c r="AIZ9" s="261">
        <v>0</v>
      </c>
      <c r="AJA9" s="261">
        <v>0</v>
      </c>
      <c r="AJB9" s="261">
        <v>0</v>
      </c>
      <c r="AJC9" s="261">
        <v>0</v>
      </c>
      <c r="AJD9" s="261">
        <v>0</v>
      </c>
      <c r="AJE9" s="261">
        <v>0</v>
      </c>
      <c r="AJF9" s="261">
        <v>0</v>
      </c>
      <c r="AJG9" s="261">
        <v>0</v>
      </c>
      <c r="AJH9" s="261">
        <v>0</v>
      </c>
      <c r="AJI9" s="261">
        <v>0</v>
      </c>
      <c r="AJJ9" s="261">
        <v>0</v>
      </c>
      <c r="AJK9" s="262"/>
      <c r="AJL9" s="263">
        <f t="shared" si="62"/>
        <v>0</v>
      </c>
      <c r="AJM9" s="264">
        <f t="shared" si="62"/>
        <v>0</v>
      </c>
      <c r="AJN9" s="261">
        <v>0</v>
      </c>
      <c r="AJO9" s="261">
        <v>0</v>
      </c>
      <c r="AJP9" s="261">
        <v>0</v>
      </c>
      <c r="AJQ9" s="261">
        <v>0</v>
      </c>
      <c r="AJR9" s="261">
        <v>0</v>
      </c>
      <c r="AJS9" s="261">
        <v>0</v>
      </c>
      <c r="AJT9" s="261">
        <v>0</v>
      </c>
      <c r="AJU9" s="261">
        <v>0</v>
      </c>
      <c r="AJV9" s="261">
        <v>0</v>
      </c>
      <c r="AJW9" s="261">
        <v>0</v>
      </c>
      <c r="AJX9" s="261">
        <v>0</v>
      </c>
      <c r="AJY9" s="261">
        <v>0</v>
      </c>
      <c r="AJZ9" s="262"/>
      <c r="AKA9" s="263">
        <f t="shared" si="63"/>
        <v>0</v>
      </c>
      <c r="AKB9" s="264">
        <f t="shared" si="63"/>
        <v>0</v>
      </c>
      <c r="AKC9" s="261">
        <v>0</v>
      </c>
      <c r="AKD9" s="261">
        <v>0</v>
      </c>
      <c r="AKE9" s="261">
        <v>0</v>
      </c>
      <c r="AKF9" s="261">
        <v>0</v>
      </c>
      <c r="AKG9" s="261">
        <v>0</v>
      </c>
      <c r="AKH9" s="261">
        <v>0</v>
      </c>
      <c r="AKI9" s="261">
        <v>0</v>
      </c>
      <c r="AKJ9" s="261">
        <v>0</v>
      </c>
      <c r="AKK9" s="261">
        <v>0</v>
      </c>
      <c r="AKL9" s="261">
        <v>0</v>
      </c>
      <c r="AKM9" s="261">
        <v>0</v>
      </c>
      <c r="AKN9" s="261">
        <v>0</v>
      </c>
      <c r="AKO9" s="262"/>
      <c r="AKP9" s="263">
        <f t="shared" si="64"/>
        <v>0</v>
      </c>
      <c r="AKQ9" s="264">
        <f t="shared" si="64"/>
        <v>0</v>
      </c>
      <c r="AKR9" s="261">
        <v>1046</v>
      </c>
      <c r="AKS9" s="261">
        <v>663.27</v>
      </c>
      <c r="AKT9" s="261">
        <v>0</v>
      </c>
      <c r="AKU9" s="261">
        <v>7500</v>
      </c>
      <c r="AKV9" s="261">
        <v>1606.5</v>
      </c>
      <c r="AKW9" s="261">
        <v>0</v>
      </c>
      <c r="AKX9" s="261">
        <v>1000</v>
      </c>
      <c r="AKY9" s="261">
        <v>0</v>
      </c>
      <c r="AKZ9" s="261">
        <v>0</v>
      </c>
      <c r="ALA9" s="261">
        <v>0</v>
      </c>
      <c r="ALB9" s="261">
        <v>0</v>
      </c>
      <c r="ALC9" s="261">
        <v>501</v>
      </c>
      <c r="ALD9" s="262"/>
      <c r="ALE9" s="263">
        <f t="shared" si="65"/>
        <v>12316.77</v>
      </c>
      <c r="ALF9" s="264">
        <f t="shared" si="65"/>
        <v>11270.77</v>
      </c>
      <c r="ALG9" s="261">
        <v>0</v>
      </c>
      <c r="ALH9" s="261">
        <v>115</v>
      </c>
      <c r="ALI9" s="261">
        <v>0</v>
      </c>
      <c r="ALJ9" s="261">
        <v>115</v>
      </c>
      <c r="ALK9" s="261">
        <v>115</v>
      </c>
      <c r="ALL9" s="261">
        <v>0</v>
      </c>
      <c r="ALM9" s="261">
        <v>0</v>
      </c>
      <c r="ALN9" s="261">
        <v>0</v>
      </c>
      <c r="ALO9" s="261">
        <v>0</v>
      </c>
      <c r="ALP9" s="261">
        <v>0</v>
      </c>
      <c r="ALQ9" s="261">
        <v>0</v>
      </c>
      <c r="ALR9" s="261">
        <v>0</v>
      </c>
      <c r="ALS9" s="262"/>
      <c r="ALT9" s="263">
        <f t="shared" si="66"/>
        <v>345</v>
      </c>
      <c r="ALU9" s="264">
        <f t="shared" si="66"/>
        <v>345</v>
      </c>
      <c r="ALV9" s="261">
        <v>0</v>
      </c>
      <c r="ALW9" s="261">
        <v>0</v>
      </c>
      <c r="ALX9" s="261">
        <v>0</v>
      </c>
      <c r="ALY9" s="261">
        <v>0</v>
      </c>
      <c r="ALZ9" s="261">
        <v>0</v>
      </c>
      <c r="AMA9" s="261">
        <v>0</v>
      </c>
      <c r="AMB9" s="261">
        <v>0</v>
      </c>
      <c r="AMC9" s="261">
        <v>0</v>
      </c>
      <c r="AMD9" s="261">
        <v>0</v>
      </c>
      <c r="AME9" s="261">
        <v>0</v>
      </c>
      <c r="AMF9" s="261">
        <v>0</v>
      </c>
      <c r="AMG9" s="261">
        <v>0</v>
      </c>
      <c r="AMH9" s="262"/>
      <c r="AMI9" s="263">
        <f t="shared" si="67"/>
        <v>0</v>
      </c>
      <c r="AMJ9" s="264">
        <f t="shared" si="67"/>
        <v>0</v>
      </c>
      <c r="AMK9" s="261">
        <v>6.92</v>
      </c>
      <c r="AML9" s="261">
        <v>8.3800000000000008</v>
      </c>
      <c r="AMM9" s="261">
        <v>6.86</v>
      </c>
      <c r="AMN9" s="261">
        <v>6.34</v>
      </c>
      <c r="AMO9" s="261">
        <v>6.46</v>
      </c>
      <c r="AMP9" s="261">
        <v>5.67</v>
      </c>
      <c r="AMQ9" s="261">
        <v>5.66</v>
      </c>
      <c r="AMR9" s="261">
        <v>5.32</v>
      </c>
      <c r="AMS9" s="261">
        <v>4.76</v>
      </c>
      <c r="AMT9" s="261">
        <v>4.3899999999999997</v>
      </c>
      <c r="AMU9" s="261">
        <v>4.4000000000000004</v>
      </c>
      <c r="AMV9" s="261">
        <v>4.66</v>
      </c>
      <c r="AMW9" s="262"/>
      <c r="AMX9" s="263">
        <f t="shared" si="68"/>
        <v>69.820000000000007</v>
      </c>
      <c r="AMY9" s="264">
        <f t="shared" si="68"/>
        <v>62.900000000000006</v>
      </c>
      <c r="AMZ9" s="261">
        <v>0</v>
      </c>
      <c r="ANA9" s="261">
        <v>0</v>
      </c>
      <c r="ANB9" s="261">
        <v>0</v>
      </c>
      <c r="ANC9" s="261">
        <v>0</v>
      </c>
      <c r="AND9" s="261">
        <v>0</v>
      </c>
      <c r="ANE9" s="261">
        <v>0</v>
      </c>
      <c r="ANF9" s="261">
        <v>0</v>
      </c>
      <c r="ANG9" s="261">
        <v>0</v>
      </c>
      <c r="ANH9" s="261">
        <v>0</v>
      </c>
      <c r="ANI9" s="261">
        <v>0</v>
      </c>
      <c r="ANJ9" s="261">
        <v>0</v>
      </c>
      <c r="ANK9" s="261">
        <v>0</v>
      </c>
      <c r="ANL9" s="262"/>
      <c r="ANM9" s="263">
        <f t="shared" si="69"/>
        <v>0</v>
      </c>
      <c r="ANN9" s="264">
        <f t="shared" si="69"/>
        <v>0</v>
      </c>
      <c r="ANO9" s="261">
        <v>0</v>
      </c>
      <c r="ANP9" s="261">
        <v>0</v>
      </c>
      <c r="ANQ9" s="261">
        <v>0</v>
      </c>
      <c r="ANR9" s="261">
        <v>0</v>
      </c>
      <c r="ANS9" s="261">
        <v>0</v>
      </c>
      <c r="ANT9" s="261">
        <v>0</v>
      </c>
      <c r="ANU9" s="261">
        <v>0</v>
      </c>
      <c r="ANV9" s="261">
        <v>0</v>
      </c>
      <c r="ANW9" s="261">
        <v>0</v>
      </c>
      <c r="ANX9" s="261">
        <v>0</v>
      </c>
      <c r="ANY9" s="261">
        <v>0</v>
      </c>
      <c r="ANZ9" s="261">
        <v>0</v>
      </c>
      <c r="AOA9" s="262"/>
      <c r="AOB9" s="263">
        <f t="shared" si="70"/>
        <v>0</v>
      </c>
      <c r="AOC9" s="264">
        <f t="shared" si="70"/>
        <v>0</v>
      </c>
      <c r="AOD9" s="261">
        <v>0</v>
      </c>
      <c r="AOE9" s="261">
        <v>0</v>
      </c>
      <c r="AOF9" s="261">
        <v>0</v>
      </c>
      <c r="AOG9" s="261">
        <v>0</v>
      </c>
      <c r="AOH9" s="261">
        <v>0</v>
      </c>
      <c r="AOI9" s="261">
        <v>0</v>
      </c>
      <c r="AOJ9" s="261">
        <v>0</v>
      </c>
      <c r="AOK9" s="261">
        <v>0</v>
      </c>
      <c r="AOL9" s="261">
        <v>0</v>
      </c>
      <c r="AOM9" s="261">
        <v>0</v>
      </c>
      <c r="AON9" s="261">
        <v>0</v>
      </c>
      <c r="AOO9" s="261">
        <v>0</v>
      </c>
      <c r="AOP9" s="262"/>
      <c r="AOQ9" s="263">
        <f t="shared" si="71"/>
        <v>0</v>
      </c>
      <c r="AOR9" s="264">
        <f t="shared" si="71"/>
        <v>0</v>
      </c>
      <c r="AOS9" s="261">
        <v>0</v>
      </c>
      <c r="AOT9" s="261">
        <v>0</v>
      </c>
      <c r="AOU9" s="261">
        <v>0</v>
      </c>
      <c r="AOV9" s="261">
        <v>0</v>
      </c>
      <c r="AOW9" s="261">
        <v>0</v>
      </c>
      <c r="AOX9" s="261">
        <v>0</v>
      </c>
      <c r="AOY9" s="261">
        <v>0</v>
      </c>
      <c r="AOZ9" s="261">
        <v>0</v>
      </c>
      <c r="APA9" s="261">
        <v>0</v>
      </c>
      <c r="APB9" s="261">
        <v>0</v>
      </c>
      <c r="APC9" s="261">
        <v>0</v>
      </c>
      <c r="APD9" s="261">
        <v>0</v>
      </c>
      <c r="APE9" s="262"/>
      <c r="APF9" s="263">
        <f t="shared" si="72"/>
        <v>0</v>
      </c>
      <c r="APG9" s="264">
        <f t="shared" si="72"/>
        <v>0</v>
      </c>
      <c r="APH9" s="261">
        <v>0</v>
      </c>
      <c r="API9" s="261">
        <v>0</v>
      </c>
      <c r="APJ9" s="261">
        <v>0</v>
      </c>
      <c r="APK9" s="261">
        <v>0</v>
      </c>
      <c r="APL9" s="261">
        <v>0</v>
      </c>
      <c r="APM9" s="261">
        <v>0</v>
      </c>
      <c r="APN9" s="261">
        <v>0</v>
      </c>
      <c r="APO9" s="261">
        <v>0</v>
      </c>
      <c r="APP9" s="261">
        <v>0</v>
      </c>
      <c r="APQ9" s="261">
        <v>0</v>
      </c>
      <c r="APR9" s="261">
        <v>0</v>
      </c>
      <c r="APS9" s="261">
        <v>0</v>
      </c>
      <c r="APT9" s="262"/>
      <c r="APU9" s="263">
        <f t="shared" si="73"/>
        <v>0</v>
      </c>
      <c r="APV9" s="264">
        <f t="shared" si="73"/>
        <v>0</v>
      </c>
      <c r="APW9" s="261">
        <v>0</v>
      </c>
      <c r="APX9" s="261">
        <v>0</v>
      </c>
      <c r="APY9" s="261">
        <v>0</v>
      </c>
      <c r="APZ9" s="261">
        <v>0</v>
      </c>
      <c r="AQA9" s="261">
        <v>0</v>
      </c>
      <c r="AQB9" s="261">
        <v>0</v>
      </c>
      <c r="AQC9" s="261">
        <v>0</v>
      </c>
      <c r="AQD9" s="261">
        <v>0</v>
      </c>
      <c r="AQE9" s="261">
        <v>0</v>
      </c>
      <c r="AQF9" s="261">
        <v>0</v>
      </c>
      <c r="AQG9" s="261">
        <v>0</v>
      </c>
      <c r="AQH9" s="261">
        <v>0</v>
      </c>
      <c r="AQI9" s="262"/>
      <c r="AQJ9" s="263">
        <f t="shared" si="74"/>
        <v>0</v>
      </c>
      <c r="AQK9" s="264">
        <f t="shared" si="74"/>
        <v>0</v>
      </c>
      <c r="AQL9" s="261"/>
      <c r="AQM9" s="261"/>
      <c r="AQN9" s="261"/>
      <c r="AQO9" s="261"/>
      <c r="AQP9" s="261">
        <v>15166</v>
      </c>
      <c r="AQQ9" s="261"/>
      <c r="AQR9" s="261"/>
      <c r="AQS9" s="261"/>
      <c r="AQT9" s="261"/>
      <c r="AQU9" s="261"/>
      <c r="AQV9" s="261"/>
      <c r="AQW9" s="261"/>
      <c r="AQX9" s="262"/>
      <c r="AQY9" s="263">
        <f t="shared" si="75"/>
        <v>15166</v>
      </c>
      <c r="AQZ9" s="264">
        <f t="shared" si="75"/>
        <v>15166</v>
      </c>
      <c r="ARA9" s="261">
        <v>19841</v>
      </c>
      <c r="ARB9" s="261">
        <v>0</v>
      </c>
      <c r="ARC9" s="261">
        <v>0</v>
      </c>
      <c r="ARD9" s="261">
        <v>56427</v>
      </c>
      <c r="ARE9" s="261">
        <v>18809</v>
      </c>
      <c r="ARF9" s="261">
        <v>18809</v>
      </c>
      <c r="ARG9" s="261">
        <v>18809</v>
      </c>
      <c r="ARH9" s="261">
        <v>18809</v>
      </c>
      <c r="ARI9" s="261">
        <v>18809</v>
      </c>
      <c r="ARJ9" s="261">
        <v>0</v>
      </c>
      <c r="ARK9" s="261">
        <v>0</v>
      </c>
      <c r="ARL9" s="261">
        <v>0</v>
      </c>
      <c r="ARM9" s="262"/>
      <c r="ARN9" s="263">
        <f t="shared" si="76"/>
        <v>170313</v>
      </c>
      <c r="ARO9" s="264">
        <f t="shared" si="76"/>
        <v>150472</v>
      </c>
      <c r="ARP9" s="261">
        <v>31042.31</v>
      </c>
      <c r="ARQ9" s="261">
        <v>30534.89</v>
      </c>
      <c r="ARR9" s="261">
        <v>38025.51</v>
      </c>
      <c r="ARS9" s="261">
        <v>31064.05</v>
      </c>
      <c r="ART9" s="261">
        <v>31212.75</v>
      </c>
      <c r="ARU9" s="261">
        <v>35827.629999999997</v>
      </c>
      <c r="ARV9" s="261">
        <v>43216.75</v>
      </c>
      <c r="ARW9" s="261">
        <v>28995.59</v>
      </c>
      <c r="ARX9" s="261">
        <v>29837.67</v>
      </c>
      <c r="ARY9" s="261">
        <v>31261.51</v>
      </c>
      <c r="ARZ9" s="261">
        <v>31264.080000000002</v>
      </c>
      <c r="ASA9" s="262"/>
      <c r="ASB9" s="265">
        <f t="shared" si="78"/>
        <v>362282.74000000005</v>
      </c>
      <c r="ASC9" s="266"/>
      <c r="ASD9" s="261"/>
      <c r="ASE9" s="261"/>
      <c r="ASF9" s="261"/>
      <c r="ASG9" s="261"/>
      <c r="ASH9" s="261"/>
      <c r="ASI9" s="261"/>
      <c r="ASJ9" s="261"/>
      <c r="ASK9" s="261"/>
      <c r="ASL9" s="261"/>
      <c r="ASM9" s="261"/>
      <c r="ASN9" s="262"/>
      <c r="ASO9" s="267">
        <f t="shared" si="77"/>
        <v>0</v>
      </c>
    </row>
    <row r="10" spans="1:1185" x14ac:dyDescent="0.25">
      <c r="A10" s="39">
        <v>8</v>
      </c>
      <c r="B10" s="40">
        <v>1</v>
      </c>
      <c r="C10" s="40" t="s">
        <v>19</v>
      </c>
      <c r="D10" s="40" t="s">
        <v>19</v>
      </c>
      <c r="E10" s="41" t="s">
        <v>19</v>
      </c>
      <c r="F10" s="187">
        <v>3284698</v>
      </c>
      <c r="G10" s="49">
        <v>3564967</v>
      </c>
      <c r="H10" s="51">
        <v>3092243</v>
      </c>
      <c r="I10" s="49">
        <v>3122957</v>
      </c>
      <c r="J10" s="49">
        <v>283077</v>
      </c>
      <c r="K10" s="51" t="s">
        <v>219</v>
      </c>
      <c r="L10" s="49">
        <v>3155726</v>
      </c>
      <c r="M10" s="49">
        <v>3438803</v>
      </c>
      <c r="N10" s="49">
        <v>3092243</v>
      </c>
      <c r="O10" s="49">
        <v>257687</v>
      </c>
      <c r="P10" s="49">
        <v>260246</v>
      </c>
      <c r="Q10" s="258">
        <v>46377.341468560677</v>
      </c>
      <c r="R10" s="259">
        <v>79786.61357214149</v>
      </c>
      <c r="S10" s="260">
        <f t="shared" si="0"/>
        <v>126163.95504070216</v>
      </c>
      <c r="T10" s="268">
        <v>15432.67</v>
      </c>
      <c r="U10" s="268">
        <v>10643.28</v>
      </c>
      <c r="V10" s="268">
        <v>10297.57</v>
      </c>
      <c r="W10" s="268">
        <v>12599.87</v>
      </c>
      <c r="X10" s="268">
        <v>8859.23</v>
      </c>
      <c r="Y10" s="268">
        <v>13071.67</v>
      </c>
      <c r="Z10" s="268">
        <v>11968.21</v>
      </c>
      <c r="AA10" s="268">
        <v>8892.07</v>
      </c>
      <c r="AB10" s="268">
        <v>7016.96</v>
      </c>
      <c r="AC10" s="268">
        <v>7204.33</v>
      </c>
      <c r="AD10" s="268">
        <v>7612.36</v>
      </c>
      <c r="AE10" s="268">
        <v>4430.3599999999997</v>
      </c>
      <c r="AF10" s="269"/>
      <c r="AG10" s="270">
        <f t="shared" si="1"/>
        <v>118028.58000000002</v>
      </c>
      <c r="AH10" s="271">
        <f t="shared" si="1"/>
        <v>102595.91</v>
      </c>
      <c r="AI10" s="268">
        <v>1824.62</v>
      </c>
      <c r="AJ10" s="268">
        <v>1384.99</v>
      </c>
      <c r="AK10" s="268">
        <v>1010.58</v>
      </c>
      <c r="AL10" s="268">
        <v>1368.07</v>
      </c>
      <c r="AM10" s="268">
        <v>1013.32</v>
      </c>
      <c r="AN10" s="268">
        <v>1750.31</v>
      </c>
      <c r="AO10" s="268">
        <v>1156.2</v>
      </c>
      <c r="AP10" s="268">
        <v>967.86</v>
      </c>
      <c r="AQ10" s="268">
        <v>1354.78</v>
      </c>
      <c r="AR10" s="268">
        <v>1094.6400000000001</v>
      </c>
      <c r="AS10" s="268">
        <v>603.58000000000004</v>
      </c>
      <c r="AT10" s="268">
        <v>771.12</v>
      </c>
      <c r="AU10" s="269"/>
      <c r="AV10" s="270">
        <f t="shared" si="2"/>
        <v>14300.070000000002</v>
      </c>
      <c r="AW10" s="271">
        <f t="shared" si="2"/>
        <v>12475.45</v>
      </c>
      <c r="AX10" s="268">
        <v>0</v>
      </c>
      <c r="AY10" s="268">
        <v>0</v>
      </c>
      <c r="AZ10" s="268">
        <v>0</v>
      </c>
      <c r="BA10" s="268">
        <v>0</v>
      </c>
      <c r="BB10" s="268">
        <v>0</v>
      </c>
      <c r="BC10" s="268">
        <v>0</v>
      </c>
      <c r="BD10" s="268">
        <v>0</v>
      </c>
      <c r="BE10" s="268">
        <v>0</v>
      </c>
      <c r="BF10" s="268">
        <v>0</v>
      </c>
      <c r="BG10" s="268">
        <v>0</v>
      </c>
      <c r="BH10" s="268">
        <v>0</v>
      </c>
      <c r="BI10" s="268">
        <v>0</v>
      </c>
      <c r="BJ10" s="269"/>
      <c r="BK10" s="270">
        <f t="shared" si="3"/>
        <v>0</v>
      </c>
      <c r="BL10" s="271">
        <f t="shared" si="3"/>
        <v>0</v>
      </c>
      <c r="BM10" s="268">
        <v>1601.03</v>
      </c>
      <c r="BN10" s="268">
        <v>1206.3</v>
      </c>
      <c r="BO10" s="268">
        <v>649.99</v>
      </c>
      <c r="BP10" s="268">
        <v>1115.22</v>
      </c>
      <c r="BQ10" s="268">
        <v>924.19</v>
      </c>
      <c r="BR10" s="268">
        <v>804.04</v>
      </c>
      <c r="BS10" s="268">
        <v>748.05</v>
      </c>
      <c r="BT10" s="268">
        <v>512.25</v>
      </c>
      <c r="BU10" s="268">
        <v>393.93</v>
      </c>
      <c r="BV10" s="268">
        <v>474.21</v>
      </c>
      <c r="BW10" s="268">
        <v>607.34</v>
      </c>
      <c r="BX10" s="268">
        <v>642.04999999999995</v>
      </c>
      <c r="BY10" s="269"/>
      <c r="BZ10" s="270">
        <f t="shared" si="4"/>
        <v>9678.5999999999985</v>
      </c>
      <c r="CA10" s="271">
        <f t="shared" si="4"/>
        <v>8077.5700000000006</v>
      </c>
      <c r="CB10" s="268">
        <v>10624.87</v>
      </c>
      <c r="CC10" s="268">
        <v>10070.98</v>
      </c>
      <c r="CD10" s="268">
        <v>7382.89</v>
      </c>
      <c r="CE10" s="268">
        <v>10022.69</v>
      </c>
      <c r="CF10" s="268">
        <v>11135.11</v>
      </c>
      <c r="CG10" s="268">
        <v>10304.17</v>
      </c>
      <c r="CH10" s="268">
        <v>11425.8</v>
      </c>
      <c r="CI10" s="268">
        <v>6115.61</v>
      </c>
      <c r="CJ10" s="268">
        <v>6771.17</v>
      </c>
      <c r="CK10" s="268">
        <v>6553.28</v>
      </c>
      <c r="CL10" s="268">
        <v>8557.1</v>
      </c>
      <c r="CM10" s="268">
        <v>7104.22</v>
      </c>
      <c r="CN10" s="269"/>
      <c r="CO10" s="270">
        <f t="shared" si="5"/>
        <v>106067.89</v>
      </c>
      <c r="CP10" s="271">
        <f t="shared" si="5"/>
        <v>95443.02</v>
      </c>
      <c r="CQ10" s="268">
        <v>0</v>
      </c>
      <c r="CR10" s="268">
        <v>0</v>
      </c>
      <c r="CS10" s="268">
        <v>0</v>
      </c>
      <c r="CT10" s="268">
        <v>0</v>
      </c>
      <c r="CU10" s="268">
        <v>0</v>
      </c>
      <c r="CV10" s="268">
        <v>0</v>
      </c>
      <c r="CW10" s="268">
        <v>0</v>
      </c>
      <c r="CX10" s="268">
        <v>0</v>
      </c>
      <c r="CY10" s="268">
        <v>0</v>
      </c>
      <c r="CZ10" s="268">
        <v>0</v>
      </c>
      <c r="DA10" s="268">
        <v>0</v>
      </c>
      <c r="DB10" s="268">
        <v>0</v>
      </c>
      <c r="DC10" s="269"/>
      <c r="DD10" s="270">
        <f t="shared" si="6"/>
        <v>0</v>
      </c>
      <c r="DE10" s="271">
        <f t="shared" si="6"/>
        <v>0</v>
      </c>
      <c r="DF10" s="268">
        <v>0</v>
      </c>
      <c r="DG10" s="268">
        <v>0</v>
      </c>
      <c r="DH10" s="268">
        <v>0</v>
      </c>
      <c r="DI10" s="268">
        <v>0</v>
      </c>
      <c r="DJ10" s="268">
        <v>0</v>
      </c>
      <c r="DK10" s="268">
        <v>0</v>
      </c>
      <c r="DL10" s="268">
        <v>0</v>
      </c>
      <c r="DM10" s="268">
        <v>0</v>
      </c>
      <c r="DN10" s="268">
        <v>0</v>
      </c>
      <c r="DO10" s="268">
        <v>0</v>
      </c>
      <c r="DP10" s="268">
        <v>0</v>
      </c>
      <c r="DQ10" s="268">
        <v>0</v>
      </c>
      <c r="DR10" s="269"/>
      <c r="DS10" s="270">
        <f t="shared" si="7"/>
        <v>0</v>
      </c>
      <c r="DT10" s="271">
        <f t="shared" si="7"/>
        <v>0</v>
      </c>
      <c r="DU10" s="268">
        <v>10016.219999999999</v>
      </c>
      <c r="DV10" s="268">
        <v>7852.12</v>
      </c>
      <c r="DW10" s="268">
        <v>8694.49</v>
      </c>
      <c r="DX10" s="268">
        <v>11731.38</v>
      </c>
      <c r="DY10" s="268">
        <v>12936.35</v>
      </c>
      <c r="DZ10" s="268">
        <v>8840.65</v>
      </c>
      <c r="EA10" s="268">
        <v>9268.15</v>
      </c>
      <c r="EB10" s="268">
        <v>5352.14</v>
      </c>
      <c r="EC10" s="268">
        <v>8318.89</v>
      </c>
      <c r="ED10" s="268">
        <v>8083.43</v>
      </c>
      <c r="EE10" s="268">
        <v>5000.04</v>
      </c>
      <c r="EF10" s="268">
        <v>5091.3999999999996</v>
      </c>
      <c r="EG10" s="269"/>
      <c r="EH10" s="270">
        <f t="shared" si="8"/>
        <v>101185.26</v>
      </c>
      <c r="EI10" s="271">
        <f t="shared" si="8"/>
        <v>91169.04</v>
      </c>
      <c r="EJ10" s="268">
        <v>1712.86</v>
      </c>
      <c r="EK10" s="268">
        <v>1868.2</v>
      </c>
      <c r="EL10" s="268">
        <v>1773.81</v>
      </c>
      <c r="EM10" s="268">
        <v>2038.99</v>
      </c>
      <c r="EN10" s="268">
        <v>2261.1</v>
      </c>
      <c r="EO10" s="268">
        <v>1722.73</v>
      </c>
      <c r="EP10" s="268">
        <v>1550.36</v>
      </c>
      <c r="EQ10" s="268">
        <v>753.84</v>
      </c>
      <c r="ER10" s="268">
        <v>1359.88</v>
      </c>
      <c r="ES10" s="268">
        <v>1597.91</v>
      </c>
      <c r="ET10" s="268">
        <v>1176.08</v>
      </c>
      <c r="EU10" s="268">
        <v>800.91</v>
      </c>
      <c r="EV10" s="269"/>
      <c r="EW10" s="270">
        <f t="shared" si="9"/>
        <v>18616.670000000002</v>
      </c>
      <c r="EX10" s="271">
        <f t="shared" si="9"/>
        <v>16903.810000000001</v>
      </c>
      <c r="EY10" s="268">
        <v>780</v>
      </c>
      <c r="EZ10" s="268">
        <v>940</v>
      </c>
      <c r="FA10" s="268">
        <v>890</v>
      </c>
      <c r="FB10" s="268">
        <v>1530</v>
      </c>
      <c r="FC10" s="268">
        <v>1250</v>
      </c>
      <c r="FD10" s="268">
        <v>1270</v>
      </c>
      <c r="FE10" s="268">
        <v>1130</v>
      </c>
      <c r="FF10" s="268">
        <v>270</v>
      </c>
      <c r="FG10" s="268">
        <v>260</v>
      </c>
      <c r="FH10" s="268">
        <v>320</v>
      </c>
      <c r="FI10" s="268">
        <v>210</v>
      </c>
      <c r="FJ10" s="268">
        <v>160</v>
      </c>
      <c r="FK10" s="269"/>
      <c r="FL10" s="270">
        <f t="shared" si="10"/>
        <v>9010</v>
      </c>
      <c r="FM10" s="271">
        <f t="shared" si="10"/>
        <v>8230</v>
      </c>
      <c r="FN10" s="268">
        <v>3168.86</v>
      </c>
      <c r="FO10" s="268">
        <v>3496.87</v>
      </c>
      <c r="FP10" s="268">
        <v>2516.3200000000002</v>
      </c>
      <c r="FQ10" s="268">
        <v>2792.99</v>
      </c>
      <c r="FR10" s="268">
        <v>2866.4</v>
      </c>
      <c r="FS10" s="268">
        <v>2978.06</v>
      </c>
      <c r="FT10" s="268">
        <v>2989.92</v>
      </c>
      <c r="FU10" s="268">
        <v>1581.12</v>
      </c>
      <c r="FV10" s="268">
        <v>2423.2600000000002</v>
      </c>
      <c r="FW10" s="268">
        <v>2059.6</v>
      </c>
      <c r="FX10" s="268">
        <v>1913.71</v>
      </c>
      <c r="FY10" s="268">
        <v>1762.93</v>
      </c>
      <c r="FZ10" s="269"/>
      <c r="GA10" s="270">
        <f t="shared" si="11"/>
        <v>30550.039999999994</v>
      </c>
      <c r="GB10" s="271">
        <f t="shared" si="11"/>
        <v>27381.179999999993</v>
      </c>
      <c r="GC10" s="268">
        <v>6057.4</v>
      </c>
      <c r="GD10" s="268">
        <v>5202.24</v>
      </c>
      <c r="GE10" s="268">
        <v>4461.6400000000003</v>
      </c>
      <c r="GF10" s="268">
        <v>5190.2299999999996</v>
      </c>
      <c r="GG10" s="268">
        <v>4490.8</v>
      </c>
      <c r="GH10" s="268">
        <v>5501.81</v>
      </c>
      <c r="GI10" s="268">
        <v>5182.6499999999996</v>
      </c>
      <c r="GJ10" s="268">
        <v>3271.04</v>
      </c>
      <c r="GK10" s="268">
        <v>3465.08</v>
      </c>
      <c r="GL10" s="268">
        <v>4806.42</v>
      </c>
      <c r="GM10" s="268">
        <v>3664.29</v>
      </c>
      <c r="GN10" s="268">
        <v>4062.02</v>
      </c>
      <c r="GO10" s="269"/>
      <c r="GP10" s="270">
        <f t="shared" si="12"/>
        <v>55355.619999999995</v>
      </c>
      <c r="GQ10" s="271">
        <f t="shared" si="12"/>
        <v>49298.22</v>
      </c>
      <c r="GR10" s="268">
        <v>1174.28</v>
      </c>
      <c r="GS10" s="268">
        <v>810</v>
      </c>
      <c r="GT10" s="268">
        <v>544.28</v>
      </c>
      <c r="GU10" s="268">
        <v>417.43</v>
      </c>
      <c r="GV10" s="268">
        <v>580.72</v>
      </c>
      <c r="GW10" s="268">
        <v>90</v>
      </c>
      <c r="GX10" s="268">
        <v>360</v>
      </c>
      <c r="GY10" s="268">
        <v>0</v>
      </c>
      <c r="GZ10" s="268">
        <v>0</v>
      </c>
      <c r="HA10" s="268">
        <v>216</v>
      </c>
      <c r="HB10" s="268">
        <v>108</v>
      </c>
      <c r="HC10" s="268">
        <v>90</v>
      </c>
      <c r="HD10" s="269"/>
      <c r="HE10" s="270">
        <f t="shared" si="13"/>
        <v>4390.71</v>
      </c>
      <c r="HF10" s="271">
        <f t="shared" si="13"/>
        <v>3216.4300000000003</v>
      </c>
      <c r="HG10" s="268">
        <v>0</v>
      </c>
      <c r="HH10" s="268">
        <v>0</v>
      </c>
      <c r="HI10" s="268">
        <v>0</v>
      </c>
      <c r="HJ10" s="268">
        <v>0</v>
      </c>
      <c r="HK10" s="268">
        <v>0</v>
      </c>
      <c r="HL10" s="268">
        <v>0</v>
      </c>
      <c r="HM10" s="268">
        <v>0</v>
      </c>
      <c r="HN10" s="268">
        <v>0</v>
      </c>
      <c r="HO10" s="268">
        <v>0</v>
      </c>
      <c r="HP10" s="268">
        <v>0</v>
      </c>
      <c r="HQ10" s="268">
        <v>0</v>
      </c>
      <c r="HR10" s="268">
        <v>0</v>
      </c>
      <c r="HS10" s="269"/>
      <c r="HT10" s="270">
        <f t="shared" si="14"/>
        <v>0</v>
      </c>
      <c r="HU10" s="271">
        <f t="shared" si="14"/>
        <v>0</v>
      </c>
      <c r="HV10" s="268">
        <v>0</v>
      </c>
      <c r="HW10" s="268">
        <v>0</v>
      </c>
      <c r="HX10" s="268">
        <v>0</v>
      </c>
      <c r="HY10" s="268">
        <v>0</v>
      </c>
      <c r="HZ10" s="268">
        <v>0</v>
      </c>
      <c r="IA10" s="268">
        <v>0</v>
      </c>
      <c r="IB10" s="268">
        <v>0</v>
      </c>
      <c r="IC10" s="268">
        <v>0</v>
      </c>
      <c r="ID10" s="268">
        <v>0</v>
      </c>
      <c r="IE10" s="268">
        <v>0</v>
      </c>
      <c r="IF10" s="268">
        <v>0</v>
      </c>
      <c r="IG10" s="268">
        <v>0</v>
      </c>
      <c r="IH10" s="269"/>
      <c r="II10" s="270">
        <f t="shared" si="15"/>
        <v>0</v>
      </c>
      <c r="IJ10" s="271">
        <f t="shared" si="15"/>
        <v>0</v>
      </c>
      <c r="IK10" s="268">
        <v>13192.5</v>
      </c>
      <c r="IL10" s="268">
        <v>17179</v>
      </c>
      <c r="IM10" s="268">
        <v>13897</v>
      </c>
      <c r="IN10" s="268">
        <v>12335</v>
      </c>
      <c r="IO10" s="268">
        <v>11758</v>
      </c>
      <c r="IP10" s="268">
        <v>10260</v>
      </c>
      <c r="IQ10" s="268">
        <v>12147</v>
      </c>
      <c r="IR10" s="268">
        <v>9231.5</v>
      </c>
      <c r="IS10" s="268">
        <v>7733</v>
      </c>
      <c r="IT10" s="268">
        <v>10744.5</v>
      </c>
      <c r="IU10" s="268">
        <v>11572</v>
      </c>
      <c r="IV10" s="268">
        <v>14722</v>
      </c>
      <c r="IW10" s="269"/>
      <c r="IX10" s="270">
        <f t="shared" si="16"/>
        <v>144771.5</v>
      </c>
      <c r="IY10" s="271">
        <f t="shared" si="16"/>
        <v>131579</v>
      </c>
      <c r="IZ10" s="268">
        <v>15114.08</v>
      </c>
      <c r="JA10" s="268">
        <v>17181.2</v>
      </c>
      <c r="JB10" s="268">
        <v>9050.2999999999993</v>
      </c>
      <c r="JC10" s="268">
        <v>4563.95</v>
      </c>
      <c r="JD10" s="268">
        <v>22488.84</v>
      </c>
      <c r="JE10" s="268">
        <v>9209.51</v>
      </c>
      <c r="JF10" s="268">
        <v>6571.82</v>
      </c>
      <c r="JG10" s="268">
        <v>3504.19</v>
      </c>
      <c r="JH10" s="268">
        <v>3100.91</v>
      </c>
      <c r="JI10" s="268">
        <v>7026.34</v>
      </c>
      <c r="JJ10" s="268">
        <v>5384.76</v>
      </c>
      <c r="JK10" s="268">
        <v>8402.2800000000007</v>
      </c>
      <c r="JL10" s="269"/>
      <c r="JM10" s="270">
        <f t="shared" si="17"/>
        <v>111598.17999999998</v>
      </c>
      <c r="JN10" s="271">
        <f t="shared" si="17"/>
        <v>96484.099999999991</v>
      </c>
      <c r="JO10" s="268">
        <v>0</v>
      </c>
      <c r="JP10" s="268">
        <v>0</v>
      </c>
      <c r="JQ10" s="268">
        <v>0</v>
      </c>
      <c r="JR10" s="268">
        <v>0</v>
      </c>
      <c r="JS10" s="268">
        <v>0</v>
      </c>
      <c r="JT10" s="268">
        <v>0</v>
      </c>
      <c r="JU10" s="268">
        <v>0</v>
      </c>
      <c r="JV10" s="268">
        <v>0</v>
      </c>
      <c r="JW10" s="268">
        <v>0</v>
      </c>
      <c r="JX10" s="268">
        <v>0</v>
      </c>
      <c r="JY10" s="268">
        <v>0</v>
      </c>
      <c r="JZ10" s="268">
        <v>0</v>
      </c>
      <c r="KA10" s="269"/>
      <c r="KB10" s="270">
        <f t="shared" si="18"/>
        <v>0</v>
      </c>
      <c r="KC10" s="271">
        <f t="shared" si="18"/>
        <v>0</v>
      </c>
      <c r="KD10" s="268">
        <v>8400</v>
      </c>
      <c r="KE10" s="268">
        <v>11040</v>
      </c>
      <c r="KF10" s="268">
        <v>9200</v>
      </c>
      <c r="KG10" s="268">
        <v>8160</v>
      </c>
      <c r="KH10" s="268">
        <v>7520</v>
      </c>
      <c r="KI10" s="268">
        <v>6490</v>
      </c>
      <c r="KJ10" s="268">
        <v>8000</v>
      </c>
      <c r="KK10" s="268">
        <v>6070</v>
      </c>
      <c r="KL10" s="268">
        <v>5280</v>
      </c>
      <c r="KM10" s="268">
        <v>7040</v>
      </c>
      <c r="KN10" s="268">
        <v>7600</v>
      </c>
      <c r="KO10" s="268">
        <v>8320</v>
      </c>
      <c r="KP10" s="269"/>
      <c r="KQ10" s="270">
        <f t="shared" si="19"/>
        <v>93120</v>
      </c>
      <c r="KR10" s="271">
        <f t="shared" si="19"/>
        <v>84720</v>
      </c>
      <c r="KS10" s="268">
        <v>400</v>
      </c>
      <c r="KT10" s="268">
        <v>200</v>
      </c>
      <c r="KU10" s="268">
        <v>600</v>
      </c>
      <c r="KV10" s="268">
        <v>500</v>
      </c>
      <c r="KW10" s="268">
        <v>500</v>
      </c>
      <c r="KX10" s="268">
        <v>600</v>
      </c>
      <c r="KY10" s="268">
        <v>750</v>
      </c>
      <c r="KZ10" s="268">
        <v>450</v>
      </c>
      <c r="LA10" s="268">
        <v>400</v>
      </c>
      <c r="LB10" s="268">
        <v>500</v>
      </c>
      <c r="LC10" s="268">
        <v>500</v>
      </c>
      <c r="LD10" s="268">
        <v>650</v>
      </c>
      <c r="LE10" s="269"/>
      <c r="LF10" s="270">
        <f t="shared" si="20"/>
        <v>6050</v>
      </c>
      <c r="LG10" s="271">
        <f t="shared" si="20"/>
        <v>5650</v>
      </c>
      <c r="LH10" s="268">
        <v>20</v>
      </c>
      <c r="LI10" s="268">
        <v>40</v>
      </c>
      <c r="LJ10" s="268">
        <v>200</v>
      </c>
      <c r="LK10" s="268">
        <v>100</v>
      </c>
      <c r="LL10" s="268">
        <v>100</v>
      </c>
      <c r="LM10" s="268">
        <v>120</v>
      </c>
      <c r="LN10" s="268">
        <v>300</v>
      </c>
      <c r="LO10" s="268">
        <v>100</v>
      </c>
      <c r="LP10" s="268">
        <v>0</v>
      </c>
      <c r="LQ10" s="268">
        <v>100</v>
      </c>
      <c r="LR10" s="268">
        <v>500</v>
      </c>
      <c r="LS10" s="268">
        <v>0</v>
      </c>
      <c r="LT10" s="269"/>
      <c r="LU10" s="270">
        <f t="shared" si="21"/>
        <v>1580</v>
      </c>
      <c r="LV10" s="271">
        <f t="shared" si="21"/>
        <v>1560</v>
      </c>
      <c r="LW10" s="268">
        <v>0</v>
      </c>
      <c r="LX10" s="268">
        <v>0</v>
      </c>
      <c r="LY10" s="268">
        <v>0</v>
      </c>
      <c r="LZ10" s="268">
        <v>0</v>
      </c>
      <c r="MA10" s="268">
        <v>0</v>
      </c>
      <c r="MB10" s="268">
        <v>0</v>
      </c>
      <c r="MC10" s="268">
        <v>0</v>
      </c>
      <c r="MD10" s="268">
        <v>0</v>
      </c>
      <c r="ME10" s="268">
        <v>0</v>
      </c>
      <c r="MF10" s="268">
        <v>0</v>
      </c>
      <c r="MG10" s="268">
        <v>0</v>
      </c>
      <c r="MH10" s="268">
        <v>0</v>
      </c>
      <c r="MI10" s="269"/>
      <c r="MJ10" s="270">
        <f t="shared" si="22"/>
        <v>0</v>
      </c>
      <c r="MK10" s="271">
        <f t="shared" si="22"/>
        <v>0</v>
      </c>
      <c r="ML10" s="268">
        <v>0</v>
      </c>
      <c r="MM10" s="268">
        <v>0</v>
      </c>
      <c r="MN10" s="268">
        <v>0</v>
      </c>
      <c r="MO10" s="268">
        <v>0</v>
      </c>
      <c r="MP10" s="268">
        <v>0</v>
      </c>
      <c r="MQ10" s="268">
        <v>0</v>
      </c>
      <c r="MR10" s="268">
        <v>0</v>
      </c>
      <c r="MS10" s="268">
        <v>0</v>
      </c>
      <c r="MT10" s="268">
        <v>0</v>
      </c>
      <c r="MU10" s="268">
        <v>0</v>
      </c>
      <c r="MV10" s="268">
        <v>0</v>
      </c>
      <c r="MW10" s="268">
        <v>0</v>
      </c>
      <c r="MX10" s="269"/>
      <c r="MY10" s="270">
        <f t="shared" si="23"/>
        <v>0</v>
      </c>
      <c r="MZ10" s="271">
        <f t="shared" si="23"/>
        <v>0</v>
      </c>
      <c r="NA10" s="268">
        <v>54510</v>
      </c>
      <c r="NB10" s="268">
        <v>45920</v>
      </c>
      <c r="NC10" s="268">
        <v>46905</v>
      </c>
      <c r="ND10" s="268">
        <v>54575</v>
      </c>
      <c r="NE10" s="268">
        <v>52132</v>
      </c>
      <c r="NF10" s="268">
        <v>44654</v>
      </c>
      <c r="NG10" s="268">
        <v>64635</v>
      </c>
      <c r="NH10" s="268">
        <v>19995</v>
      </c>
      <c r="NI10" s="268">
        <v>23550</v>
      </c>
      <c r="NJ10" s="268">
        <v>36154</v>
      </c>
      <c r="NK10" s="268">
        <v>57915</v>
      </c>
      <c r="NL10" s="268">
        <v>49991</v>
      </c>
      <c r="NM10" s="269"/>
      <c r="NN10" s="270">
        <f t="shared" si="24"/>
        <v>550936</v>
      </c>
      <c r="NO10" s="271">
        <f t="shared" si="24"/>
        <v>496426</v>
      </c>
      <c r="NP10" s="268">
        <v>189.75</v>
      </c>
      <c r="NQ10" s="268">
        <v>1402.43</v>
      </c>
      <c r="NR10" s="268">
        <v>59.8</v>
      </c>
      <c r="NS10" s="268">
        <v>153.69</v>
      </c>
      <c r="NT10" s="268">
        <v>201.26</v>
      </c>
      <c r="NU10" s="268">
        <v>86.79</v>
      </c>
      <c r="NV10" s="268">
        <v>644.9</v>
      </c>
      <c r="NW10" s="268">
        <v>39</v>
      </c>
      <c r="NX10" s="268">
        <v>124.5</v>
      </c>
      <c r="NY10" s="268">
        <v>77</v>
      </c>
      <c r="NZ10" s="268">
        <v>104</v>
      </c>
      <c r="OA10" s="268">
        <v>103</v>
      </c>
      <c r="OB10" s="269"/>
      <c r="OC10" s="270">
        <f t="shared" si="25"/>
        <v>3186.1200000000003</v>
      </c>
      <c r="OD10" s="271">
        <f t="shared" si="25"/>
        <v>2996.37</v>
      </c>
      <c r="OE10" s="268">
        <v>12000</v>
      </c>
      <c r="OF10" s="268">
        <v>8400</v>
      </c>
      <c r="OG10" s="268">
        <v>9680</v>
      </c>
      <c r="OH10" s="268">
        <v>10160</v>
      </c>
      <c r="OI10" s="268">
        <v>7760</v>
      </c>
      <c r="OJ10" s="268">
        <v>8560</v>
      </c>
      <c r="OK10" s="268">
        <v>11440</v>
      </c>
      <c r="OL10" s="268">
        <v>4560</v>
      </c>
      <c r="OM10" s="268">
        <v>3840</v>
      </c>
      <c r="ON10" s="268">
        <v>6240</v>
      </c>
      <c r="OO10" s="268">
        <v>10720</v>
      </c>
      <c r="OP10" s="268">
        <v>7760</v>
      </c>
      <c r="OQ10" s="269"/>
      <c r="OR10" s="270">
        <f t="shared" si="26"/>
        <v>101120</v>
      </c>
      <c r="OS10" s="271">
        <f t="shared" si="26"/>
        <v>89120</v>
      </c>
      <c r="OT10" s="268">
        <v>100</v>
      </c>
      <c r="OU10" s="268">
        <v>50</v>
      </c>
      <c r="OV10" s="268">
        <v>0</v>
      </c>
      <c r="OW10" s="268">
        <v>0</v>
      </c>
      <c r="OX10" s="268">
        <v>150</v>
      </c>
      <c r="OY10" s="268">
        <v>50</v>
      </c>
      <c r="OZ10" s="268">
        <v>50</v>
      </c>
      <c r="PA10" s="268">
        <v>0</v>
      </c>
      <c r="PB10" s="268">
        <v>0</v>
      </c>
      <c r="PC10" s="268">
        <v>0</v>
      </c>
      <c r="PD10" s="268">
        <v>150</v>
      </c>
      <c r="PE10" s="268">
        <v>100</v>
      </c>
      <c r="PF10" s="269"/>
      <c r="PG10" s="270">
        <f t="shared" si="27"/>
        <v>650</v>
      </c>
      <c r="PH10" s="271">
        <f t="shared" si="27"/>
        <v>550</v>
      </c>
      <c r="PI10" s="268">
        <v>23750</v>
      </c>
      <c r="PJ10" s="268">
        <v>19220</v>
      </c>
      <c r="PK10" s="268">
        <v>19275</v>
      </c>
      <c r="PL10" s="268">
        <v>15455</v>
      </c>
      <c r="PM10" s="268">
        <v>16565</v>
      </c>
      <c r="PN10" s="268">
        <v>20260</v>
      </c>
      <c r="PO10" s="268">
        <v>20115</v>
      </c>
      <c r="PP10" s="268">
        <v>19445</v>
      </c>
      <c r="PQ10" s="268">
        <v>20900</v>
      </c>
      <c r="PR10" s="268">
        <v>23265</v>
      </c>
      <c r="PS10" s="268">
        <v>21180</v>
      </c>
      <c r="PT10" s="268">
        <v>26935</v>
      </c>
      <c r="PU10" s="269"/>
      <c r="PV10" s="270">
        <f t="shared" si="28"/>
        <v>246365</v>
      </c>
      <c r="PW10" s="271">
        <f t="shared" si="28"/>
        <v>222615</v>
      </c>
      <c r="PX10" s="268">
        <v>835</v>
      </c>
      <c r="PY10" s="268">
        <v>1087.7</v>
      </c>
      <c r="PZ10" s="268">
        <v>1494.51</v>
      </c>
      <c r="QA10" s="268">
        <v>1070</v>
      </c>
      <c r="QB10" s="268">
        <v>1055</v>
      </c>
      <c r="QC10" s="268">
        <v>1101.22</v>
      </c>
      <c r="QD10" s="268">
        <v>1057.01</v>
      </c>
      <c r="QE10" s="268">
        <v>1230</v>
      </c>
      <c r="QF10" s="268">
        <v>371.7</v>
      </c>
      <c r="QG10" s="268">
        <v>1590</v>
      </c>
      <c r="QH10" s="268">
        <v>1425</v>
      </c>
      <c r="QI10" s="268">
        <v>2321.59</v>
      </c>
      <c r="QJ10" s="269"/>
      <c r="QK10" s="270">
        <f t="shared" si="29"/>
        <v>14638.730000000001</v>
      </c>
      <c r="QL10" s="271">
        <f t="shared" si="29"/>
        <v>13803.730000000001</v>
      </c>
      <c r="QM10" s="268">
        <v>0</v>
      </c>
      <c r="QN10" s="268">
        <v>0</v>
      </c>
      <c r="QO10" s="268">
        <v>0</v>
      </c>
      <c r="QP10" s="268">
        <v>0</v>
      </c>
      <c r="QQ10" s="268">
        <v>0</v>
      </c>
      <c r="QR10" s="268">
        <v>0</v>
      </c>
      <c r="QS10" s="268">
        <v>0</v>
      </c>
      <c r="QT10" s="268">
        <v>0</v>
      </c>
      <c r="QU10" s="268">
        <v>0</v>
      </c>
      <c r="QV10" s="268">
        <v>0</v>
      </c>
      <c r="QW10" s="268">
        <v>0</v>
      </c>
      <c r="QX10" s="268">
        <v>0</v>
      </c>
      <c r="QY10" s="269"/>
      <c r="QZ10" s="270">
        <f t="shared" si="30"/>
        <v>0</v>
      </c>
      <c r="RA10" s="271">
        <f t="shared" si="30"/>
        <v>0</v>
      </c>
      <c r="RB10" s="268">
        <v>50</v>
      </c>
      <c r="RC10" s="268">
        <v>200</v>
      </c>
      <c r="RD10" s="268">
        <v>100</v>
      </c>
      <c r="RE10" s="268">
        <v>100</v>
      </c>
      <c r="RF10" s="268">
        <v>200</v>
      </c>
      <c r="RG10" s="268">
        <v>100</v>
      </c>
      <c r="RH10" s="268">
        <v>50</v>
      </c>
      <c r="RI10" s="268">
        <v>150</v>
      </c>
      <c r="RJ10" s="268">
        <v>100</v>
      </c>
      <c r="RK10" s="268">
        <v>100</v>
      </c>
      <c r="RL10" s="268">
        <v>150</v>
      </c>
      <c r="RM10" s="268">
        <v>100</v>
      </c>
      <c r="RN10" s="269"/>
      <c r="RO10" s="270">
        <f t="shared" si="31"/>
        <v>1400</v>
      </c>
      <c r="RP10" s="271">
        <f t="shared" si="31"/>
        <v>1350</v>
      </c>
      <c r="RQ10" s="268">
        <v>0</v>
      </c>
      <c r="RR10" s="268">
        <v>0</v>
      </c>
      <c r="RS10" s="268">
        <v>0</v>
      </c>
      <c r="RT10" s="268">
        <v>0</v>
      </c>
      <c r="RU10" s="268">
        <v>0</v>
      </c>
      <c r="RV10" s="268">
        <v>0</v>
      </c>
      <c r="RW10" s="268">
        <v>0</v>
      </c>
      <c r="RX10" s="268">
        <v>0</v>
      </c>
      <c r="RY10" s="268">
        <v>0</v>
      </c>
      <c r="RZ10" s="268">
        <v>0</v>
      </c>
      <c r="SA10" s="268">
        <v>0</v>
      </c>
      <c r="SB10" s="268">
        <v>0</v>
      </c>
      <c r="SC10" s="269"/>
      <c r="SD10" s="270">
        <f t="shared" si="32"/>
        <v>0</v>
      </c>
      <c r="SE10" s="271">
        <f t="shared" si="32"/>
        <v>0</v>
      </c>
      <c r="SF10" s="268">
        <v>0</v>
      </c>
      <c r="SG10" s="268">
        <v>0</v>
      </c>
      <c r="SH10" s="268">
        <v>0</v>
      </c>
      <c r="SI10" s="268">
        <v>0</v>
      </c>
      <c r="SJ10" s="268">
        <v>0</v>
      </c>
      <c r="SK10" s="268">
        <v>0</v>
      </c>
      <c r="SL10" s="268">
        <v>0</v>
      </c>
      <c r="SM10" s="268">
        <v>0</v>
      </c>
      <c r="SN10" s="268">
        <v>0</v>
      </c>
      <c r="SO10" s="268">
        <v>0</v>
      </c>
      <c r="SP10" s="268">
        <v>0</v>
      </c>
      <c r="SQ10" s="268">
        <v>0</v>
      </c>
      <c r="SR10" s="269"/>
      <c r="SS10" s="270">
        <f t="shared" si="33"/>
        <v>0</v>
      </c>
      <c r="ST10" s="271">
        <f t="shared" si="33"/>
        <v>0</v>
      </c>
      <c r="SU10" s="268">
        <v>6670</v>
      </c>
      <c r="SV10" s="268">
        <v>6785</v>
      </c>
      <c r="SW10" s="268">
        <v>5635</v>
      </c>
      <c r="SX10" s="268">
        <v>5405</v>
      </c>
      <c r="SY10" s="268">
        <v>5175</v>
      </c>
      <c r="SZ10" s="268">
        <v>6555</v>
      </c>
      <c r="TA10" s="268">
        <v>5290</v>
      </c>
      <c r="TB10" s="268">
        <v>4140</v>
      </c>
      <c r="TC10" s="268">
        <v>7475</v>
      </c>
      <c r="TD10" s="268">
        <v>6670</v>
      </c>
      <c r="TE10" s="268">
        <v>6440</v>
      </c>
      <c r="TF10" s="268">
        <v>5290</v>
      </c>
      <c r="TG10" s="269"/>
      <c r="TH10" s="270">
        <f t="shared" si="34"/>
        <v>71530</v>
      </c>
      <c r="TI10" s="271">
        <f t="shared" si="34"/>
        <v>64860</v>
      </c>
      <c r="TJ10" s="268">
        <v>1050.8699999999999</v>
      </c>
      <c r="TK10" s="268">
        <v>1515.95</v>
      </c>
      <c r="TL10" s="268">
        <v>1178.67</v>
      </c>
      <c r="TM10" s="268">
        <v>2095.7600000000002</v>
      </c>
      <c r="TN10" s="268">
        <v>1048.8399999999999</v>
      </c>
      <c r="TO10" s="268">
        <v>929.9</v>
      </c>
      <c r="TP10" s="268">
        <v>1039.31</v>
      </c>
      <c r="TQ10" s="268">
        <v>991.64</v>
      </c>
      <c r="TR10" s="268">
        <v>1053.98</v>
      </c>
      <c r="TS10" s="268">
        <v>1100.99</v>
      </c>
      <c r="TT10" s="268">
        <v>1370.32</v>
      </c>
      <c r="TU10" s="268">
        <v>1003.61</v>
      </c>
      <c r="TV10" s="269"/>
      <c r="TW10" s="270">
        <f t="shared" si="35"/>
        <v>14379.839999999998</v>
      </c>
      <c r="TX10" s="271">
        <f t="shared" si="35"/>
        <v>13328.97</v>
      </c>
      <c r="TY10" s="268">
        <v>4640</v>
      </c>
      <c r="TZ10" s="268">
        <v>4720</v>
      </c>
      <c r="UA10" s="268">
        <v>3920</v>
      </c>
      <c r="UB10" s="268">
        <v>3760</v>
      </c>
      <c r="UC10" s="268">
        <v>3600</v>
      </c>
      <c r="UD10" s="268">
        <v>4560</v>
      </c>
      <c r="UE10" s="268">
        <v>3680</v>
      </c>
      <c r="UF10" s="268">
        <v>2880</v>
      </c>
      <c r="UG10" s="268">
        <v>5200</v>
      </c>
      <c r="UH10" s="268">
        <v>4640</v>
      </c>
      <c r="UI10" s="268">
        <v>4480</v>
      </c>
      <c r="UJ10" s="268">
        <v>3680</v>
      </c>
      <c r="UK10" s="269"/>
      <c r="UL10" s="270">
        <f t="shared" si="36"/>
        <v>49760</v>
      </c>
      <c r="UM10" s="271">
        <f t="shared" si="36"/>
        <v>45120</v>
      </c>
      <c r="UN10" s="268">
        <v>500</v>
      </c>
      <c r="UO10" s="268">
        <v>150</v>
      </c>
      <c r="UP10" s="268">
        <v>500</v>
      </c>
      <c r="UQ10" s="268">
        <v>300</v>
      </c>
      <c r="UR10" s="268">
        <v>500</v>
      </c>
      <c r="US10" s="268">
        <v>500</v>
      </c>
      <c r="UT10" s="268">
        <v>400</v>
      </c>
      <c r="UU10" s="268">
        <v>150</v>
      </c>
      <c r="UV10" s="268">
        <v>100</v>
      </c>
      <c r="UW10" s="268">
        <v>400</v>
      </c>
      <c r="UX10" s="268">
        <v>350</v>
      </c>
      <c r="UY10" s="268">
        <v>489</v>
      </c>
      <c r="UZ10" s="269"/>
      <c r="VA10" s="270">
        <f t="shared" si="37"/>
        <v>4339</v>
      </c>
      <c r="VB10" s="271">
        <f t="shared" si="37"/>
        <v>3839</v>
      </c>
      <c r="VC10" s="268">
        <v>0</v>
      </c>
      <c r="VD10" s="268">
        <v>0</v>
      </c>
      <c r="VE10" s="268">
        <v>0</v>
      </c>
      <c r="VF10" s="268">
        <v>0</v>
      </c>
      <c r="VG10" s="268">
        <v>0</v>
      </c>
      <c r="VH10" s="268">
        <v>0</v>
      </c>
      <c r="VI10" s="268">
        <v>0</v>
      </c>
      <c r="VJ10" s="268">
        <v>0</v>
      </c>
      <c r="VK10" s="268">
        <v>0</v>
      </c>
      <c r="VL10" s="268">
        <v>0</v>
      </c>
      <c r="VM10" s="268">
        <v>0</v>
      </c>
      <c r="VN10" s="268">
        <v>0</v>
      </c>
      <c r="VO10" s="269"/>
      <c r="VP10" s="270">
        <f t="shared" si="38"/>
        <v>0</v>
      </c>
      <c r="VQ10" s="271">
        <f t="shared" si="38"/>
        <v>0</v>
      </c>
      <c r="VR10" s="268">
        <v>3060</v>
      </c>
      <c r="VS10" s="268">
        <v>1185</v>
      </c>
      <c r="VT10" s="268">
        <v>3257.5</v>
      </c>
      <c r="VU10" s="268">
        <v>3355</v>
      </c>
      <c r="VV10" s="268">
        <v>3847.5</v>
      </c>
      <c r="VW10" s="268">
        <v>2765</v>
      </c>
      <c r="VX10" s="268">
        <v>2270</v>
      </c>
      <c r="VY10" s="268">
        <v>2370</v>
      </c>
      <c r="VZ10" s="268">
        <v>1677.5</v>
      </c>
      <c r="WA10" s="268">
        <v>2765</v>
      </c>
      <c r="WB10" s="268">
        <v>1875</v>
      </c>
      <c r="WC10" s="268">
        <v>1975</v>
      </c>
      <c r="WD10" s="269"/>
      <c r="WE10" s="270">
        <f t="shared" si="39"/>
        <v>30402.5</v>
      </c>
      <c r="WF10" s="271">
        <f t="shared" si="39"/>
        <v>27342.5</v>
      </c>
      <c r="WG10" s="268">
        <v>24606.79</v>
      </c>
      <c r="WH10" s="268">
        <v>35185.83</v>
      </c>
      <c r="WI10" s="268">
        <v>26485.1</v>
      </c>
      <c r="WJ10" s="268">
        <v>28352.61</v>
      </c>
      <c r="WK10" s="268">
        <v>33746.15</v>
      </c>
      <c r="WL10" s="268">
        <v>34892.15</v>
      </c>
      <c r="WM10" s="268">
        <v>40410.980000000003</v>
      </c>
      <c r="WN10" s="268">
        <v>15746.41</v>
      </c>
      <c r="WO10" s="268">
        <v>27806.23</v>
      </c>
      <c r="WP10" s="268">
        <v>34541.74</v>
      </c>
      <c r="WQ10" s="268">
        <v>38102.769999999997</v>
      </c>
      <c r="WR10" s="268">
        <v>22277.38</v>
      </c>
      <c r="WS10" s="269"/>
      <c r="WT10" s="270">
        <f t="shared" si="40"/>
        <v>362154.14</v>
      </c>
      <c r="WU10" s="271">
        <f t="shared" si="40"/>
        <v>337547.35000000003</v>
      </c>
      <c r="WV10" s="268">
        <v>2467.75</v>
      </c>
      <c r="WW10" s="268">
        <v>3766.33</v>
      </c>
      <c r="WX10" s="268">
        <v>3204.25</v>
      </c>
      <c r="WY10" s="268">
        <v>3048.99</v>
      </c>
      <c r="WZ10" s="268">
        <v>4123.16</v>
      </c>
      <c r="XA10" s="268">
        <v>4803.24</v>
      </c>
      <c r="XB10" s="268">
        <v>4964.95</v>
      </c>
      <c r="XC10" s="268">
        <v>2018.71</v>
      </c>
      <c r="XD10" s="268">
        <v>3435.74</v>
      </c>
      <c r="XE10" s="268">
        <v>3896.44</v>
      </c>
      <c r="XF10" s="268">
        <v>4424.9399999999996</v>
      </c>
      <c r="XG10" s="268">
        <v>2564.8000000000002</v>
      </c>
      <c r="XH10" s="269"/>
      <c r="XI10" s="270">
        <f t="shared" si="41"/>
        <v>42719.30000000001</v>
      </c>
      <c r="XJ10" s="271">
        <f t="shared" si="41"/>
        <v>40251.55000000001</v>
      </c>
      <c r="XK10" s="268">
        <v>0</v>
      </c>
      <c r="XL10" s="268">
        <v>0</v>
      </c>
      <c r="XM10" s="268">
        <v>0</v>
      </c>
      <c r="XN10" s="268">
        <v>0</v>
      </c>
      <c r="XO10" s="268">
        <v>0</v>
      </c>
      <c r="XP10" s="268">
        <v>0</v>
      </c>
      <c r="XQ10" s="268">
        <v>0</v>
      </c>
      <c r="XR10" s="268">
        <v>0</v>
      </c>
      <c r="XS10" s="268">
        <v>0</v>
      </c>
      <c r="XT10" s="268">
        <v>0</v>
      </c>
      <c r="XU10" s="268">
        <v>0</v>
      </c>
      <c r="XV10" s="268">
        <v>0</v>
      </c>
      <c r="XW10" s="268"/>
      <c r="XX10" s="270">
        <f t="shared" si="42"/>
        <v>0</v>
      </c>
      <c r="XY10" s="271">
        <f t="shared" si="42"/>
        <v>0</v>
      </c>
      <c r="XZ10" s="268">
        <v>194.63</v>
      </c>
      <c r="YA10" s="268">
        <v>234.22</v>
      </c>
      <c r="YB10" s="268">
        <v>219.31</v>
      </c>
      <c r="YC10" s="268">
        <v>232.12</v>
      </c>
      <c r="YD10" s="268">
        <v>365.74</v>
      </c>
      <c r="YE10" s="268">
        <v>211.07</v>
      </c>
      <c r="YF10" s="268">
        <v>259.87</v>
      </c>
      <c r="YG10" s="268">
        <v>151.5</v>
      </c>
      <c r="YH10" s="268">
        <v>140.85</v>
      </c>
      <c r="YI10" s="268">
        <v>192.53</v>
      </c>
      <c r="YJ10" s="268">
        <v>215.21</v>
      </c>
      <c r="YK10" s="268">
        <v>211.4</v>
      </c>
      <c r="YL10" s="269"/>
      <c r="YM10" s="270">
        <f t="shared" si="43"/>
        <v>2628.4500000000003</v>
      </c>
      <c r="YN10" s="271">
        <f t="shared" si="43"/>
        <v>2433.8199999999997</v>
      </c>
      <c r="YO10" s="268">
        <v>1836.25</v>
      </c>
      <c r="YP10" s="268">
        <v>2158.7600000000002</v>
      </c>
      <c r="YQ10" s="268">
        <v>1681.96</v>
      </c>
      <c r="YR10" s="268">
        <v>1710.5</v>
      </c>
      <c r="YS10" s="268">
        <v>2351.63</v>
      </c>
      <c r="YT10" s="268">
        <v>1698.65</v>
      </c>
      <c r="YU10" s="268">
        <v>2188.67</v>
      </c>
      <c r="YV10" s="268">
        <v>1287.17</v>
      </c>
      <c r="YW10" s="268">
        <v>1309.5999999999999</v>
      </c>
      <c r="YX10" s="268">
        <v>1742.95</v>
      </c>
      <c r="YY10" s="268">
        <v>1760.67</v>
      </c>
      <c r="YZ10" s="268">
        <v>1930.67</v>
      </c>
      <c r="ZA10" s="269"/>
      <c r="ZB10" s="270">
        <f t="shared" si="44"/>
        <v>21657.479999999996</v>
      </c>
      <c r="ZC10" s="271">
        <f t="shared" si="44"/>
        <v>19821.230000000003</v>
      </c>
      <c r="ZD10" s="268">
        <v>0</v>
      </c>
      <c r="ZE10" s="268">
        <v>0</v>
      </c>
      <c r="ZF10" s="268">
        <v>0</v>
      </c>
      <c r="ZG10" s="268">
        <v>0</v>
      </c>
      <c r="ZH10" s="268">
        <v>0</v>
      </c>
      <c r="ZI10" s="268">
        <v>0</v>
      </c>
      <c r="ZJ10" s="268">
        <v>0</v>
      </c>
      <c r="ZK10" s="268">
        <v>0</v>
      </c>
      <c r="ZL10" s="268">
        <v>0</v>
      </c>
      <c r="ZM10" s="268">
        <v>0</v>
      </c>
      <c r="ZN10" s="268">
        <v>0</v>
      </c>
      <c r="ZO10" s="268">
        <v>0</v>
      </c>
      <c r="ZP10" s="269"/>
      <c r="ZQ10" s="270">
        <f t="shared" si="45"/>
        <v>0</v>
      </c>
      <c r="ZR10" s="271">
        <f t="shared" si="45"/>
        <v>0</v>
      </c>
      <c r="ZS10" s="268">
        <v>349.76</v>
      </c>
      <c r="ZT10" s="268">
        <v>400</v>
      </c>
      <c r="ZU10" s="268">
        <v>0</v>
      </c>
      <c r="ZV10" s="268">
        <v>262</v>
      </c>
      <c r="ZW10" s="268">
        <v>188</v>
      </c>
      <c r="ZX10" s="268">
        <v>0</v>
      </c>
      <c r="ZY10" s="268">
        <v>90</v>
      </c>
      <c r="ZZ10" s="268">
        <v>0</v>
      </c>
      <c r="AAA10" s="268">
        <v>0</v>
      </c>
      <c r="AAB10" s="268">
        <v>0</v>
      </c>
      <c r="AAC10" s="268">
        <v>0</v>
      </c>
      <c r="AAD10" s="268">
        <v>0</v>
      </c>
      <c r="AAE10" s="269"/>
      <c r="AAF10" s="270">
        <f t="shared" si="46"/>
        <v>1289.76</v>
      </c>
      <c r="AAG10" s="271">
        <f t="shared" si="46"/>
        <v>940</v>
      </c>
      <c r="AAH10" s="268">
        <v>24078.880000000001</v>
      </c>
      <c r="AAI10" s="268">
        <v>22542.66</v>
      </c>
      <c r="AAJ10" s="268">
        <v>19774.57</v>
      </c>
      <c r="AAK10" s="268">
        <v>28397.69</v>
      </c>
      <c r="AAL10" s="268">
        <v>29121.62</v>
      </c>
      <c r="AAM10" s="268">
        <v>25952.7</v>
      </c>
      <c r="AAN10" s="268">
        <v>30819.95</v>
      </c>
      <c r="AAO10" s="268">
        <v>14369.04</v>
      </c>
      <c r="AAP10" s="268">
        <v>13465.79</v>
      </c>
      <c r="AAQ10" s="268">
        <v>16015.43</v>
      </c>
      <c r="AAR10" s="268">
        <v>16525.310000000001</v>
      </c>
      <c r="AAS10" s="268">
        <v>16540.349999999999</v>
      </c>
      <c r="AAT10" s="269"/>
      <c r="AAU10" s="270">
        <f t="shared" si="47"/>
        <v>257603.99000000002</v>
      </c>
      <c r="AAV10" s="271">
        <f t="shared" si="47"/>
        <v>233525.11000000002</v>
      </c>
      <c r="AAW10" s="268">
        <v>6713.95</v>
      </c>
      <c r="AAX10" s="268">
        <v>6777.25</v>
      </c>
      <c r="AAY10" s="268">
        <v>5462.8</v>
      </c>
      <c r="AAZ10" s="268">
        <v>7974.48</v>
      </c>
      <c r="ABA10" s="268">
        <v>8093.11</v>
      </c>
      <c r="ABB10" s="268">
        <v>7397.93</v>
      </c>
      <c r="ABC10" s="268">
        <v>9030.58</v>
      </c>
      <c r="ABD10" s="268">
        <v>3945.59</v>
      </c>
      <c r="ABE10" s="268">
        <v>3841.76</v>
      </c>
      <c r="ABF10" s="268">
        <v>4998.63</v>
      </c>
      <c r="ABG10" s="268">
        <v>4783.84</v>
      </c>
      <c r="ABH10" s="268">
        <v>4755.63</v>
      </c>
      <c r="ABI10" s="269"/>
      <c r="ABJ10" s="270">
        <f t="shared" si="48"/>
        <v>73775.55</v>
      </c>
      <c r="ABK10" s="271">
        <f t="shared" si="48"/>
        <v>67061.600000000006</v>
      </c>
      <c r="ABL10" s="268">
        <v>13036.9</v>
      </c>
      <c r="ABM10" s="268">
        <v>10128.35</v>
      </c>
      <c r="ABN10" s="268">
        <v>7681.19</v>
      </c>
      <c r="ABO10" s="268">
        <v>8973.73</v>
      </c>
      <c r="ABP10" s="268">
        <v>9699.09</v>
      </c>
      <c r="ABQ10" s="268">
        <v>9207.7999999999993</v>
      </c>
      <c r="ABR10" s="268">
        <v>8948.99</v>
      </c>
      <c r="ABS10" s="268">
        <v>4119.68</v>
      </c>
      <c r="ABT10" s="268">
        <v>5065.1099999999997</v>
      </c>
      <c r="ABU10" s="268">
        <v>5853.17</v>
      </c>
      <c r="ABV10" s="268">
        <v>4559.18</v>
      </c>
      <c r="ABW10" s="268">
        <v>3975.79</v>
      </c>
      <c r="ABX10" s="269"/>
      <c r="ABY10" s="270">
        <f t="shared" si="49"/>
        <v>91248.98</v>
      </c>
      <c r="ABZ10" s="271">
        <f t="shared" si="49"/>
        <v>78212.08</v>
      </c>
      <c r="ACA10" s="268">
        <v>19882.169999999998</v>
      </c>
      <c r="ACB10" s="268">
        <v>20546.400000000001</v>
      </c>
      <c r="ACC10" s="268">
        <v>17194.78</v>
      </c>
      <c r="ACD10" s="268">
        <v>23783.75</v>
      </c>
      <c r="ACE10" s="268">
        <v>24487.8</v>
      </c>
      <c r="ACF10" s="268">
        <v>21786.639999999999</v>
      </c>
      <c r="ACG10" s="268">
        <v>25698.02</v>
      </c>
      <c r="ACH10" s="268">
        <v>11427.64</v>
      </c>
      <c r="ACI10" s="268">
        <v>12438.02</v>
      </c>
      <c r="ACJ10" s="268">
        <v>15222.35</v>
      </c>
      <c r="ACK10" s="268">
        <v>14077.34</v>
      </c>
      <c r="ACL10" s="268">
        <v>14138.61</v>
      </c>
      <c r="ACM10" s="269"/>
      <c r="ACN10" s="270">
        <f t="shared" si="50"/>
        <v>220683.52000000002</v>
      </c>
      <c r="ACO10" s="271">
        <f t="shared" si="50"/>
        <v>200801.34999999998</v>
      </c>
      <c r="ACP10" s="268">
        <v>0</v>
      </c>
      <c r="ACQ10" s="268">
        <v>0</v>
      </c>
      <c r="ACR10" s="268">
        <v>0</v>
      </c>
      <c r="ACS10" s="268">
        <v>0</v>
      </c>
      <c r="ACT10" s="268">
        <v>0</v>
      </c>
      <c r="ACU10" s="268">
        <v>0</v>
      </c>
      <c r="ACV10" s="268">
        <v>0</v>
      </c>
      <c r="ACW10" s="268">
        <v>0</v>
      </c>
      <c r="ACX10" s="268">
        <v>0</v>
      </c>
      <c r="ACY10" s="268">
        <v>0</v>
      </c>
      <c r="ACZ10" s="268">
        <v>0</v>
      </c>
      <c r="ADA10" s="268"/>
      <c r="ADB10" s="269"/>
      <c r="ADC10" s="270">
        <f t="shared" si="51"/>
        <v>0</v>
      </c>
      <c r="ADD10" s="271">
        <f t="shared" si="51"/>
        <v>0</v>
      </c>
      <c r="ADE10" s="268">
        <v>0</v>
      </c>
      <c r="ADF10" s="268">
        <v>0</v>
      </c>
      <c r="ADG10" s="268">
        <v>0</v>
      </c>
      <c r="ADH10" s="268">
        <v>0</v>
      </c>
      <c r="ADI10" s="268">
        <v>0</v>
      </c>
      <c r="ADJ10" s="268">
        <v>0</v>
      </c>
      <c r="ADK10" s="268">
        <v>0</v>
      </c>
      <c r="ADL10" s="268">
        <v>0</v>
      </c>
      <c r="ADM10" s="268">
        <v>0</v>
      </c>
      <c r="ADN10" s="268">
        <v>0</v>
      </c>
      <c r="ADO10" s="268">
        <v>0</v>
      </c>
      <c r="ADP10" s="268">
        <v>0</v>
      </c>
      <c r="ADQ10" s="269"/>
      <c r="ADR10" s="270">
        <f t="shared" si="52"/>
        <v>0</v>
      </c>
      <c r="ADS10" s="271">
        <f t="shared" si="52"/>
        <v>0</v>
      </c>
      <c r="ADT10" s="268">
        <v>0</v>
      </c>
      <c r="ADU10" s="268">
        <v>0</v>
      </c>
      <c r="ADV10" s="268">
        <v>0</v>
      </c>
      <c r="ADW10" s="268">
        <v>0</v>
      </c>
      <c r="ADX10" s="268">
        <v>0</v>
      </c>
      <c r="ADY10" s="268">
        <v>0</v>
      </c>
      <c r="ADZ10" s="268">
        <v>0</v>
      </c>
      <c r="AEA10" s="268">
        <v>0</v>
      </c>
      <c r="AEB10" s="268">
        <v>0</v>
      </c>
      <c r="AEC10" s="268">
        <v>0</v>
      </c>
      <c r="AED10" s="268">
        <v>0</v>
      </c>
      <c r="AEE10" s="268">
        <v>0</v>
      </c>
      <c r="AEF10" s="269"/>
      <c r="AEG10" s="270">
        <f t="shared" si="53"/>
        <v>0</v>
      </c>
      <c r="AEH10" s="271">
        <f t="shared" si="53"/>
        <v>0</v>
      </c>
      <c r="AEI10" s="268">
        <v>0</v>
      </c>
      <c r="AEJ10" s="268">
        <v>0</v>
      </c>
      <c r="AEK10" s="268">
        <v>0</v>
      </c>
      <c r="AEL10" s="268">
        <v>0</v>
      </c>
      <c r="AEM10" s="268">
        <v>0</v>
      </c>
      <c r="AEN10" s="268">
        <v>0</v>
      </c>
      <c r="AEO10" s="268">
        <v>0</v>
      </c>
      <c r="AEP10" s="268">
        <v>0</v>
      </c>
      <c r="AEQ10" s="268">
        <v>0</v>
      </c>
      <c r="AER10" s="268">
        <v>0</v>
      </c>
      <c r="AES10" s="268">
        <v>0</v>
      </c>
      <c r="AET10" s="268">
        <v>0</v>
      </c>
      <c r="AEU10" s="269"/>
      <c r="AEV10" s="270">
        <f t="shared" si="54"/>
        <v>0</v>
      </c>
      <c r="AEW10" s="271">
        <f t="shared" si="54"/>
        <v>0</v>
      </c>
      <c r="AEX10" s="268">
        <v>0</v>
      </c>
      <c r="AEY10" s="268">
        <v>0</v>
      </c>
      <c r="AEZ10" s="268">
        <v>0</v>
      </c>
      <c r="AFA10" s="268">
        <v>0</v>
      </c>
      <c r="AFB10" s="268">
        <v>0</v>
      </c>
      <c r="AFC10" s="268">
        <v>0</v>
      </c>
      <c r="AFD10" s="268">
        <v>0</v>
      </c>
      <c r="AFE10" s="268">
        <v>0</v>
      </c>
      <c r="AFF10" s="268">
        <v>0</v>
      </c>
      <c r="AFG10" s="268">
        <v>0</v>
      </c>
      <c r="AFH10" s="268">
        <v>0</v>
      </c>
      <c r="AFI10" s="268">
        <v>0</v>
      </c>
      <c r="AFJ10" s="269"/>
      <c r="AFK10" s="270">
        <f t="shared" si="55"/>
        <v>0</v>
      </c>
      <c r="AFL10" s="271">
        <f t="shared" si="55"/>
        <v>0</v>
      </c>
      <c r="AFM10" s="268">
        <v>0</v>
      </c>
      <c r="AFN10" s="268">
        <v>0</v>
      </c>
      <c r="AFO10" s="268">
        <v>225</v>
      </c>
      <c r="AFP10" s="268">
        <v>-225</v>
      </c>
      <c r="AFQ10" s="268">
        <v>0</v>
      </c>
      <c r="AFR10" s="268">
        <v>24</v>
      </c>
      <c r="AFS10" s="268">
        <v>12</v>
      </c>
      <c r="AFT10" s="268">
        <v>0</v>
      </c>
      <c r="AFU10" s="268">
        <v>0</v>
      </c>
      <c r="AFV10" s="268">
        <v>0</v>
      </c>
      <c r="AFW10" s="268">
        <v>0</v>
      </c>
      <c r="AFX10" s="268">
        <v>0</v>
      </c>
      <c r="AFY10" s="269"/>
      <c r="AFZ10" s="270">
        <f t="shared" si="56"/>
        <v>36</v>
      </c>
      <c r="AGA10" s="271">
        <f t="shared" si="56"/>
        <v>36</v>
      </c>
      <c r="AGB10" s="268">
        <v>0</v>
      </c>
      <c r="AGC10" s="268">
        <v>0</v>
      </c>
      <c r="AGD10" s="268">
        <v>0</v>
      </c>
      <c r="AGE10" s="268">
        <v>0</v>
      </c>
      <c r="AGF10" s="268">
        <v>0</v>
      </c>
      <c r="AGG10" s="268">
        <v>0</v>
      </c>
      <c r="AGH10" s="268">
        <v>0</v>
      </c>
      <c r="AGI10" s="268">
        <v>0</v>
      </c>
      <c r="AGJ10" s="268">
        <v>0</v>
      </c>
      <c r="AGK10" s="268">
        <v>0</v>
      </c>
      <c r="AGL10" s="268">
        <v>0</v>
      </c>
      <c r="AGM10" s="268">
        <v>0</v>
      </c>
      <c r="AGN10" s="269"/>
      <c r="AGO10" s="270">
        <f t="shared" si="57"/>
        <v>0</v>
      </c>
      <c r="AGP10" s="271">
        <f t="shared" si="57"/>
        <v>0</v>
      </c>
      <c r="AGQ10" s="268">
        <v>0</v>
      </c>
      <c r="AGR10" s="268">
        <v>0</v>
      </c>
      <c r="AGS10" s="268">
        <v>0</v>
      </c>
      <c r="AGT10" s="268">
        <v>0</v>
      </c>
      <c r="AGU10" s="268">
        <v>0</v>
      </c>
      <c r="AGV10" s="268">
        <v>0</v>
      </c>
      <c r="AGW10" s="268">
        <v>0</v>
      </c>
      <c r="AGX10" s="268">
        <v>0</v>
      </c>
      <c r="AGY10" s="268">
        <v>0</v>
      </c>
      <c r="AGZ10" s="268">
        <v>0</v>
      </c>
      <c r="AHA10" s="268">
        <v>0</v>
      </c>
      <c r="AHB10" s="268">
        <v>0</v>
      </c>
      <c r="AHC10" s="269"/>
      <c r="AHD10" s="270">
        <f t="shared" si="58"/>
        <v>0</v>
      </c>
      <c r="AHE10" s="271">
        <f t="shared" si="58"/>
        <v>0</v>
      </c>
      <c r="AHF10" s="268">
        <v>53.9</v>
      </c>
      <c r="AHG10" s="268">
        <v>42</v>
      </c>
      <c r="AHH10" s="268">
        <v>59.1</v>
      </c>
      <c r="AHI10" s="268">
        <v>43.2</v>
      </c>
      <c r="AHJ10" s="268">
        <v>63.9</v>
      </c>
      <c r="AHK10" s="268">
        <v>25.6</v>
      </c>
      <c r="AHL10" s="268">
        <v>69.5</v>
      </c>
      <c r="AHM10" s="268">
        <v>6</v>
      </c>
      <c r="AHN10" s="268">
        <v>24</v>
      </c>
      <c r="AHO10" s="268">
        <v>4.5999999999999996</v>
      </c>
      <c r="AHP10" s="268">
        <v>29</v>
      </c>
      <c r="AHQ10" s="268">
        <v>4.8</v>
      </c>
      <c r="AHR10" s="269"/>
      <c r="AHS10" s="270">
        <f t="shared" si="59"/>
        <v>425.6</v>
      </c>
      <c r="AHT10" s="271">
        <f t="shared" si="59"/>
        <v>371.70000000000005</v>
      </c>
      <c r="AHU10" s="268">
        <v>0</v>
      </c>
      <c r="AHV10" s="268">
        <v>0</v>
      </c>
      <c r="AHW10" s="268">
        <v>0</v>
      </c>
      <c r="AHX10" s="268">
        <v>0</v>
      </c>
      <c r="AHY10" s="268">
        <v>0</v>
      </c>
      <c r="AHZ10" s="268">
        <v>0</v>
      </c>
      <c r="AIA10" s="268">
        <v>0</v>
      </c>
      <c r="AIB10" s="268">
        <v>0</v>
      </c>
      <c r="AIC10" s="268">
        <v>0</v>
      </c>
      <c r="AID10" s="268">
        <v>0</v>
      </c>
      <c r="AIE10" s="268">
        <v>0</v>
      </c>
      <c r="AIF10" s="268">
        <v>0</v>
      </c>
      <c r="AIG10" s="269"/>
      <c r="AIH10" s="270">
        <f t="shared" si="60"/>
        <v>0</v>
      </c>
      <c r="AII10" s="271">
        <f t="shared" si="60"/>
        <v>0</v>
      </c>
      <c r="AIJ10" s="268">
        <v>0</v>
      </c>
      <c r="AIK10" s="268">
        <v>0</v>
      </c>
      <c r="AIL10" s="268">
        <v>0</v>
      </c>
      <c r="AIM10" s="268">
        <v>0</v>
      </c>
      <c r="AIN10" s="268">
        <v>0</v>
      </c>
      <c r="AIO10" s="268">
        <v>0</v>
      </c>
      <c r="AIP10" s="268">
        <v>0</v>
      </c>
      <c r="AIQ10" s="268">
        <v>0</v>
      </c>
      <c r="AIR10" s="268">
        <v>0</v>
      </c>
      <c r="AIS10" s="268">
        <v>0</v>
      </c>
      <c r="AIT10" s="268">
        <v>0</v>
      </c>
      <c r="AIU10" s="268">
        <v>0</v>
      </c>
      <c r="AIV10" s="269"/>
      <c r="AIW10" s="270">
        <f t="shared" si="61"/>
        <v>0</v>
      </c>
      <c r="AIX10" s="271">
        <f t="shared" si="61"/>
        <v>0</v>
      </c>
      <c r="AIY10" s="268">
        <v>0</v>
      </c>
      <c r="AIZ10" s="268">
        <v>0</v>
      </c>
      <c r="AJA10" s="268">
        <v>0</v>
      </c>
      <c r="AJB10" s="268">
        <v>0</v>
      </c>
      <c r="AJC10" s="268">
        <v>0</v>
      </c>
      <c r="AJD10" s="268">
        <v>0</v>
      </c>
      <c r="AJE10" s="268">
        <v>0</v>
      </c>
      <c r="AJF10" s="268">
        <v>0</v>
      </c>
      <c r="AJG10" s="268">
        <v>0</v>
      </c>
      <c r="AJH10" s="268">
        <v>0</v>
      </c>
      <c r="AJI10" s="268">
        <v>0</v>
      </c>
      <c r="AJJ10" s="268">
        <v>0</v>
      </c>
      <c r="AJK10" s="269"/>
      <c r="AJL10" s="270">
        <f t="shared" si="62"/>
        <v>0</v>
      </c>
      <c r="AJM10" s="271">
        <f t="shared" si="62"/>
        <v>0</v>
      </c>
      <c r="AJN10" s="268">
        <v>0</v>
      </c>
      <c r="AJO10" s="268">
        <v>0</v>
      </c>
      <c r="AJP10" s="268">
        <v>0</v>
      </c>
      <c r="AJQ10" s="268">
        <v>0</v>
      </c>
      <c r="AJR10" s="268">
        <v>0</v>
      </c>
      <c r="AJS10" s="268">
        <v>0</v>
      </c>
      <c r="AJT10" s="268">
        <v>0</v>
      </c>
      <c r="AJU10" s="268">
        <v>0</v>
      </c>
      <c r="AJV10" s="268">
        <v>0</v>
      </c>
      <c r="AJW10" s="268">
        <v>0</v>
      </c>
      <c r="AJX10" s="268">
        <v>0</v>
      </c>
      <c r="AJY10" s="268">
        <v>0</v>
      </c>
      <c r="AJZ10" s="269"/>
      <c r="AKA10" s="270">
        <f t="shared" si="63"/>
        <v>0</v>
      </c>
      <c r="AKB10" s="271">
        <f t="shared" si="63"/>
        <v>0</v>
      </c>
      <c r="AKC10" s="268">
        <v>0</v>
      </c>
      <c r="AKD10" s="268">
        <v>0</v>
      </c>
      <c r="AKE10" s="268">
        <v>0</v>
      </c>
      <c r="AKF10" s="268">
        <v>0</v>
      </c>
      <c r="AKG10" s="268">
        <v>0</v>
      </c>
      <c r="AKH10" s="268">
        <v>0</v>
      </c>
      <c r="AKI10" s="268">
        <v>0</v>
      </c>
      <c r="AKJ10" s="268">
        <v>0</v>
      </c>
      <c r="AKK10" s="268">
        <v>0</v>
      </c>
      <c r="AKL10" s="268">
        <v>0</v>
      </c>
      <c r="AKM10" s="268">
        <v>0</v>
      </c>
      <c r="AKN10" s="268">
        <v>0</v>
      </c>
      <c r="AKO10" s="269"/>
      <c r="AKP10" s="270">
        <f t="shared" si="64"/>
        <v>0</v>
      </c>
      <c r="AKQ10" s="271">
        <f t="shared" si="64"/>
        <v>0</v>
      </c>
      <c r="AKR10" s="268">
        <v>-1885</v>
      </c>
      <c r="AKS10" s="268">
        <v>97</v>
      </c>
      <c r="AKT10" s="268">
        <v>1997</v>
      </c>
      <c r="AKU10" s="268">
        <v>0</v>
      </c>
      <c r="AKV10" s="268">
        <v>8994</v>
      </c>
      <c r="AKW10" s="268">
        <v>997</v>
      </c>
      <c r="AKX10" s="268">
        <v>9488</v>
      </c>
      <c r="AKY10" s="268">
        <v>5488</v>
      </c>
      <c r="AKZ10" s="268">
        <v>10476</v>
      </c>
      <c r="ALA10" s="268">
        <v>747</v>
      </c>
      <c r="ALB10" s="268">
        <v>739</v>
      </c>
      <c r="ALC10" s="268">
        <v>0</v>
      </c>
      <c r="ALD10" s="269"/>
      <c r="ALE10" s="270">
        <f t="shared" si="65"/>
        <v>37138</v>
      </c>
      <c r="ALF10" s="271">
        <f t="shared" si="65"/>
        <v>39023</v>
      </c>
      <c r="ALG10" s="268">
        <v>0</v>
      </c>
      <c r="ALH10" s="268">
        <v>0</v>
      </c>
      <c r="ALI10" s="268">
        <v>0</v>
      </c>
      <c r="ALJ10" s="268">
        <v>0</v>
      </c>
      <c r="ALK10" s="268">
        <v>0</v>
      </c>
      <c r="ALL10" s="268">
        <v>0</v>
      </c>
      <c r="ALM10" s="268">
        <v>0</v>
      </c>
      <c r="ALN10" s="268">
        <v>0</v>
      </c>
      <c r="ALO10" s="268">
        <v>0</v>
      </c>
      <c r="ALP10" s="268">
        <v>0</v>
      </c>
      <c r="ALQ10" s="268">
        <v>0</v>
      </c>
      <c r="ALR10" s="268">
        <v>0</v>
      </c>
      <c r="ALS10" s="269"/>
      <c r="ALT10" s="270">
        <f t="shared" si="66"/>
        <v>0</v>
      </c>
      <c r="ALU10" s="271">
        <f t="shared" si="66"/>
        <v>0</v>
      </c>
      <c r="ALV10" s="268">
        <v>0</v>
      </c>
      <c r="ALW10" s="268">
        <v>0</v>
      </c>
      <c r="ALX10" s="268">
        <v>0</v>
      </c>
      <c r="ALY10" s="268">
        <v>0</v>
      </c>
      <c r="ALZ10" s="268">
        <v>0</v>
      </c>
      <c r="AMA10" s="268">
        <v>0</v>
      </c>
      <c r="AMB10" s="268">
        <v>0</v>
      </c>
      <c r="AMC10" s="268">
        <v>0</v>
      </c>
      <c r="AMD10" s="268">
        <v>0</v>
      </c>
      <c r="AME10" s="268">
        <v>0</v>
      </c>
      <c r="AMF10" s="268">
        <v>0</v>
      </c>
      <c r="AMG10" s="268">
        <v>0</v>
      </c>
      <c r="AMH10" s="269"/>
      <c r="AMI10" s="270">
        <f t="shared" si="67"/>
        <v>0</v>
      </c>
      <c r="AMJ10" s="271">
        <f t="shared" si="67"/>
        <v>0</v>
      </c>
      <c r="AMK10" s="268">
        <v>2681.92</v>
      </c>
      <c r="AML10" s="268">
        <v>0</v>
      </c>
      <c r="AMM10" s="268">
        <v>1027.8699999999999</v>
      </c>
      <c r="AMN10" s="268">
        <v>634.51</v>
      </c>
      <c r="AMO10" s="268">
        <v>631.66999999999996</v>
      </c>
      <c r="AMP10" s="268">
        <v>776.04</v>
      </c>
      <c r="AMQ10" s="268">
        <v>779.45</v>
      </c>
      <c r="AMR10" s="268">
        <v>651.30999999999995</v>
      </c>
      <c r="AMS10" s="268">
        <v>434.61</v>
      </c>
      <c r="AMT10" s="268">
        <v>298.38</v>
      </c>
      <c r="AMU10" s="268">
        <v>220.77</v>
      </c>
      <c r="AMV10" s="268">
        <v>66.17</v>
      </c>
      <c r="AMW10" s="269"/>
      <c r="AMX10" s="270">
        <f t="shared" si="68"/>
        <v>8202.7000000000007</v>
      </c>
      <c r="AMY10" s="271">
        <f t="shared" si="68"/>
        <v>5520.7800000000007</v>
      </c>
      <c r="AMZ10" s="268">
        <v>0</v>
      </c>
      <c r="ANA10" s="268">
        <v>0</v>
      </c>
      <c r="ANB10" s="268">
        <v>0</v>
      </c>
      <c r="ANC10" s="268">
        <v>0</v>
      </c>
      <c r="AND10" s="268">
        <v>0</v>
      </c>
      <c r="ANE10" s="268">
        <v>0</v>
      </c>
      <c r="ANF10" s="268">
        <v>0</v>
      </c>
      <c r="ANG10" s="268">
        <v>0</v>
      </c>
      <c r="ANH10" s="268">
        <v>0</v>
      </c>
      <c r="ANI10" s="268">
        <v>0</v>
      </c>
      <c r="ANJ10" s="268">
        <v>0</v>
      </c>
      <c r="ANK10" s="268">
        <v>0</v>
      </c>
      <c r="ANL10" s="269"/>
      <c r="ANM10" s="270">
        <f t="shared" si="69"/>
        <v>0</v>
      </c>
      <c r="ANN10" s="271">
        <f t="shared" si="69"/>
        <v>0</v>
      </c>
      <c r="ANO10" s="268">
        <v>0</v>
      </c>
      <c r="ANP10" s="268">
        <v>0</v>
      </c>
      <c r="ANQ10" s="268">
        <v>0</v>
      </c>
      <c r="ANR10" s="268">
        <v>0</v>
      </c>
      <c r="ANS10" s="268">
        <v>0</v>
      </c>
      <c r="ANT10" s="268">
        <v>0</v>
      </c>
      <c r="ANU10" s="268">
        <v>0</v>
      </c>
      <c r="ANV10" s="268">
        <v>0</v>
      </c>
      <c r="ANW10" s="268">
        <v>0</v>
      </c>
      <c r="ANX10" s="268">
        <v>0</v>
      </c>
      <c r="ANY10" s="268">
        <v>0</v>
      </c>
      <c r="ANZ10" s="268">
        <v>0</v>
      </c>
      <c r="AOA10" s="269"/>
      <c r="AOB10" s="270">
        <f t="shared" si="70"/>
        <v>0</v>
      </c>
      <c r="AOC10" s="271">
        <f t="shared" si="70"/>
        <v>0</v>
      </c>
      <c r="AOD10" s="268">
        <v>0</v>
      </c>
      <c r="AOE10" s="268">
        <v>0</v>
      </c>
      <c r="AOF10" s="268">
        <v>0</v>
      </c>
      <c r="AOG10" s="268">
        <v>0</v>
      </c>
      <c r="AOH10" s="268">
        <v>0</v>
      </c>
      <c r="AOI10" s="268">
        <v>0</v>
      </c>
      <c r="AOJ10" s="268">
        <v>0</v>
      </c>
      <c r="AOK10" s="268">
        <v>0</v>
      </c>
      <c r="AOL10" s="268">
        <v>0</v>
      </c>
      <c r="AOM10" s="268">
        <v>0</v>
      </c>
      <c r="AON10" s="268">
        <v>0</v>
      </c>
      <c r="AOO10" s="268">
        <v>0</v>
      </c>
      <c r="AOP10" s="269"/>
      <c r="AOQ10" s="270">
        <f t="shared" si="71"/>
        <v>0</v>
      </c>
      <c r="AOR10" s="271">
        <f t="shared" si="71"/>
        <v>0</v>
      </c>
      <c r="AOS10" s="268">
        <v>0</v>
      </c>
      <c r="AOT10" s="268">
        <v>0</v>
      </c>
      <c r="AOU10" s="268">
        <v>0</v>
      </c>
      <c r="AOV10" s="268">
        <v>0</v>
      </c>
      <c r="AOW10" s="268">
        <v>0</v>
      </c>
      <c r="AOX10" s="268">
        <v>0</v>
      </c>
      <c r="AOY10" s="268">
        <v>0</v>
      </c>
      <c r="AOZ10" s="268">
        <v>0</v>
      </c>
      <c r="APA10" s="268">
        <v>0</v>
      </c>
      <c r="APB10" s="268">
        <v>0</v>
      </c>
      <c r="APC10" s="268">
        <v>0</v>
      </c>
      <c r="APD10" s="268">
        <v>0</v>
      </c>
      <c r="APE10" s="269"/>
      <c r="APF10" s="270">
        <f t="shared" si="72"/>
        <v>0</v>
      </c>
      <c r="APG10" s="271">
        <f t="shared" si="72"/>
        <v>0</v>
      </c>
      <c r="APH10" s="268">
        <v>0</v>
      </c>
      <c r="API10" s="268">
        <v>0</v>
      </c>
      <c r="APJ10" s="268">
        <v>0</v>
      </c>
      <c r="APK10" s="268">
        <v>0</v>
      </c>
      <c r="APL10" s="268">
        <v>0</v>
      </c>
      <c r="APM10" s="268">
        <v>0</v>
      </c>
      <c r="APN10" s="268">
        <v>0</v>
      </c>
      <c r="APO10" s="268">
        <v>0</v>
      </c>
      <c r="APP10" s="268">
        <v>0</v>
      </c>
      <c r="APQ10" s="268">
        <v>0</v>
      </c>
      <c r="APR10" s="268">
        <v>0</v>
      </c>
      <c r="APS10" s="268">
        <v>0</v>
      </c>
      <c r="APT10" s="269"/>
      <c r="APU10" s="270">
        <f t="shared" si="73"/>
        <v>0</v>
      </c>
      <c r="APV10" s="271">
        <f t="shared" si="73"/>
        <v>0</v>
      </c>
      <c r="APW10" s="268">
        <v>0</v>
      </c>
      <c r="APX10" s="268">
        <v>0</v>
      </c>
      <c r="APY10" s="268">
        <v>0</v>
      </c>
      <c r="APZ10" s="268">
        <v>0</v>
      </c>
      <c r="AQA10" s="268">
        <v>0</v>
      </c>
      <c r="AQB10" s="268">
        <v>0</v>
      </c>
      <c r="AQC10" s="268">
        <v>0</v>
      </c>
      <c r="AQD10" s="268">
        <v>0</v>
      </c>
      <c r="AQE10" s="268">
        <v>0</v>
      </c>
      <c r="AQF10" s="268">
        <v>0</v>
      </c>
      <c r="AQG10" s="268">
        <v>0</v>
      </c>
      <c r="AQH10" s="268">
        <v>0</v>
      </c>
      <c r="AQI10" s="269"/>
      <c r="AQJ10" s="270">
        <f t="shared" si="74"/>
        <v>0</v>
      </c>
      <c r="AQK10" s="271">
        <f t="shared" si="74"/>
        <v>0</v>
      </c>
      <c r="AQL10" s="268"/>
      <c r="AQM10" s="268"/>
      <c r="AQN10" s="268"/>
      <c r="AQO10" s="268"/>
      <c r="AQP10" s="268"/>
      <c r="AQQ10" s="268"/>
      <c r="AQR10" s="268">
        <v>126164</v>
      </c>
      <c r="AQS10" s="268"/>
      <c r="AQT10" s="268"/>
      <c r="AQU10" s="268"/>
      <c r="AQV10" s="268"/>
      <c r="AQW10" s="268"/>
      <c r="AQX10" s="269"/>
      <c r="AQY10" s="270">
        <f t="shared" si="75"/>
        <v>126164</v>
      </c>
      <c r="AQZ10" s="271">
        <f t="shared" si="75"/>
        <v>126164</v>
      </c>
      <c r="ARA10" s="268">
        <v>14944</v>
      </c>
      <c r="ARB10" s="268">
        <v>0</v>
      </c>
      <c r="ARC10" s="268">
        <v>0</v>
      </c>
      <c r="ARD10" s="268">
        <v>70770</v>
      </c>
      <c r="ARE10" s="268">
        <v>23590</v>
      </c>
      <c r="ARF10" s="268">
        <v>23590</v>
      </c>
      <c r="ARG10" s="268">
        <v>23590</v>
      </c>
      <c r="ARH10" s="268">
        <v>23590</v>
      </c>
      <c r="ARI10" s="268">
        <v>0</v>
      </c>
      <c r="ARJ10" s="268">
        <v>0</v>
      </c>
      <c r="ARK10" s="268">
        <v>0</v>
      </c>
      <c r="ARL10" s="268">
        <v>0</v>
      </c>
      <c r="ARM10" s="269"/>
      <c r="ARN10" s="270">
        <f t="shared" si="76"/>
        <v>180074</v>
      </c>
      <c r="ARO10" s="271">
        <f t="shared" si="76"/>
        <v>165130</v>
      </c>
      <c r="ARP10" s="268">
        <v>217688.14</v>
      </c>
      <c r="ARQ10" s="268">
        <v>339675.02</v>
      </c>
      <c r="ARR10" s="268">
        <v>262350.90000000002</v>
      </c>
      <c r="ARS10" s="268">
        <v>248306.35</v>
      </c>
      <c r="ART10" s="268">
        <v>313363.27</v>
      </c>
      <c r="ARU10" s="268">
        <v>251864.8</v>
      </c>
      <c r="ARV10" s="268">
        <v>271264.15000000002</v>
      </c>
      <c r="ARW10" s="268">
        <v>343492.22</v>
      </c>
      <c r="ARX10" s="268">
        <v>221000.97</v>
      </c>
      <c r="ARY10" s="268">
        <v>217809.61</v>
      </c>
      <c r="ARZ10" s="268">
        <v>226071.33</v>
      </c>
      <c r="ASA10" s="269"/>
      <c r="ASB10" s="272">
        <f t="shared" si="78"/>
        <v>2912886.7600000007</v>
      </c>
      <c r="ASC10" s="273"/>
      <c r="ASD10" s="268">
        <v>17168.080000000002</v>
      </c>
      <c r="ASE10" s="268"/>
      <c r="ASF10" s="268"/>
      <c r="ASG10" s="268">
        <v>5703.95</v>
      </c>
      <c r="ASH10" s="268"/>
      <c r="ASI10" s="268">
        <v>19899.759999999998</v>
      </c>
      <c r="ASJ10" s="268"/>
      <c r="ASK10" s="268"/>
      <c r="ASL10" s="268"/>
      <c r="ASM10" s="268"/>
      <c r="ASN10" s="269"/>
      <c r="ASO10" s="274">
        <f t="shared" si="77"/>
        <v>42771.79</v>
      </c>
    </row>
    <row r="11" spans="1:1185" x14ac:dyDescent="0.25">
      <c r="A11" s="39">
        <v>9</v>
      </c>
      <c r="B11" s="40">
        <v>1</v>
      </c>
      <c r="C11" s="40" t="s">
        <v>20</v>
      </c>
      <c r="D11" s="40" t="s">
        <v>20</v>
      </c>
      <c r="E11" s="41" t="s">
        <v>20</v>
      </c>
      <c r="F11" s="187">
        <v>2191658</v>
      </c>
      <c r="G11" s="49">
        <v>2977771</v>
      </c>
      <c r="H11" s="51">
        <v>2582911</v>
      </c>
      <c r="I11" s="49">
        <v>2608566</v>
      </c>
      <c r="J11" s="49">
        <v>65584</v>
      </c>
      <c r="K11" s="51" t="s">
        <v>219</v>
      </c>
      <c r="L11" s="49">
        <v>2806803.61</v>
      </c>
      <c r="M11" s="49">
        <v>2872388</v>
      </c>
      <c r="N11" s="49">
        <v>2582911</v>
      </c>
      <c r="O11" s="49">
        <v>215243</v>
      </c>
      <c r="P11" s="49">
        <v>217381</v>
      </c>
      <c r="Q11" s="258">
        <v>38738.395750136646</v>
      </c>
      <c r="R11" s="259">
        <v>66644.730255098941</v>
      </c>
      <c r="S11" s="260">
        <f t="shared" si="0"/>
        <v>105383.12600523559</v>
      </c>
      <c r="T11" s="261">
        <v>6283.87</v>
      </c>
      <c r="U11" s="261">
        <v>5074.1000000000004</v>
      </c>
      <c r="V11" s="261">
        <v>4457.74</v>
      </c>
      <c r="W11" s="261">
        <v>8715.83</v>
      </c>
      <c r="X11" s="261">
        <v>6819.79</v>
      </c>
      <c r="Y11" s="261">
        <v>6251.06</v>
      </c>
      <c r="Z11" s="261">
        <v>4979.08</v>
      </c>
      <c r="AA11" s="261">
        <v>6580.04</v>
      </c>
      <c r="AB11" s="261">
        <v>4949.1000000000004</v>
      </c>
      <c r="AC11" s="261">
        <v>5454.66</v>
      </c>
      <c r="AD11" s="261">
        <v>5142.28</v>
      </c>
      <c r="AE11" s="261">
        <v>6984.49</v>
      </c>
      <c r="AF11" s="262"/>
      <c r="AG11" s="263">
        <f t="shared" si="1"/>
        <v>71692.040000000008</v>
      </c>
      <c r="AH11" s="264">
        <f t="shared" si="1"/>
        <v>65408.169999999991</v>
      </c>
      <c r="AI11" s="261">
        <v>0</v>
      </c>
      <c r="AJ11" s="261">
        <v>0</v>
      </c>
      <c r="AK11" s="261">
        <v>0</v>
      </c>
      <c r="AL11" s="261">
        <v>0</v>
      </c>
      <c r="AM11" s="261">
        <v>0</v>
      </c>
      <c r="AN11" s="261">
        <v>0</v>
      </c>
      <c r="AO11" s="261">
        <v>0</v>
      </c>
      <c r="AP11" s="261">
        <v>0</v>
      </c>
      <c r="AQ11" s="261">
        <v>0</v>
      </c>
      <c r="AR11" s="261">
        <v>0</v>
      </c>
      <c r="AS11" s="261">
        <v>0</v>
      </c>
      <c r="AT11" s="261">
        <v>0</v>
      </c>
      <c r="AU11" s="262"/>
      <c r="AV11" s="263">
        <f t="shared" si="2"/>
        <v>0</v>
      </c>
      <c r="AW11" s="264">
        <f t="shared" si="2"/>
        <v>0</v>
      </c>
      <c r="AX11" s="261">
        <v>0</v>
      </c>
      <c r="AY11" s="261">
        <v>0</v>
      </c>
      <c r="AZ11" s="261">
        <v>0</v>
      </c>
      <c r="BA11" s="261">
        <v>0</v>
      </c>
      <c r="BB11" s="261">
        <v>0</v>
      </c>
      <c r="BC11" s="261">
        <v>0</v>
      </c>
      <c r="BD11" s="261">
        <v>0</v>
      </c>
      <c r="BE11" s="261">
        <v>0</v>
      </c>
      <c r="BF11" s="261">
        <v>0</v>
      </c>
      <c r="BG11" s="261">
        <v>0</v>
      </c>
      <c r="BH11" s="261">
        <v>0</v>
      </c>
      <c r="BI11" s="261">
        <v>0</v>
      </c>
      <c r="BJ11" s="262"/>
      <c r="BK11" s="263">
        <f t="shared" si="3"/>
        <v>0</v>
      </c>
      <c r="BL11" s="264">
        <f t="shared" si="3"/>
        <v>0</v>
      </c>
      <c r="BM11" s="261">
        <v>4471.88</v>
      </c>
      <c r="BN11" s="261">
        <v>4614.1400000000003</v>
      </c>
      <c r="BO11" s="261">
        <v>2809.32</v>
      </c>
      <c r="BP11" s="261">
        <v>4212.78</v>
      </c>
      <c r="BQ11" s="261">
        <v>3916.82</v>
      </c>
      <c r="BR11" s="261">
        <v>4244.59</v>
      </c>
      <c r="BS11" s="261">
        <v>4415.29</v>
      </c>
      <c r="BT11" s="261">
        <v>3575.58</v>
      </c>
      <c r="BU11" s="261">
        <v>5256.3</v>
      </c>
      <c r="BV11" s="261">
        <v>4141.7700000000004</v>
      </c>
      <c r="BW11" s="261">
        <v>5718.92</v>
      </c>
      <c r="BX11" s="261">
        <v>4225.82</v>
      </c>
      <c r="BY11" s="262"/>
      <c r="BZ11" s="263">
        <f t="shared" si="4"/>
        <v>51603.21</v>
      </c>
      <c r="CA11" s="264">
        <f t="shared" si="4"/>
        <v>47131.330000000009</v>
      </c>
      <c r="CB11" s="261">
        <v>10597.7</v>
      </c>
      <c r="CC11" s="261">
        <v>10257.5</v>
      </c>
      <c r="CD11" s="261">
        <v>9074.2199999999993</v>
      </c>
      <c r="CE11" s="261">
        <v>8698.16</v>
      </c>
      <c r="CF11" s="261">
        <v>8350.1200000000008</v>
      </c>
      <c r="CG11" s="261">
        <v>10112.35</v>
      </c>
      <c r="CH11" s="261">
        <v>11711.2</v>
      </c>
      <c r="CI11" s="261">
        <v>8696.0300000000007</v>
      </c>
      <c r="CJ11" s="261">
        <v>9164.98</v>
      </c>
      <c r="CK11" s="261">
        <v>8636.7199999999993</v>
      </c>
      <c r="CL11" s="261">
        <v>8493.42</v>
      </c>
      <c r="CM11" s="261">
        <v>7502.23</v>
      </c>
      <c r="CN11" s="262"/>
      <c r="CO11" s="263">
        <f t="shared" si="5"/>
        <v>111294.62999999999</v>
      </c>
      <c r="CP11" s="264">
        <f t="shared" si="5"/>
        <v>100696.93</v>
      </c>
      <c r="CQ11" s="261">
        <v>0</v>
      </c>
      <c r="CR11" s="261">
        <v>0</v>
      </c>
      <c r="CS11" s="261">
        <v>0</v>
      </c>
      <c r="CT11" s="261">
        <v>0</v>
      </c>
      <c r="CU11" s="261">
        <v>0</v>
      </c>
      <c r="CV11" s="261">
        <v>0</v>
      </c>
      <c r="CW11" s="261">
        <v>0</v>
      </c>
      <c r="CX11" s="261">
        <v>0</v>
      </c>
      <c r="CY11" s="261">
        <v>80</v>
      </c>
      <c r="CZ11" s="261">
        <v>0</v>
      </c>
      <c r="DA11" s="261">
        <v>0</v>
      </c>
      <c r="DB11" s="261">
        <v>0</v>
      </c>
      <c r="DC11" s="262"/>
      <c r="DD11" s="263">
        <f t="shared" si="6"/>
        <v>80</v>
      </c>
      <c r="DE11" s="264">
        <f t="shared" si="6"/>
        <v>80</v>
      </c>
      <c r="DF11" s="261">
        <v>0</v>
      </c>
      <c r="DG11" s="261">
        <v>0</v>
      </c>
      <c r="DH11" s="261">
        <v>0</v>
      </c>
      <c r="DI11" s="261">
        <v>0</v>
      </c>
      <c r="DJ11" s="261">
        <v>0</v>
      </c>
      <c r="DK11" s="261">
        <v>0</v>
      </c>
      <c r="DL11" s="261">
        <v>0</v>
      </c>
      <c r="DM11" s="261">
        <v>0</v>
      </c>
      <c r="DN11" s="261">
        <v>0</v>
      </c>
      <c r="DO11" s="261">
        <v>0</v>
      </c>
      <c r="DP11" s="261">
        <v>0</v>
      </c>
      <c r="DQ11" s="261">
        <v>0</v>
      </c>
      <c r="DR11" s="262"/>
      <c r="DS11" s="263">
        <f t="shared" si="7"/>
        <v>0</v>
      </c>
      <c r="DT11" s="264">
        <f t="shared" si="7"/>
        <v>0</v>
      </c>
      <c r="DU11" s="261">
        <v>21358.93</v>
      </c>
      <c r="DV11" s="261">
        <v>8102.71</v>
      </c>
      <c r="DW11" s="261">
        <v>6866.91</v>
      </c>
      <c r="DX11" s="261">
        <v>7682.72</v>
      </c>
      <c r="DY11" s="261">
        <v>9393.1</v>
      </c>
      <c r="DZ11" s="261">
        <v>6934.68</v>
      </c>
      <c r="EA11" s="261">
        <v>5786.49</v>
      </c>
      <c r="EB11" s="261">
        <v>5314.11</v>
      </c>
      <c r="EC11" s="261">
        <v>4701.95</v>
      </c>
      <c r="ED11" s="261">
        <v>7581.28</v>
      </c>
      <c r="EE11" s="261">
        <v>5836.76</v>
      </c>
      <c r="EF11" s="261">
        <v>5495.16</v>
      </c>
      <c r="EG11" s="262"/>
      <c r="EH11" s="263">
        <f t="shared" si="8"/>
        <v>95054.8</v>
      </c>
      <c r="EI11" s="264">
        <f t="shared" si="8"/>
        <v>73695.87</v>
      </c>
      <c r="EJ11" s="261">
        <v>0</v>
      </c>
      <c r="EK11" s="261">
        <v>0</v>
      </c>
      <c r="EL11" s="261">
        <v>0</v>
      </c>
      <c r="EM11" s="261">
        <v>0</v>
      </c>
      <c r="EN11" s="261">
        <v>0</v>
      </c>
      <c r="EO11" s="261">
        <v>0</v>
      </c>
      <c r="EP11" s="261">
        <v>0</v>
      </c>
      <c r="EQ11" s="261">
        <v>0</v>
      </c>
      <c r="ER11" s="261">
        <v>0</v>
      </c>
      <c r="ES11" s="261">
        <v>0</v>
      </c>
      <c r="ET11" s="261">
        <v>0</v>
      </c>
      <c r="EU11" s="261">
        <v>0</v>
      </c>
      <c r="EV11" s="262"/>
      <c r="EW11" s="263">
        <f t="shared" si="9"/>
        <v>0</v>
      </c>
      <c r="EX11" s="264">
        <f t="shared" si="9"/>
        <v>0</v>
      </c>
      <c r="EY11" s="261">
        <v>100</v>
      </c>
      <c r="EZ11" s="261">
        <v>160</v>
      </c>
      <c r="FA11" s="261">
        <v>80</v>
      </c>
      <c r="FB11" s="261">
        <v>180</v>
      </c>
      <c r="FC11" s="261">
        <v>10</v>
      </c>
      <c r="FD11" s="261">
        <v>170</v>
      </c>
      <c r="FE11" s="261">
        <v>100</v>
      </c>
      <c r="FF11" s="261">
        <v>90</v>
      </c>
      <c r="FG11" s="261">
        <v>90</v>
      </c>
      <c r="FH11" s="261">
        <v>60</v>
      </c>
      <c r="FI11" s="261">
        <v>30</v>
      </c>
      <c r="FJ11" s="261">
        <v>50</v>
      </c>
      <c r="FK11" s="262"/>
      <c r="FL11" s="263">
        <f t="shared" si="10"/>
        <v>1120</v>
      </c>
      <c r="FM11" s="264">
        <f t="shared" si="10"/>
        <v>1020</v>
      </c>
      <c r="FN11" s="261">
        <v>2912.9</v>
      </c>
      <c r="FO11" s="261">
        <v>4099.9399999999996</v>
      </c>
      <c r="FP11" s="261">
        <v>3472.12</v>
      </c>
      <c r="FQ11" s="261">
        <v>3326.87</v>
      </c>
      <c r="FR11" s="261">
        <v>3405.48</v>
      </c>
      <c r="FS11" s="261">
        <v>3974.32</v>
      </c>
      <c r="FT11" s="261">
        <v>3788.14</v>
      </c>
      <c r="FU11" s="261">
        <v>2260.9499999999998</v>
      </c>
      <c r="FV11" s="261">
        <v>2813.5</v>
      </c>
      <c r="FW11" s="261">
        <v>3254.23</v>
      </c>
      <c r="FX11" s="261">
        <v>3272.64</v>
      </c>
      <c r="FY11" s="261">
        <v>3793.85</v>
      </c>
      <c r="FZ11" s="262"/>
      <c r="GA11" s="263">
        <f t="shared" si="11"/>
        <v>40374.939999999995</v>
      </c>
      <c r="GB11" s="264">
        <f t="shared" si="11"/>
        <v>37462.04</v>
      </c>
      <c r="GC11" s="261">
        <v>2842.15</v>
      </c>
      <c r="GD11" s="261">
        <v>3985.06</v>
      </c>
      <c r="GE11" s="261">
        <v>2616.87</v>
      </c>
      <c r="GF11" s="261">
        <v>2660.11</v>
      </c>
      <c r="GG11" s="261">
        <v>3363.55</v>
      </c>
      <c r="GH11" s="261">
        <v>2835.05</v>
      </c>
      <c r="GI11" s="261">
        <v>3450.74</v>
      </c>
      <c r="GJ11" s="261">
        <v>2114.87</v>
      </c>
      <c r="GK11" s="261">
        <v>3068.24</v>
      </c>
      <c r="GL11" s="261">
        <v>3552.13</v>
      </c>
      <c r="GM11" s="261">
        <v>3411.68</v>
      </c>
      <c r="GN11" s="261">
        <v>3701.74</v>
      </c>
      <c r="GO11" s="262"/>
      <c r="GP11" s="263">
        <f t="shared" si="12"/>
        <v>37602.189999999995</v>
      </c>
      <c r="GQ11" s="264">
        <f t="shared" si="12"/>
        <v>34760.04</v>
      </c>
      <c r="GR11" s="261">
        <v>0</v>
      </c>
      <c r="GS11" s="261">
        <v>0</v>
      </c>
      <c r="GT11" s="261">
        <v>0</v>
      </c>
      <c r="GU11" s="261">
        <v>0</v>
      </c>
      <c r="GV11" s="261">
        <v>0</v>
      </c>
      <c r="GW11" s="261">
        <v>0</v>
      </c>
      <c r="GX11" s="261">
        <v>0</v>
      </c>
      <c r="GY11" s="261">
        <v>0</v>
      </c>
      <c r="GZ11" s="261">
        <v>0</v>
      </c>
      <c r="HA11" s="261">
        <v>0</v>
      </c>
      <c r="HB11" s="261">
        <v>0</v>
      </c>
      <c r="HC11" s="261">
        <v>0</v>
      </c>
      <c r="HD11" s="262"/>
      <c r="HE11" s="263">
        <f t="shared" si="13"/>
        <v>0</v>
      </c>
      <c r="HF11" s="264">
        <f t="shared" si="13"/>
        <v>0</v>
      </c>
      <c r="HG11" s="261">
        <v>0</v>
      </c>
      <c r="HH11" s="261">
        <v>0</v>
      </c>
      <c r="HI11" s="261">
        <v>0</v>
      </c>
      <c r="HJ11" s="261">
        <v>0</v>
      </c>
      <c r="HK11" s="261">
        <v>0</v>
      </c>
      <c r="HL11" s="261">
        <v>0</v>
      </c>
      <c r="HM11" s="261">
        <v>1215</v>
      </c>
      <c r="HN11" s="261">
        <v>0</v>
      </c>
      <c r="HO11" s="261">
        <v>0</v>
      </c>
      <c r="HP11" s="261">
        <v>0</v>
      </c>
      <c r="HQ11" s="261">
        <v>0</v>
      </c>
      <c r="HR11" s="261">
        <v>0</v>
      </c>
      <c r="HS11" s="262"/>
      <c r="HT11" s="263">
        <f t="shared" si="14"/>
        <v>1215</v>
      </c>
      <c r="HU11" s="264">
        <f t="shared" si="14"/>
        <v>1215</v>
      </c>
      <c r="HV11" s="261">
        <v>0</v>
      </c>
      <c r="HW11" s="261">
        <v>0</v>
      </c>
      <c r="HX11" s="261">
        <v>0</v>
      </c>
      <c r="HY11" s="261">
        <v>0</v>
      </c>
      <c r="HZ11" s="261">
        <v>0</v>
      </c>
      <c r="IA11" s="261">
        <v>0</v>
      </c>
      <c r="IB11" s="261">
        <v>0</v>
      </c>
      <c r="IC11" s="261">
        <v>0</v>
      </c>
      <c r="ID11" s="261">
        <v>0</v>
      </c>
      <c r="IE11" s="261">
        <v>0</v>
      </c>
      <c r="IF11" s="261">
        <v>0</v>
      </c>
      <c r="IG11" s="261">
        <v>0</v>
      </c>
      <c r="IH11" s="262"/>
      <c r="II11" s="263">
        <f t="shared" si="15"/>
        <v>0</v>
      </c>
      <c r="IJ11" s="264">
        <f t="shared" si="15"/>
        <v>0</v>
      </c>
      <c r="IK11" s="261">
        <v>15642</v>
      </c>
      <c r="IL11" s="261">
        <v>14105.66</v>
      </c>
      <c r="IM11" s="261">
        <v>13425.4</v>
      </c>
      <c r="IN11" s="261">
        <v>13279</v>
      </c>
      <c r="IO11" s="261">
        <v>12576</v>
      </c>
      <c r="IP11" s="261">
        <v>10691</v>
      </c>
      <c r="IQ11" s="261">
        <v>9933</v>
      </c>
      <c r="IR11" s="261">
        <v>6729</v>
      </c>
      <c r="IS11" s="261">
        <v>6927</v>
      </c>
      <c r="IT11" s="261">
        <v>6602</v>
      </c>
      <c r="IU11" s="261">
        <v>6722</v>
      </c>
      <c r="IV11" s="261">
        <v>10427</v>
      </c>
      <c r="IW11" s="262"/>
      <c r="IX11" s="263">
        <f t="shared" si="16"/>
        <v>127059.06</v>
      </c>
      <c r="IY11" s="264">
        <f t="shared" si="16"/>
        <v>111417.06</v>
      </c>
      <c r="IZ11" s="261">
        <v>4587.9399999999996</v>
      </c>
      <c r="JA11" s="261">
        <v>14221.25</v>
      </c>
      <c r="JB11" s="261">
        <v>7634.35</v>
      </c>
      <c r="JC11" s="261">
        <v>5906.98</v>
      </c>
      <c r="JD11" s="261">
        <v>10331.33</v>
      </c>
      <c r="JE11" s="261">
        <v>7466.89</v>
      </c>
      <c r="JF11" s="261">
        <v>7067.96</v>
      </c>
      <c r="JG11" s="261">
        <v>-284.47000000000003</v>
      </c>
      <c r="JH11" s="261">
        <v>1451.11</v>
      </c>
      <c r="JI11" s="261">
        <v>1038.79</v>
      </c>
      <c r="JJ11" s="261">
        <v>502.77</v>
      </c>
      <c r="JK11" s="261">
        <v>2020.69</v>
      </c>
      <c r="JL11" s="262"/>
      <c r="JM11" s="263">
        <f t="shared" si="17"/>
        <v>61945.59</v>
      </c>
      <c r="JN11" s="264">
        <f t="shared" si="17"/>
        <v>57357.649999999994</v>
      </c>
      <c r="JO11" s="261">
        <v>0</v>
      </c>
      <c r="JP11" s="261">
        <v>0</v>
      </c>
      <c r="JQ11" s="261">
        <v>0</v>
      </c>
      <c r="JR11" s="261">
        <v>0</v>
      </c>
      <c r="JS11" s="261">
        <v>0</v>
      </c>
      <c r="JT11" s="261">
        <v>0</v>
      </c>
      <c r="JU11" s="261">
        <v>0</v>
      </c>
      <c r="JV11" s="261">
        <v>0</v>
      </c>
      <c r="JW11" s="261">
        <v>0</v>
      </c>
      <c r="JX11" s="261">
        <v>0</v>
      </c>
      <c r="JY11" s="261">
        <v>0</v>
      </c>
      <c r="JZ11" s="261">
        <v>0</v>
      </c>
      <c r="KA11" s="262"/>
      <c r="KB11" s="263">
        <f t="shared" si="18"/>
        <v>0</v>
      </c>
      <c r="KC11" s="264">
        <f t="shared" si="18"/>
        <v>0</v>
      </c>
      <c r="KD11" s="261">
        <v>6880</v>
      </c>
      <c r="KE11" s="261">
        <v>6419.59</v>
      </c>
      <c r="KF11" s="261">
        <v>6804.1</v>
      </c>
      <c r="KG11" s="261">
        <v>7600</v>
      </c>
      <c r="KH11" s="261">
        <v>5600</v>
      </c>
      <c r="KI11" s="261">
        <v>5120</v>
      </c>
      <c r="KJ11" s="261">
        <v>5440</v>
      </c>
      <c r="KK11" s="261">
        <v>3920</v>
      </c>
      <c r="KL11" s="261">
        <v>4000</v>
      </c>
      <c r="KM11" s="261">
        <v>3440</v>
      </c>
      <c r="KN11" s="261">
        <v>3440</v>
      </c>
      <c r="KO11" s="261">
        <v>5600</v>
      </c>
      <c r="KP11" s="262"/>
      <c r="KQ11" s="263">
        <f t="shared" si="19"/>
        <v>64263.69</v>
      </c>
      <c r="KR11" s="264">
        <f t="shared" si="19"/>
        <v>57383.69</v>
      </c>
      <c r="KS11" s="261">
        <v>0</v>
      </c>
      <c r="KT11" s="261">
        <v>0</v>
      </c>
      <c r="KU11" s="261">
        <v>0</v>
      </c>
      <c r="KV11" s="261">
        <v>0</v>
      </c>
      <c r="KW11" s="261">
        <v>0</v>
      </c>
      <c r="KX11" s="261">
        <v>0</v>
      </c>
      <c r="KY11" s="261">
        <v>0</v>
      </c>
      <c r="KZ11" s="261">
        <v>0</v>
      </c>
      <c r="LA11" s="261">
        <v>0</v>
      </c>
      <c r="LB11" s="261">
        <v>0</v>
      </c>
      <c r="LC11" s="261">
        <v>0</v>
      </c>
      <c r="LD11" s="261">
        <v>0</v>
      </c>
      <c r="LE11" s="262"/>
      <c r="LF11" s="263">
        <f t="shared" si="20"/>
        <v>0</v>
      </c>
      <c r="LG11" s="264">
        <f t="shared" si="20"/>
        <v>0</v>
      </c>
      <c r="LH11" s="261">
        <v>260</v>
      </c>
      <c r="LI11" s="261">
        <v>0</v>
      </c>
      <c r="LJ11" s="261">
        <v>0</v>
      </c>
      <c r="LK11" s="261">
        <v>0</v>
      </c>
      <c r="LL11" s="261">
        <v>0</v>
      </c>
      <c r="LM11" s="261">
        <v>0</v>
      </c>
      <c r="LN11" s="261">
        <v>0</v>
      </c>
      <c r="LO11" s="261">
        <v>0</v>
      </c>
      <c r="LP11" s="261">
        <v>0</v>
      </c>
      <c r="LQ11" s="261">
        <v>0</v>
      </c>
      <c r="LR11" s="261">
        <v>160</v>
      </c>
      <c r="LS11" s="261">
        <v>0</v>
      </c>
      <c r="LT11" s="262"/>
      <c r="LU11" s="263">
        <f t="shared" si="21"/>
        <v>420</v>
      </c>
      <c r="LV11" s="264">
        <f t="shared" si="21"/>
        <v>160</v>
      </c>
      <c r="LW11" s="261">
        <v>1185</v>
      </c>
      <c r="LX11" s="261">
        <v>1185</v>
      </c>
      <c r="LY11" s="261">
        <v>0</v>
      </c>
      <c r="LZ11" s="261">
        <v>0</v>
      </c>
      <c r="MA11" s="261">
        <v>790</v>
      </c>
      <c r="MB11" s="261">
        <v>1580</v>
      </c>
      <c r="MC11" s="261">
        <v>0</v>
      </c>
      <c r="MD11" s="261">
        <v>2765</v>
      </c>
      <c r="ME11" s="261">
        <v>395</v>
      </c>
      <c r="MF11" s="261">
        <v>1185</v>
      </c>
      <c r="MG11" s="261">
        <v>1975</v>
      </c>
      <c r="MH11" s="261">
        <v>395</v>
      </c>
      <c r="MI11" s="262"/>
      <c r="MJ11" s="263">
        <f t="shared" si="22"/>
        <v>11455</v>
      </c>
      <c r="MK11" s="264">
        <f t="shared" si="22"/>
        <v>10270</v>
      </c>
      <c r="ML11" s="261">
        <v>0</v>
      </c>
      <c r="MM11" s="261">
        <v>0</v>
      </c>
      <c r="MN11" s="261">
        <v>0</v>
      </c>
      <c r="MO11" s="261">
        <v>0</v>
      </c>
      <c r="MP11" s="261">
        <v>0</v>
      </c>
      <c r="MQ11" s="261">
        <v>0</v>
      </c>
      <c r="MR11" s="261">
        <v>0</v>
      </c>
      <c r="MS11" s="261">
        <v>0</v>
      </c>
      <c r="MT11" s="261">
        <v>0</v>
      </c>
      <c r="MU11" s="261">
        <v>0</v>
      </c>
      <c r="MV11" s="261">
        <v>0</v>
      </c>
      <c r="MW11" s="261">
        <v>0</v>
      </c>
      <c r="MX11" s="262"/>
      <c r="MY11" s="263">
        <f t="shared" si="23"/>
        <v>0</v>
      </c>
      <c r="MZ11" s="264">
        <f t="shared" si="23"/>
        <v>0</v>
      </c>
      <c r="NA11" s="261">
        <v>31761</v>
      </c>
      <c r="NB11" s="261">
        <v>34700</v>
      </c>
      <c r="NC11" s="261">
        <v>30341.279999999999</v>
      </c>
      <c r="ND11" s="261">
        <v>58285.72</v>
      </c>
      <c r="NE11" s="261">
        <v>38320</v>
      </c>
      <c r="NF11" s="261">
        <v>36722</v>
      </c>
      <c r="NG11" s="261">
        <v>52795</v>
      </c>
      <c r="NH11" s="261">
        <v>16265</v>
      </c>
      <c r="NI11" s="261">
        <v>21995</v>
      </c>
      <c r="NJ11" s="261">
        <v>29760</v>
      </c>
      <c r="NK11" s="261">
        <v>35815</v>
      </c>
      <c r="NL11" s="261">
        <v>29645</v>
      </c>
      <c r="NM11" s="262"/>
      <c r="NN11" s="263">
        <f t="shared" si="24"/>
        <v>416405</v>
      </c>
      <c r="NO11" s="264">
        <f t="shared" si="24"/>
        <v>384644</v>
      </c>
      <c r="NP11" s="261">
        <v>357.95</v>
      </c>
      <c r="NQ11" s="261">
        <v>396.45</v>
      </c>
      <c r="NR11" s="261">
        <v>254.15</v>
      </c>
      <c r="NS11" s="261">
        <v>405.2</v>
      </c>
      <c r="NT11" s="261">
        <v>600.9</v>
      </c>
      <c r="NU11" s="261">
        <v>605.29999999999995</v>
      </c>
      <c r="NV11" s="261">
        <v>439.65</v>
      </c>
      <c r="NW11" s="261">
        <v>316.55</v>
      </c>
      <c r="NX11" s="261">
        <v>226</v>
      </c>
      <c r="NY11" s="261">
        <v>329.5</v>
      </c>
      <c r="NZ11" s="261">
        <v>413.85</v>
      </c>
      <c r="OA11" s="261">
        <v>280.64999999999998</v>
      </c>
      <c r="OB11" s="262"/>
      <c r="OC11" s="263">
        <f t="shared" si="25"/>
        <v>4626.1499999999996</v>
      </c>
      <c r="OD11" s="264">
        <f t="shared" si="25"/>
        <v>4268.2</v>
      </c>
      <c r="OE11" s="261">
        <v>5840</v>
      </c>
      <c r="OF11" s="261">
        <v>7680</v>
      </c>
      <c r="OG11" s="261">
        <v>6615.72</v>
      </c>
      <c r="OH11" s="261">
        <v>11064.28</v>
      </c>
      <c r="OI11" s="261">
        <v>7520</v>
      </c>
      <c r="OJ11" s="261">
        <v>7280</v>
      </c>
      <c r="OK11" s="261">
        <v>12720</v>
      </c>
      <c r="OL11" s="261">
        <v>2560</v>
      </c>
      <c r="OM11" s="261">
        <v>5120</v>
      </c>
      <c r="ON11" s="261">
        <v>6160</v>
      </c>
      <c r="OO11" s="261">
        <v>7600</v>
      </c>
      <c r="OP11" s="261">
        <v>4560</v>
      </c>
      <c r="OQ11" s="262"/>
      <c r="OR11" s="263">
        <f t="shared" si="26"/>
        <v>84720</v>
      </c>
      <c r="OS11" s="264">
        <f t="shared" si="26"/>
        <v>78880</v>
      </c>
      <c r="OT11" s="261">
        <v>0</v>
      </c>
      <c r="OU11" s="261">
        <v>0</v>
      </c>
      <c r="OV11" s="261">
        <v>0</v>
      </c>
      <c r="OW11" s="261">
        <v>0</v>
      </c>
      <c r="OX11" s="261">
        <v>0</v>
      </c>
      <c r="OY11" s="261">
        <v>0</v>
      </c>
      <c r="OZ11" s="261">
        <v>0</v>
      </c>
      <c r="PA11" s="261">
        <v>0</v>
      </c>
      <c r="PB11" s="261">
        <v>0</v>
      </c>
      <c r="PC11" s="261">
        <v>0</v>
      </c>
      <c r="PD11" s="261">
        <v>0</v>
      </c>
      <c r="PE11" s="261">
        <v>0</v>
      </c>
      <c r="PF11" s="262"/>
      <c r="PG11" s="263">
        <f t="shared" si="27"/>
        <v>0</v>
      </c>
      <c r="PH11" s="264">
        <f t="shared" si="27"/>
        <v>0</v>
      </c>
      <c r="PI11" s="261">
        <v>18015</v>
      </c>
      <c r="PJ11" s="261">
        <v>18065</v>
      </c>
      <c r="PK11" s="261">
        <v>13075</v>
      </c>
      <c r="PL11" s="261">
        <v>14977</v>
      </c>
      <c r="PM11" s="261">
        <v>12025</v>
      </c>
      <c r="PN11" s="261">
        <v>16585</v>
      </c>
      <c r="PO11" s="261">
        <v>16190</v>
      </c>
      <c r="PP11" s="261">
        <v>16380</v>
      </c>
      <c r="PQ11" s="261">
        <v>16370</v>
      </c>
      <c r="PR11" s="261">
        <v>22352</v>
      </c>
      <c r="PS11" s="261">
        <v>18815</v>
      </c>
      <c r="PT11" s="261">
        <v>19525</v>
      </c>
      <c r="PU11" s="262"/>
      <c r="PV11" s="263">
        <f t="shared" si="28"/>
        <v>202374</v>
      </c>
      <c r="PW11" s="264">
        <f t="shared" si="28"/>
        <v>184359</v>
      </c>
      <c r="PX11" s="261">
        <v>1297.0999999999999</v>
      </c>
      <c r="PY11" s="261">
        <v>951.5</v>
      </c>
      <c r="PZ11" s="261">
        <v>1611.5</v>
      </c>
      <c r="QA11" s="261">
        <v>1069.75</v>
      </c>
      <c r="QB11" s="261">
        <v>1615.3</v>
      </c>
      <c r="QC11" s="261">
        <v>1312.5</v>
      </c>
      <c r="QD11" s="261">
        <v>2271.4499999999998</v>
      </c>
      <c r="QE11" s="261">
        <v>1236.5</v>
      </c>
      <c r="QF11" s="261">
        <v>886.5</v>
      </c>
      <c r="QG11" s="261">
        <v>1045.25</v>
      </c>
      <c r="QH11" s="261">
        <v>1371.5</v>
      </c>
      <c r="QI11" s="261">
        <v>1097.25</v>
      </c>
      <c r="QJ11" s="262"/>
      <c r="QK11" s="263">
        <f t="shared" si="29"/>
        <v>15766.1</v>
      </c>
      <c r="QL11" s="264">
        <f t="shared" si="29"/>
        <v>14469</v>
      </c>
      <c r="QM11" s="261">
        <v>0</v>
      </c>
      <c r="QN11" s="261">
        <v>0</v>
      </c>
      <c r="QO11" s="261">
        <v>0</v>
      </c>
      <c r="QP11" s="261">
        <v>0</v>
      </c>
      <c r="QQ11" s="261">
        <v>0</v>
      </c>
      <c r="QR11" s="261">
        <v>0</v>
      </c>
      <c r="QS11" s="261">
        <v>0</v>
      </c>
      <c r="QT11" s="261">
        <v>0</v>
      </c>
      <c r="QU11" s="261">
        <v>0</v>
      </c>
      <c r="QV11" s="261">
        <v>0</v>
      </c>
      <c r="QW11" s="261">
        <v>0</v>
      </c>
      <c r="QX11" s="261">
        <v>0</v>
      </c>
      <c r="QY11" s="262"/>
      <c r="QZ11" s="263">
        <f t="shared" si="30"/>
        <v>0</v>
      </c>
      <c r="RA11" s="264">
        <f t="shared" si="30"/>
        <v>0</v>
      </c>
      <c r="RB11" s="261">
        <v>0</v>
      </c>
      <c r="RC11" s="261">
        <v>0</v>
      </c>
      <c r="RD11" s="261">
        <v>0</v>
      </c>
      <c r="RE11" s="261">
        <v>0</v>
      </c>
      <c r="RF11" s="261">
        <v>0</v>
      </c>
      <c r="RG11" s="261">
        <v>0</v>
      </c>
      <c r="RH11" s="261">
        <v>0</v>
      </c>
      <c r="RI11" s="261">
        <v>0</v>
      </c>
      <c r="RJ11" s="261">
        <v>0</v>
      </c>
      <c r="RK11" s="261">
        <v>0</v>
      </c>
      <c r="RL11" s="261">
        <v>0</v>
      </c>
      <c r="RM11" s="261">
        <v>0</v>
      </c>
      <c r="RN11" s="262"/>
      <c r="RO11" s="263">
        <f t="shared" si="31"/>
        <v>0</v>
      </c>
      <c r="RP11" s="264">
        <f t="shared" si="31"/>
        <v>0</v>
      </c>
      <c r="RQ11" s="261">
        <v>0</v>
      </c>
      <c r="RR11" s="261">
        <v>0</v>
      </c>
      <c r="RS11" s="261">
        <v>0</v>
      </c>
      <c r="RT11" s="261">
        <v>0</v>
      </c>
      <c r="RU11" s="261">
        <v>0</v>
      </c>
      <c r="RV11" s="261">
        <v>0</v>
      </c>
      <c r="RW11" s="261">
        <v>0</v>
      </c>
      <c r="RX11" s="261">
        <v>0</v>
      </c>
      <c r="RY11" s="261">
        <v>0</v>
      </c>
      <c r="RZ11" s="261">
        <v>0</v>
      </c>
      <c r="SA11" s="261">
        <v>0</v>
      </c>
      <c r="SB11" s="261">
        <v>0</v>
      </c>
      <c r="SC11" s="262"/>
      <c r="SD11" s="263">
        <f t="shared" si="32"/>
        <v>0</v>
      </c>
      <c r="SE11" s="264">
        <f t="shared" si="32"/>
        <v>0</v>
      </c>
      <c r="SF11" s="261">
        <v>0</v>
      </c>
      <c r="SG11" s="261">
        <v>0</v>
      </c>
      <c r="SH11" s="261">
        <v>0</v>
      </c>
      <c r="SI11" s="261">
        <v>0</v>
      </c>
      <c r="SJ11" s="261">
        <v>0</v>
      </c>
      <c r="SK11" s="261">
        <v>0</v>
      </c>
      <c r="SL11" s="261">
        <v>0</v>
      </c>
      <c r="SM11" s="261">
        <v>0</v>
      </c>
      <c r="SN11" s="261">
        <v>0</v>
      </c>
      <c r="SO11" s="261">
        <v>0</v>
      </c>
      <c r="SP11" s="261">
        <v>0</v>
      </c>
      <c r="SQ11" s="261">
        <v>0</v>
      </c>
      <c r="SR11" s="262"/>
      <c r="SS11" s="263">
        <f t="shared" si="33"/>
        <v>0</v>
      </c>
      <c r="ST11" s="264">
        <f t="shared" si="33"/>
        <v>0</v>
      </c>
      <c r="SU11" s="261">
        <v>1308.69</v>
      </c>
      <c r="SV11" s="261">
        <v>1339.6</v>
      </c>
      <c r="SW11" s="261">
        <v>1254.27</v>
      </c>
      <c r="SX11" s="261">
        <v>1566.02</v>
      </c>
      <c r="SY11" s="261">
        <v>1459.41</v>
      </c>
      <c r="SZ11" s="261">
        <v>1101.21</v>
      </c>
      <c r="TA11" s="261">
        <v>1455.83</v>
      </c>
      <c r="TB11" s="261">
        <v>1295.6099999999999</v>
      </c>
      <c r="TC11" s="261">
        <v>1523.73</v>
      </c>
      <c r="TD11" s="261">
        <v>1778.26</v>
      </c>
      <c r="TE11" s="261">
        <v>1620.82</v>
      </c>
      <c r="TF11" s="261">
        <v>1609.81</v>
      </c>
      <c r="TG11" s="262"/>
      <c r="TH11" s="263">
        <f t="shared" si="34"/>
        <v>17313.259999999998</v>
      </c>
      <c r="TI11" s="264">
        <f t="shared" si="34"/>
        <v>16004.569999999998</v>
      </c>
      <c r="TJ11" s="261">
        <v>7032.49</v>
      </c>
      <c r="TK11" s="261">
        <v>8740.36</v>
      </c>
      <c r="TL11" s="261">
        <v>6374.73</v>
      </c>
      <c r="TM11" s="261">
        <v>9009.11</v>
      </c>
      <c r="TN11" s="261">
        <v>7845.86</v>
      </c>
      <c r="TO11" s="261">
        <v>7677.18</v>
      </c>
      <c r="TP11" s="261">
        <v>8408.93</v>
      </c>
      <c r="TQ11" s="261">
        <v>3910.74</v>
      </c>
      <c r="TR11" s="261">
        <v>6514.36</v>
      </c>
      <c r="TS11" s="261">
        <v>9385.0499999999993</v>
      </c>
      <c r="TT11" s="261">
        <v>9724.8700000000008</v>
      </c>
      <c r="TU11" s="261">
        <v>7361.35</v>
      </c>
      <c r="TV11" s="262"/>
      <c r="TW11" s="263">
        <f t="shared" si="35"/>
        <v>91985.03</v>
      </c>
      <c r="TX11" s="264">
        <f t="shared" si="35"/>
        <v>84952.540000000008</v>
      </c>
      <c r="TY11" s="261">
        <v>3314.91</v>
      </c>
      <c r="TZ11" s="261">
        <v>4405.12</v>
      </c>
      <c r="UA11" s="261">
        <v>2946.66</v>
      </c>
      <c r="UB11" s="261">
        <v>4495.3900000000003</v>
      </c>
      <c r="UC11" s="261">
        <v>3620.51</v>
      </c>
      <c r="UD11" s="261">
        <v>3596.73</v>
      </c>
      <c r="UE11" s="261">
        <v>4320</v>
      </c>
      <c r="UF11" s="261">
        <v>2000</v>
      </c>
      <c r="UG11" s="261">
        <v>3120</v>
      </c>
      <c r="UH11" s="261">
        <v>4480</v>
      </c>
      <c r="UI11" s="261">
        <v>5045.12</v>
      </c>
      <c r="UJ11" s="261">
        <v>3620.51</v>
      </c>
      <c r="UK11" s="262"/>
      <c r="UL11" s="263">
        <f t="shared" si="36"/>
        <v>44964.95</v>
      </c>
      <c r="UM11" s="264">
        <f t="shared" si="36"/>
        <v>41650.040000000008</v>
      </c>
      <c r="UN11" s="261">
        <v>0</v>
      </c>
      <c r="UO11" s="261">
        <v>0</v>
      </c>
      <c r="UP11" s="261">
        <v>0</v>
      </c>
      <c r="UQ11" s="261">
        <v>0</v>
      </c>
      <c r="UR11" s="261">
        <v>0</v>
      </c>
      <c r="US11" s="261">
        <v>0</v>
      </c>
      <c r="UT11" s="261">
        <v>0</v>
      </c>
      <c r="UU11" s="261">
        <v>0</v>
      </c>
      <c r="UV11" s="261">
        <v>0</v>
      </c>
      <c r="UW11" s="261">
        <v>0</v>
      </c>
      <c r="UX11" s="261">
        <v>0</v>
      </c>
      <c r="UY11" s="261">
        <v>0</v>
      </c>
      <c r="UZ11" s="262"/>
      <c r="VA11" s="263">
        <f t="shared" si="37"/>
        <v>0</v>
      </c>
      <c r="VB11" s="264">
        <f t="shared" si="37"/>
        <v>0</v>
      </c>
      <c r="VC11" s="261">
        <v>0</v>
      </c>
      <c r="VD11" s="261">
        <v>0</v>
      </c>
      <c r="VE11" s="261">
        <v>0</v>
      </c>
      <c r="VF11" s="261">
        <v>0</v>
      </c>
      <c r="VG11" s="261">
        <v>0</v>
      </c>
      <c r="VH11" s="261">
        <v>0</v>
      </c>
      <c r="VI11" s="261">
        <v>0</v>
      </c>
      <c r="VJ11" s="261">
        <v>80</v>
      </c>
      <c r="VK11" s="261">
        <v>0</v>
      </c>
      <c r="VL11" s="261">
        <v>0</v>
      </c>
      <c r="VM11" s="261">
        <v>0</v>
      </c>
      <c r="VN11" s="261">
        <v>80</v>
      </c>
      <c r="VO11" s="262"/>
      <c r="VP11" s="263">
        <f t="shared" si="38"/>
        <v>160</v>
      </c>
      <c r="VQ11" s="264">
        <f t="shared" si="38"/>
        <v>160</v>
      </c>
      <c r="VR11" s="261">
        <v>1770</v>
      </c>
      <c r="VS11" s="261">
        <v>1770</v>
      </c>
      <c r="VT11" s="261">
        <v>3540</v>
      </c>
      <c r="VU11" s="261">
        <v>1929.5</v>
      </c>
      <c r="VV11" s="261">
        <v>3785</v>
      </c>
      <c r="VW11" s="261">
        <v>2715</v>
      </c>
      <c r="VX11" s="261">
        <v>3245</v>
      </c>
      <c r="VY11" s="261">
        <v>2830</v>
      </c>
      <c r="VZ11" s="261">
        <v>1770</v>
      </c>
      <c r="WA11" s="261">
        <v>3245</v>
      </c>
      <c r="WB11" s="261">
        <v>2360</v>
      </c>
      <c r="WC11" s="261">
        <v>2065</v>
      </c>
      <c r="WD11" s="262"/>
      <c r="WE11" s="263">
        <f t="shared" si="39"/>
        <v>31024.5</v>
      </c>
      <c r="WF11" s="264">
        <f t="shared" si="39"/>
        <v>29254.5</v>
      </c>
      <c r="WG11" s="261">
        <v>10116.67</v>
      </c>
      <c r="WH11" s="261">
        <v>12546.05</v>
      </c>
      <c r="WI11" s="261">
        <v>9377.7199999999993</v>
      </c>
      <c r="WJ11" s="261">
        <v>7768.73</v>
      </c>
      <c r="WK11" s="261">
        <v>10569.71</v>
      </c>
      <c r="WL11" s="261">
        <v>16705.8</v>
      </c>
      <c r="WM11" s="261">
        <v>10987.06</v>
      </c>
      <c r="WN11" s="261">
        <v>4793.93</v>
      </c>
      <c r="WO11" s="261">
        <v>5733.64</v>
      </c>
      <c r="WP11" s="261">
        <v>9861.7199999999993</v>
      </c>
      <c r="WQ11" s="261">
        <v>13086.73</v>
      </c>
      <c r="WR11" s="261">
        <v>7031.59</v>
      </c>
      <c r="WS11" s="262"/>
      <c r="WT11" s="263">
        <f t="shared" si="40"/>
        <v>118579.34999999998</v>
      </c>
      <c r="WU11" s="264">
        <f t="shared" si="40"/>
        <v>108462.68</v>
      </c>
      <c r="WV11" s="261">
        <v>0</v>
      </c>
      <c r="WW11" s="261">
        <v>0</v>
      </c>
      <c r="WX11" s="261">
        <v>0</v>
      </c>
      <c r="WY11" s="261">
        <v>0</v>
      </c>
      <c r="WZ11" s="261">
        <v>0</v>
      </c>
      <c r="XA11" s="261">
        <v>0</v>
      </c>
      <c r="XB11" s="261">
        <v>0</v>
      </c>
      <c r="XC11" s="261">
        <v>0</v>
      </c>
      <c r="XD11" s="261">
        <v>0</v>
      </c>
      <c r="XE11" s="261">
        <v>0</v>
      </c>
      <c r="XF11" s="261">
        <v>0</v>
      </c>
      <c r="XG11" s="261">
        <v>0</v>
      </c>
      <c r="XH11" s="262"/>
      <c r="XI11" s="263">
        <f t="shared" si="41"/>
        <v>0</v>
      </c>
      <c r="XJ11" s="264">
        <f t="shared" si="41"/>
        <v>0</v>
      </c>
      <c r="XK11" s="261">
        <v>0</v>
      </c>
      <c r="XL11" s="261">
        <v>0</v>
      </c>
      <c r="XM11" s="261">
        <v>0</v>
      </c>
      <c r="XN11" s="261">
        <v>0</v>
      </c>
      <c r="XO11" s="261">
        <v>0</v>
      </c>
      <c r="XP11" s="261">
        <v>0</v>
      </c>
      <c r="XQ11" s="261">
        <v>0</v>
      </c>
      <c r="XR11" s="261">
        <v>0</v>
      </c>
      <c r="XS11" s="261">
        <v>0</v>
      </c>
      <c r="XT11" s="261">
        <v>0</v>
      </c>
      <c r="XU11" s="261">
        <v>0</v>
      </c>
      <c r="XV11" s="261">
        <v>0</v>
      </c>
      <c r="XW11" s="261"/>
      <c r="XX11" s="263">
        <f t="shared" si="42"/>
        <v>0</v>
      </c>
      <c r="XY11" s="264">
        <f t="shared" si="42"/>
        <v>0</v>
      </c>
      <c r="XZ11" s="261">
        <v>1817.62</v>
      </c>
      <c r="YA11" s="261">
        <v>2705.22</v>
      </c>
      <c r="YB11" s="261">
        <v>1336.48</v>
      </c>
      <c r="YC11" s="261">
        <v>1892.51</v>
      </c>
      <c r="YD11" s="261">
        <v>1966.58</v>
      </c>
      <c r="YE11" s="261">
        <v>2202.71</v>
      </c>
      <c r="YF11" s="261">
        <v>2295.2800000000002</v>
      </c>
      <c r="YG11" s="261">
        <v>896.34</v>
      </c>
      <c r="YH11" s="261">
        <v>1620.39</v>
      </c>
      <c r="YI11" s="261">
        <v>2174.71</v>
      </c>
      <c r="YJ11" s="261">
        <v>2706.86</v>
      </c>
      <c r="YK11" s="261">
        <v>2821.39</v>
      </c>
      <c r="YL11" s="262"/>
      <c r="YM11" s="263">
        <f t="shared" si="43"/>
        <v>24436.09</v>
      </c>
      <c r="YN11" s="264">
        <f t="shared" si="43"/>
        <v>22618.47</v>
      </c>
      <c r="YO11" s="261">
        <v>1734.45</v>
      </c>
      <c r="YP11" s="261">
        <v>1978</v>
      </c>
      <c r="YQ11" s="261">
        <v>1611.5</v>
      </c>
      <c r="YR11" s="261">
        <v>1530.95</v>
      </c>
      <c r="YS11" s="261">
        <v>1229.46</v>
      </c>
      <c r="YT11" s="261">
        <v>2058.13</v>
      </c>
      <c r="YU11" s="261">
        <v>1805.1</v>
      </c>
      <c r="YV11" s="261">
        <v>912.33</v>
      </c>
      <c r="YW11" s="261">
        <v>1123.26</v>
      </c>
      <c r="YX11" s="261">
        <v>1374.76</v>
      </c>
      <c r="YY11" s="261">
        <v>1694.64</v>
      </c>
      <c r="YZ11" s="261">
        <v>1808.83</v>
      </c>
      <c r="ZA11" s="262"/>
      <c r="ZB11" s="263">
        <f t="shared" si="44"/>
        <v>18861.410000000003</v>
      </c>
      <c r="ZC11" s="264">
        <f t="shared" si="44"/>
        <v>17126.96</v>
      </c>
      <c r="ZD11" s="261">
        <v>0</v>
      </c>
      <c r="ZE11" s="261">
        <v>0</v>
      </c>
      <c r="ZF11" s="261">
        <v>0</v>
      </c>
      <c r="ZG11" s="261">
        <v>0</v>
      </c>
      <c r="ZH11" s="261">
        <v>0</v>
      </c>
      <c r="ZI11" s="261">
        <v>0</v>
      </c>
      <c r="ZJ11" s="261">
        <v>0</v>
      </c>
      <c r="ZK11" s="261">
        <v>0</v>
      </c>
      <c r="ZL11" s="261">
        <v>0</v>
      </c>
      <c r="ZM11" s="261">
        <v>0</v>
      </c>
      <c r="ZN11" s="261">
        <v>0</v>
      </c>
      <c r="ZO11" s="261">
        <v>0</v>
      </c>
      <c r="ZP11" s="262"/>
      <c r="ZQ11" s="263">
        <f t="shared" si="45"/>
        <v>0</v>
      </c>
      <c r="ZR11" s="264">
        <f t="shared" si="45"/>
        <v>0</v>
      </c>
      <c r="ZS11" s="261">
        <v>95</v>
      </c>
      <c r="ZT11" s="261">
        <v>79.16</v>
      </c>
      <c r="ZU11" s="261">
        <v>151.66999999999999</v>
      </c>
      <c r="ZV11" s="261">
        <v>281.66000000000003</v>
      </c>
      <c r="ZW11" s="261">
        <v>157.51</v>
      </c>
      <c r="ZX11" s="261">
        <v>45</v>
      </c>
      <c r="ZY11" s="261">
        <v>251.66</v>
      </c>
      <c r="ZZ11" s="261">
        <v>101.67</v>
      </c>
      <c r="AAA11" s="261">
        <v>196.67</v>
      </c>
      <c r="AAB11" s="261">
        <v>491.67</v>
      </c>
      <c r="AAC11" s="261">
        <v>252.5</v>
      </c>
      <c r="AAD11" s="261">
        <v>310</v>
      </c>
      <c r="AAE11" s="262"/>
      <c r="AAF11" s="263">
        <f t="shared" si="46"/>
        <v>2414.17</v>
      </c>
      <c r="AAG11" s="264">
        <f t="shared" si="46"/>
        <v>2319.17</v>
      </c>
      <c r="AAH11" s="261">
        <v>14091.3</v>
      </c>
      <c r="AAI11" s="261">
        <v>13293.57</v>
      </c>
      <c r="AAJ11" s="261">
        <v>13683.51</v>
      </c>
      <c r="AAK11" s="261">
        <v>13602.92</v>
      </c>
      <c r="AAL11" s="261">
        <v>13621.8</v>
      </c>
      <c r="AAM11" s="261">
        <v>13790.41</v>
      </c>
      <c r="AAN11" s="261">
        <v>14484.51</v>
      </c>
      <c r="AAO11" s="261">
        <v>11879.85</v>
      </c>
      <c r="AAP11" s="261">
        <v>14014.85</v>
      </c>
      <c r="AAQ11" s="261">
        <v>17492.8</v>
      </c>
      <c r="AAR11" s="261">
        <v>16486.91</v>
      </c>
      <c r="AAS11" s="261">
        <v>20656.59</v>
      </c>
      <c r="AAT11" s="262"/>
      <c r="AAU11" s="263">
        <f t="shared" si="47"/>
        <v>177099.02</v>
      </c>
      <c r="AAV11" s="264">
        <f t="shared" si="47"/>
        <v>163007.72</v>
      </c>
      <c r="AAW11" s="261">
        <v>0</v>
      </c>
      <c r="AAX11" s="261">
        <v>0</v>
      </c>
      <c r="AAY11" s="261">
        <v>0</v>
      </c>
      <c r="AAZ11" s="261">
        <v>0</v>
      </c>
      <c r="ABA11" s="261">
        <v>0</v>
      </c>
      <c r="ABB11" s="261">
        <v>0</v>
      </c>
      <c r="ABC11" s="261">
        <v>0</v>
      </c>
      <c r="ABD11" s="261">
        <v>0</v>
      </c>
      <c r="ABE11" s="261">
        <v>0</v>
      </c>
      <c r="ABF11" s="261">
        <v>0</v>
      </c>
      <c r="ABG11" s="261">
        <v>0</v>
      </c>
      <c r="ABH11" s="261">
        <v>0</v>
      </c>
      <c r="ABI11" s="262"/>
      <c r="ABJ11" s="263">
        <f t="shared" si="48"/>
        <v>0</v>
      </c>
      <c r="ABK11" s="264">
        <f t="shared" si="48"/>
        <v>0</v>
      </c>
      <c r="ABL11" s="261">
        <v>8089.27</v>
      </c>
      <c r="ABM11" s="261">
        <v>6302.15</v>
      </c>
      <c r="ABN11" s="261">
        <v>6077.78</v>
      </c>
      <c r="ABO11" s="261">
        <v>7532.92</v>
      </c>
      <c r="ABP11" s="261">
        <v>9355.09</v>
      </c>
      <c r="ABQ11" s="261">
        <v>9050.1299999999992</v>
      </c>
      <c r="ABR11" s="261">
        <v>8796.67</v>
      </c>
      <c r="ABS11" s="261">
        <v>4696.21</v>
      </c>
      <c r="ABT11" s="261">
        <v>4721.54</v>
      </c>
      <c r="ABU11" s="261">
        <v>6059.05</v>
      </c>
      <c r="ABV11" s="261">
        <v>8768.24</v>
      </c>
      <c r="ABW11" s="261">
        <v>13262.28</v>
      </c>
      <c r="ABX11" s="262"/>
      <c r="ABY11" s="263">
        <f t="shared" si="49"/>
        <v>92711.33</v>
      </c>
      <c r="ABZ11" s="264">
        <f t="shared" si="49"/>
        <v>84622.06</v>
      </c>
      <c r="ACA11" s="261">
        <v>19962.7</v>
      </c>
      <c r="ACB11" s="261">
        <v>19090.14</v>
      </c>
      <c r="ACC11" s="261">
        <v>17993.189999999999</v>
      </c>
      <c r="ACD11" s="261">
        <v>22154.14</v>
      </c>
      <c r="ACE11" s="261">
        <v>22152.28</v>
      </c>
      <c r="ACF11" s="261">
        <v>19319.59</v>
      </c>
      <c r="ACG11" s="261">
        <v>20550.57</v>
      </c>
      <c r="ACH11" s="261">
        <v>13595.97</v>
      </c>
      <c r="ACI11" s="261">
        <v>18072.95</v>
      </c>
      <c r="ACJ11" s="261">
        <v>20128.419999999998</v>
      </c>
      <c r="ACK11" s="261">
        <v>22210.560000000001</v>
      </c>
      <c r="ACL11" s="261">
        <v>26820.99</v>
      </c>
      <c r="ACM11" s="262"/>
      <c r="ACN11" s="263">
        <f t="shared" si="50"/>
        <v>242051.5</v>
      </c>
      <c r="ACO11" s="264">
        <f t="shared" si="50"/>
        <v>222088.8</v>
      </c>
      <c r="ACP11" s="261">
        <v>230</v>
      </c>
      <c r="ACQ11" s="261">
        <v>345</v>
      </c>
      <c r="ACR11" s="261">
        <v>575</v>
      </c>
      <c r="ACS11" s="261">
        <v>575</v>
      </c>
      <c r="ACT11" s="261">
        <v>460</v>
      </c>
      <c r="ACU11" s="261">
        <v>230</v>
      </c>
      <c r="ACV11" s="261">
        <v>1150</v>
      </c>
      <c r="ACW11" s="261">
        <v>345</v>
      </c>
      <c r="ACX11" s="261">
        <v>115</v>
      </c>
      <c r="ACY11" s="261">
        <v>1610</v>
      </c>
      <c r="ACZ11" s="261">
        <v>115</v>
      </c>
      <c r="ADA11" s="261">
        <v>115</v>
      </c>
      <c r="ADB11" s="262"/>
      <c r="ADC11" s="263">
        <f t="shared" si="51"/>
        <v>5865</v>
      </c>
      <c r="ADD11" s="264">
        <f t="shared" si="51"/>
        <v>5635</v>
      </c>
      <c r="ADE11" s="261">
        <v>195</v>
      </c>
      <c r="ADF11" s="261">
        <v>278</v>
      </c>
      <c r="ADG11" s="261">
        <v>464</v>
      </c>
      <c r="ADH11" s="261">
        <v>499</v>
      </c>
      <c r="ADI11" s="261">
        <v>393</v>
      </c>
      <c r="ADJ11" s="261">
        <v>182</v>
      </c>
      <c r="ADK11" s="261">
        <v>890</v>
      </c>
      <c r="ADL11" s="261">
        <v>264.5</v>
      </c>
      <c r="ADM11" s="261">
        <v>80</v>
      </c>
      <c r="ADN11" s="261">
        <v>1201</v>
      </c>
      <c r="ADO11" s="261">
        <v>153.5</v>
      </c>
      <c r="ADP11" s="261">
        <v>113</v>
      </c>
      <c r="ADQ11" s="262"/>
      <c r="ADR11" s="263">
        <f t="shared" si="52"/>
        <v>4713</v>
      </c>
      <c r="ADS11" s="264">
        <f t="shared" si="52"/>
        <v>4518</v>
      </c>
      <c r="ADT11" s="261">
        <v>0</v>
      </c>
      <c r="ADU11" s="261">
        <v>0</v>
      </c>
      <c r="ADV11" s="261">
        <v>0</v>
      </c>
      <c r="ADW11" s="261">
        <v>0</v>
      </c>
      <c r="ADX11" s="261">
        <v>0</v>
      </c>
      <c r="ADY11" s="261">
        <v>0</v>
      </c>
      <c r="ADZ11" s="261">
        <v>0</v>
      </c>
      <c r="AEA11" s="261">
        <v>0</v>
      </c>
      <c r="AEB11" s="261">
        <v>0</v>
      </c>
      <c r="AEC11" s="261">
        <v>0</v>
      </c>
      <c r="AED11" s="261">
        <v>0</v>
      </c>
      <c r="AEE11" s="261">
        <v>0</v>
      </c>
      <c r="AEF11" s="262"/>
      <c r="AEG11" s="263">
        <f t="shared" si="53"/>
        <v>0</v>
      </c>
      <c r="AEH11" s="264">
        <f t="shared" si="53"/>
        <v>0</v>
      </c>
      <c r="AEI11" s="261">
        <v>0</v>
      </c>
      <c r="AEJ11" s="261">
        <v>0</v>
      </c>
      <c r="AEK11" s="261">
        <v>0</v>
      </c>
      <c r="AEL11" s="261">
        <v>0</v>
      </c>
      <c r="AEM11" s="261">
        <v>0</v>
      </c>
      <c r="AEN11" s="261">
        <v>0</v>
      </c>
      <c r="AEO11" s="261">
        <v>0</v>
      </c>
      <c r="AEP11" s="261">
        <v>0</v>
      </c>
      <c r="AEQ11" s="261">
        <v>0</v>
      </c>
      <c r="AER11" s="261">
        <v>0</v>
      </c>
      <c r="AES11" s="261">
        <v>0</v>
      </c>
      <c r="AET11" s="261">
        <v>0</v>
      </c>
      <c r="AEU11" s="262"/>
      <c r="AEV11" s="263">
        <f t="shared" si="54"/>
        <v>0</v>
      </c>
      <c r="AEW11" s="264">
        <f t="shared" si="54"/>
        <v>0</v>
      </c>
      <c r="AEX11" s="261">
        <v>0</v>
      </c>
      <c r="AEY11" s="261">
        <v>0</v>
      </c>
      <c r="AEZ11" s="261">
        <v>0</v>
      </c>
      <c r="AFA11" s="261">
        <v>0</v>
      </c>
      <c r="AFB11" s="261">
        <v>0</v>
      </c>
      <c r="AFC11" s="261">
        <v>0</v>
      </c>
      <c r="AFD11" s="261">
        <v>0</v>
      </c>
      <c r="AFE11" s="261">
        <v>0</v>
      </c>
      <c r="AFF11" s="261">
        <v>0</v>
      </c>
      <c r="AFG11" s="261">
        <v>0</v>
      </c>
      <c r="AFH11" s="261">
        <v>0</v>
      </c>
      <c r="AFI11" s="261">
        <v>0</v>
      </c>
      <c r="AFJ11" s="262"/>
      <c r="AFK11" s="263">
        <f t="shared" si="55"/>
        <v>0</v>
      </c>
      <c r="AFL11" s="264">
        <f t="shared" si="55"/>
        <v>0</v>
      </c>
      <c r="AFM11" s="261">
        <v>0</v>
      </c>
      <c r="AFN11" s="261">
        <v>0</v>
      </c>
      <c r="AFO11" s="261">
        <v>0</v>
      </c>
      <c r="AFP11" s="261">
        <v>0</v>
      </c>
      <c r="AFQ11" s="261">
        <v>0</v>
      </c>
      <c r="AFR11" s="261">
        <v>0</v>
      </c>
      <c r="AFS11" s="261">
        <v>0</v>
      </c>
      <c r="AFT11" s="261">
        <v>0</v>
      </c>
      <c r="AFU11" s="261">
        <v>0</v>
      </c>
      <c r="AFV11" s="261">
        <v>0</v>
      </c>
      <c r="AFW11" s="261">
        <v>0</v>
      </c>
      <c r="AFX11" s="261">
        <v>0</v>
      </c>
      <c r="AFY11" s="262"/>
      <c r="AFZ11" s="263">
        <f t="shared" si="56"/>
        <v>0</v>
      </c>
      <c r="AGA11" s="264">
        <f t="shared" si="56"/>
        <v>0</v>
      </c>
      <c r="AGB11" s="261">
        <v>0</v>
      </c>
      <c r="AGC11" s="261">
        <v>0</v>
      </c>
      <c r="AGD11" s="261">
        <v>0</v>
      </c>
      <c r="AGE11" s="261">
        <v>0</v>
      </c>
      <c r="AGF11" s="261">
        <v>0</v>
      </c>
      <c r="AGG11" s="261">
        <v>0</v>
      </c>
      <c r="AGH11" s="261">
        <v>0</v>
      </c>
      <c r="AGI11" s="261">
        <v>0</v>
      </c>
      <c r="AGJ11" s="261">
        <v>0</v>
      </c>
      <c r="AGK11" s="261">
        <v>0</v>
      </c>
      <c r="AGL11" s="261">
        <v>0</v>
      </c>
      <c r="AGM11" s="261">
        <v>0</v>
      </c>
      <c r="AGN11" s="262"/>
      <c r="AGO11" s="263">
        <f t="shared" si="57"/>
        <v>0</v>
      </c>
      <c r="AGP11" s="264">
        <f t="shared" si="57"/>
        <v>0</v>
      </c>
      <c r="AGQ11" s="261">
        <v>0</v>
      </c>
      <c r="AGR11" s="261">
        <v>0</v>
      </c>
      <c r="AGS11" s="261">
        <v>0</v>
      </c>
      <c r="AGT11" s="261">
        <v>0</v>
      </c>
      <c r="AGU11" s="261">
        <v>0</v>
      </c>
      <c r="AGV11" s="261">
        <v>0</v>
      </c>
      <c r="AGW11" s="261">
        <v>0</v>
      </c>
      <c r="AGX11" s="261">
        <v>0</v>
      </c>
      <c r="AGY11" s="261">
        <v>0</v>
      </c>
      <c r="AGZ11" s="261">
        <v>0</v>
      </c>
      <c r="AHA11" s="261">
        <v>0</v>
      </c>
      <c r="AHB11" s="261">
        <v>0</v>
      </c>
      <c r="AHC11" s="262"/>
      <c r="AHD11" s="263">
        <f t="shared" si="58"/>
        <v>0</v>
      </c>
      <c r="AHE11" s="264">
        <f t="shared" si="58"/>
        <v>0</v>
      </c>
      <c r="AHF11" s="261">
        <v>55.25</v>
      </c>
      <c r="AHG11" s="261">
        <v>34</v>
      </c>
      <c r="AHH11" s="261">
        <v>56.95</v>
      </c>
      <c r="AHI11" s="261">
        <v>70.900000000000006</v>
      </c>
      <c r="AHJ11" s="261">
        <v>96</v>
      </c>
      <c r="AHK11" s="261">
        <v>179.45</v>
      </c>
      <c r="AHL11" s="261">
        <v>281.55</v>
      </c>
      <c r="AHM11" s="261">
        <v>131.75</v>
      </c>
      <c r="AHN11" s="261">
        <v>32.200000000000003</v>
      </c>
      <c r="AHO11" s="261">
        <v>53.6</v>
      </c>
      <c r="AHP11" s="261">
        <v>112.3</v>
      </c>
      <c r="AHQ11" s="261">
        <v>116.79</v>
      </c>
      <c r="AHR11" s="262"/>
      <c r="AHS11" s="263">
        <f t="shared" si="59"/>
        <v>1220.74</v>
      </c>
      <c r="AHT11" s="264">
        <f t="shared" si="59"/>
        <v>1165.49</v>
      </c>
      <c r="AHU11" s="261">
        <v>0</v>
      </c>
      <c r="AHV11" s="261">
        <v>0</v>
      </c>
      <c r="AHW11" s="261">
        <v>0</v>
      </c>
      <c r="AHX11" s="261">
        <v>0</v>
      </c>
      <c r="AHY11" s="261">
        <v>0</v>
      </c>
      <c r="AHZ11" s="261">
        <v>0</v>
      </c>
      <c r="AIA11" s="261">
        <v>0</v>
      </c>
      <c r="AIB11" s="261">
        <v>0</v>
      </c>
      <c r="AIC11" s="261">
        <v>0</v>
      </c>
      <c r="AID11" s="261">
        <v>0</v>
      </c>
      <c r="AIE11" s="261">
        <v>0</v>
      </c>
      <c r="AIF11" s="261">
        <v>0</v>
      </c>
      <c r="AIG11" s="262"/>
      <c r="AIH11" s="263">
        <f t="shared" si="60"/>
        <v>0</v>
      </c>
      <c r="AII11" s="264">
        <f t="shared" si="60"/>
        <v>0</v>
      </c>
      <c r="AIJ11" s="261">
        <v>0</v>
      </c>
      <c r="AIK11" s="261">
        <v>0</v>
      </c>
      <c r="AIL11" s="261">
        <v>0</v>
      </c>
      <c r="AIM11" s="261">
        <v>0</v>
      </c>
      <c r="AIN11" s="261">
        <v>0</v>
      </c>
      <c r="AIO11" s="261">
        <v>0</v>
      </c>
      <c r="AIP11" s="261">
        <v>0</v>
      </c>
      <c r="AIQ11" s="261">
        <v>0</v>
      </c>
      <c r="AIR11" s="261">
        <v>0</v>
      </c>
      <c r="AIS11" s="261">
        <v>0</v>
      </c>
      <c r="AIT11" s="261">
        <v>0</v>
      </c>
      <c r="AIU11" s="261">
        <v>0</v>
      </c>
      <c r="AIV11" s="262"/>
      <c r="AIW11" s="263">
        <f t="shared" si="61"/>
        <v>0</v>
      </c>
      <c r="AIX11" s="264">
        <f t="shared" si="61"/>
        <v>0</v>
      </c>
      <c r="AIY11" s="261">
        <v>0</v>
      </c>
      <c r="AIZ11" s="261">
        <v>0</v>
      </c>
      <c r="AJA11" s="261">
        <v>0</v>
      </c>
      <c r="AJB11" s="261">
        <v>0</v>
      </c>
      <c r="AJC11" s="261">
        <v>0</v>
      </c>
      <c r="AJD11" s="261">
        <v>0</v>
      </c>
      <c r="AJE11" s="261">
        <v>0</v>
      </c>
      <c r="AJF11" s="261">
        <v>0</v>
      </c>
      <c r="AJG11" s="261">
        <v>0</v>
      </c>
      <c r="AJH11" s="261">
        <v>0</v>
      </c>
      <c r="AJI11" s="261">
        <v>0</v>
      </c>
      <c r="AJJ11" s="261">
        <v>0</v>
      </c>
      <c r="AJK11" s="262"/>
      <c r="AJL11" s="263">
        <f t="shared" si="62"/>
        <v>0</v>
      </c>
      <c r="AJM11" s="264">
        <f t="shared" si="62"/>
        <v>0</v>
      </c>
      <c r="AJN11" s="261">
        <v>0</v>
      </c>
      <c r="AJO11" s="261">
        <v>0</v>
      </c>
      <c r="AJP11" s="261">
        <v>0</v>
      </c>
      <c r="AJQ11" s="261">
        <v>0</v>
      </c>
      <c r="AJR11" s="261">
        <v>0</v>
      </c>
      <c r="AJS11" s="261">
        <v>0</v>
      </c>
      <c r="AJT11" s="261">
        <v>0</v>
      </c>
      <c r="AJU11" s="261">
        <v>0</v>
      </c>
      <c r="AJV11" s="261">
        <v>0</v>
      </c>
      <c r="AJW11" s="261">
        <v>0</v>
      </c>
      <c r="AJX11" s="261">
        <v>0</v>
      </c>
      <c r="AJY11" s="261">
        <v>0</v>
      </c>
      <c r="AJZ11" s="262"/>
      <c r="AKA11" s="263">
        <f t="shared" si="63"/>
        <v>0</v>
      </c>
      <c r="AKB11" s="264">
        <f t="shared" si="63"/>
        <v>0</v>
      </c>
      <c r="AKC11" s="261">
        <v>14093.64</v>
      </c>
      <c r="AKD11" s="261">
        <v>8707.16</v>
      </c>
      <c r="AKE11" s="261">
        <v>7891.1</v>
      </c>
      <c r="AKF11" s="261">
        <v>8463.69</v>
      </c>
      <c r="AKG11" s="261">
        <v>9104.64</v>
      </c>
      <c r="AKH11" s="261">
        <v>9281.59</v>
      </c>
      <c r="AKI11" s="261">
        <v>8063.88</v>
      </c>
      <c r="AKJ11" s="261">
        <v>5718.71</v>
      </c>
      <c r="AKK11" s="261">
        <v>6723.74</v>
      </c>
      <c r="AKL11" s="261">
        <v>9417.18</v>
      </c>
      <c r="AKM11" s="261">
        <v>8840.52</v>
      </c>
      <c r="AKN11" s="261">
        <v>9955.94</v>
      </c>
      <c r="AKO11" s="262"/>
      <c r="AKP11" s="263">
        <f t="shared" si="64"/>
        <v>106261.79000000002</v>
      </c>
      <c r="AKQ11" s="264">
        <f t="shared" si="64"/>
        <v>92168.150000000009</v>
      </c>
      <c r="AKR11" s="261">
        <v>2805</v>
      </c>
      <c r="AKS11" s="261">
        <v>2080</v>
      </c>
      <c r="AKT11" s="261">
        <v>0</v>
      </c>
      <c r="AKU11" s="261">
        <v>44050</v>
      </c>
      <c r="AKV11" s="261">
        <v>45</v>
      </c>
      <c r="AKW11" s="261">
        <v>995</v>
      </c>
      <c r="AKX11" s="261">
        <v>0</v>
      </c>
      <c r="AKY11" s="261">
        <v>0</v>
      </c>
      <c r="AKZ11" s="261">
        <v>7990</v>
      </c>
      <c r="ALA11" s="261">
        <v>8460</v>
      </c>
      <c r="ALB11" s="261">
        <v>3430</v>
      </c>
      <c r="ALC11" s="261">
        <v>0</v>
      </c>
      <c r="ALD11" s="262"/>
      <c r="ALE11" s="263">
        <f t="shared" si="65"/>
        <v>69855</v>
      </c>
      <c r="ALF11" s="264">
        <f t="shared" si="65"/>
        <v>67050</v>
      </c>
      <c r="ALG11" s="261">
        <v>0</v>
      </c>
      <c r="ALH11" s="261">
        <v>0</v>
      </c>
      <c r="ALI11" s="261">
        <v>0</v>
      </c>
      <c r="ALJ11" s="261">
        <v>0</v>
      </c>
      <c r="ALK11" s="261">
        <v>0</v>
      </c>
      <c r="ALL11" s="261">
        <v>0</v>
      </c>
      <c r="ALM11" s="261">
        <v>0</v>
      </c>
      <c r="ALN11" s="261">
        <v>0</v>
      </c>
      <c r="ALO11" s="261">
        <v>0</v>
      </c>
      <c r="ALP11" s="261">
        <v>0</v>
      </c>
      <c r="ALQ11" s="261">
        <v>0</v>
      </c>
      <c r="ALR11" s="261">
        <v>0</v>
      </c>
      <c r="ALS11" s="262"/>
      <c r="ALT11" s="263">
        <f t="shared" si="66"/>
        <v>0</v>
      </c>
      <c r="ALU11" s="264">
        <f t="shared" si="66"/>
        <v>0</v>
      </c>
      <c r="ALV11" s="261">
        <v>0</v>
      </c>
      <c r="ALW11" s="261">
        <v>0</v>
      </c>
      <c r="ALX11" s="261">
        <v>0</v>
      </c>
      <c r="ALY11" s="261">
        <v>0</v>
      </c>
      <c r="ALZ11" s="261">
        <v>0</v>
      </c>
      <c r="AMA11" s="261">
        <v>0</v>
      </c>
      <c r="AMB11" s="261">
        <v>0</v>
      </c>
      <c r="AMC11" s="261">
        <v>0</v>
      </c>
      <c r="AMD11" s="261">
        <v>0</v>
      </c>
      <c r="AME11" s="261">
        <v>0</v>
      </c>
      <c r="AMF11" s="261">
        <v>0</v>
      </c>
      <c r="AMG11" s="261">
        <v>0</v>
      </c>
      <c r="AMH11" s="262"/>
      <c r="AMI11" s="263">
        <f t="shared" si="67"/>
        <v>0</v>
      </c>
      <c r="AMJ11" s="264">
        <f t="shared" si="67"/>
        <v>0</v>
      </c>
      <c r="AMK11" s="261">
        <v>8128</v>
      </c>
      <c r="AML11" s="261">
        <v>-8958.4599999999991</v>
      </c>
      <c r="AMM11" s="261">
        <v>8901.9699999999993</v>
      </c>
      <c r="AMN11" s="261">
        <v>1857.07</v>
      </c>
      <c r="AMO11" s="261">
        <v>15718.16</v>
      </c>
      <c r="AMP11" s="261">
        <v>1464.06</v>
      </c>
      <c r="AMQ11" s="261">
        <v>15448.82</v>
      </c>
      <c r="AMR11" s="261">
        <v>3757.1</v>
      </c>
      <c r="AMS11" s="261">
        <v>678.67</v>
      </c>
      <c r="AMT11" s="261">
        <v>1183.08</v>
      </c>
      <c r="AMU11" s="261">
        <v>100.44</v>
      </c>
      <c r="AMV11" s="261">
        <v>1474.11</v>
      </c>
      <c r="AMW11" s="262"/>
      <c r="AMX11" s="263">
        <f t="shared" si="68"/>
        <v>49753.02</v>
      </c>
      <c r="AMY11" s="264">
        <f t="shared" si="68"/>
        <v>41625.020000000004</v>
      </c>
      <c r="AMZ11" s="261">
        <v>146.54</v>
      </c>
      <c r="ANA11" s="261">
        <v>485.68</v>
      </c>
      <c r="ANB11" s="261">
        <v>149.65</v>
      </c>
      <c r="ANC11" s="261">
        <v>250.36</v>
      </c>
      <c r="AND11" s="261">
        <v>235.48</v>
      </c>
      <c r="ANE11" s="261">
        <v>209.02</v>
      </c>
      <c r="ANF11" s="261">
        <v>171.77</v>
      </c>
      <c r="ANG11" s="261">
        <v>369.35</v>
      </c>
      <c r="ANH11" s="261">
        <v>241.14</v>
      </c>
      <c r="ANI11" s="261">
        <v>237.42</v>
      </c>
      <c r="ANJ11" s="261">
        <v>190.94</v>
      </c>
      <c r="ANK11" s="261">
        <v>90.4</v>
      </c>
      <c r="ANL11" s="262"/>
      <c r="ANM11" s="263">
        <f t="shared" si="69"/>
        <v>2777.75</v>
      </c>
      <c r="ANN11" s="264">
        <f t="shared" si="69"/>
        <v>2631.21</v>
      </c>
      <c r="ANO11" s="261">
        <v>0</v>
      </c>
      <c r="ANP11" s="261">
        <v>0</v>
      </c>
      <c r="ANQ11" s="261">
        <v>0</v>
      </c>
      <c r="ANR11" s="261">
        <v>0</v>
      </c>
      <c r="ANS11" s="261">
        <v>0</v>
      </c>
      <c r="ANT11" s="261">
        <v>0</v>
      </c>
      <c r="ANU11" s="261">
        <v>0</v>
      </c>
      <c r="ANV11" s="261">
        <v>0</v>
      </c>
      <c r="ANW11" s="261">
        <v>0</v>
      </c>
      <c r="ANX11" s="261">
        <v>0</v>
      </c>
      <c r="ANY11" s="261">
        <v>0</v>
      </c>
      <c r="ANZ11" s="261">
        <v>0</v>
      </c>
      <c r="AOA11" s="262"/>
      <c r="AOB11" s="263">
        <f t="shared" si="70"/>
        <v>0</v>
      </c>
      <c r="AOC11" s="264">
        <f t="shared" si="70"/>
        <v>0</v>
      </c>
      <c r="AOD11" s="261">
        <v>0</v>
      </c>
      <c r="AOE11" s="261">
        <v>0</v>
      </c>
      <c r="AOF11" s="261">
        <v>0</v>
      </c>
      <c r="AOG11" s="261">
        <v>0</v>
      </c>
      <c r="AOH11" s="261">
        <v>0</v>
      </c>
      <c r="AOI11" s="261">
        <v>0</v>
      </c>
      <c r="AOJ11" s="261">
        <v>0</v>
      </c>
      <c r="AOK11" s="261">
        <v>0</v>
      </c>
      <c r="AOL11" s="261">
        <v>0</v>
      </c>
      <c r="AOM11" s="261">
        <v>0</v>
      </c>
      <c r="AON11" s="261">
        <v>0</v>
      </c>
      <c r="AOO11" s="261">
        <v>0</v>
      </c>
      <c r="AOP11" s="262"/>
      <c r="AOQ11" s="263">
        <f t="shared" si="71"/>
        <v>0</v>
      </c>
      <c r="AOR11" s="264">
        <f t="shared" si="71"/>
        <v>0</v>
      </c>
      <c r="AOS11" s="261">
        <v>0</v>
      </c>
      <c r="AOT11" s="261">
        <v>0</v>
      </c>
      <c r="AOU11" s="261">
        <v>0</v>
      </c>
      <c r="AOV11" s="261">
        <v>0</v>
      </c>
      <c r="AOW11" s="261">
        <v>0</v>
      </c>
      <c r="AOX11" s="261">
        <v>0</v>
      </c>
      <c r="AOY11" s="261">
        <v>0</v>
      </c>
      <c r="AOZ11" s="261">
        <v>0</v>
      </c>
      <c r="APA11" s="261">
        <v>0</v>
      </c>
      <c r="APB11" s="261">
        <v>0</v>
      </c>
      <c r="APC11" s="261">
        <v>0</v>
      </c>
      <c r="APD11" s="261">
        <v>0</v>
      </c>
      <c r="APE11" s="262"/>
      <c r="APF11" s="263">
        <f t="shared" si="72"/>
        <v>0</v>
      </c>
      <c r="APG11" s="264">
        <f t="shared" si="72"/>
        <v>0</v>
      </c>
      <c r="APH11" s="261">
        <v>0</v>
      </c>
      <c r="API11" s="261">
        <v>0</v>
      </c>
      <c r="APJ11" s="261">
        <v>0</v>
      </c>
      <c r="APK11" s="261">
        <v>0</v>
      </c>
      <c r="APL11" s="261">
        <v>0</v>
      </c>
      <c r="APM11" s="261">
        <v>0</v>
      </c>
      <c r="APN11" s="261">
        <v>0</v>
      </c>
      <c r="APO11" s="261">
        <v>0</v>
      </c>
      <c r="APP11" s="261">
        <v>0</v>
      </c>
      <c r="APQ11" s="261">
        <v>0</v>
      </c>
      <c r="APR11" s="261">
        <v>0</v>
      </c>
      <c r="APS11" s="261">
        <v>0</v>
      </c>
      <c r="APT11" s="262"/>
      <c r="APU11" s="263">
        <f t="shared" si="73"/>
        <v>0</v>
      </c>
      <c r="APV11" s="264">
        <f t="shared" si="73"/>
        <v>0</v>
      </c>
      <c r="APW11" s="261">
        <v>0</v>
      </c>
      <c r="APX11" s="261">
        <v>0</v>
      </c>
      <c r="APY11" s="261">
        <v>0</v>
      </c>
      <c r="APZ11" s="261">
        <v>0</v>
      </c>
      <c r="AQA11" s="261">
        <v>0</v>
      </c>
      <c r="AQB11" s="261">
        <v>0</v>
      </c>
      <c r="AQC11" s="261">
        <v>0</v>
      </c>
      <c r="AQD11" s="261">
        <v>0</v>
      </c>
      <c r="AQE11" s="261">
        <v>0</v>
      </c>
      <c r="AQF11" s="261">
        <v>0</v>
      </c>
      <c r="AQG11" s="261">
        <v>0</v>
      </c>
      <c r="AQH11" s="261">
        <v>0</v>
      </c>
      <c r="AQI11" s="262"/>
      <c r="AQJ11" s="263">
        <f t="shared" si="74"/>
        <v>0</v>
      </c>
      <c r="AQK11" s="264">
        <f t="shared" si="74"/>
        <v>0</v>
      </c>
      <c r="AQL11" s="261"/>
      <c r="AQM11" s="261"/>
      <c r="AQN11" s="261"/>
      <c r="AQO11" s="261"/>
      <c r="AQP11" s="261"/>
      <c r="AQQ11" s="261"/>
      <c r="AQR11" s="297">
        <v>105383</v>
      </c>
      <c r="AQS11" s="261"/>
      <c r="AQT11" s="261"/>
      <c r="AQU11" s="261"/>
      <c r="AQV11" s="261"/>
      <c r="AQW11" s="261"/>
      <c r="AQX11" s="262"/>
      <c r="AQY11" s="263">
        <f t="shared" si="75"/>
        <v>105383</v>
      </c>
      <c r="AQZ11" s="264">
        <f t="shared" si="75"/>
        <v>105383</v>
      </c>
      <c r="ARA11" s="261">
        <v>628</v>
      </c>
      <c r="ARB11" s="261">
        <v>0</v>
      </c>
      <c r="ARC11" s="261">
        <v>0</v>
      </c>
      <c r="ARD11" s="261">
        <v>16395</v>
      </c>
      <c r="ARE11" s="261">
        <v>5465</v>
      </c>
      <c r="ARF11" s="261">
        <v>5465</v>
      </c>
      <c r="ARG11" s="261">
        <v>10930</v>
      </c>
      <c r="ARH11" s="261">
        <v>0</v>
      </c>
      <c r="ARI11" s="261">
        <v>0</v>
      </c>
      <c r="ARJ11" s="261">
        <v>0</v>
      </c>
      <c r="ARK11" s="261">
        <v>70601.25</v>
      </c>
      <c r="ARL11" s="261">
        <v>55963.03</v>
      </c>
      <c r="ARM11" s="262"/>
      <c r="ARN11" s="263">
        <f t="shared" si="76"/>
        <v>165447.28</v>
      </c>
      <c r="ARO11" s="264">
        <f t="shared" si="76"/>
        <v>164819.28</v>
      </c>
      <c r="ARP11" s="261">
        <v>174821.89</v>
      </c>
      <c r="ARQ11" s="261">
        <v>214666.59</v>
      </c>
      <c r="ARR11" s="261">
        <v>206808.13</v>
      </c>
      <c r="ARS11" s="261">
        <v>279103.31</v>
      </c>
      <c r="ART11" s="261">
        <v>209678.02</v>
      </c>
      <c r="ARU11" s="261">
        <v>204274.81</v>
      </c>
      <c r="ARV11" s="261">
        <v>213270.09</v>
      </c>
      <c r="ARW11" s="261">
        <v>208833.1</v>
      </c>
      <c r="ARX11" s="261">
        <v>199823.48</v>
      </c>
      <c r="ARY11" s="261">
        <v>293992.06</v>
      </c>
      <c r="ARZ11" s="261">
        <v>203230.76</v>
      </c>
      <c r="ASA11" s="262"/>
      <c r="ASB11" s="265">
        <f t="shared" si="78"/>
        <v>2408502.2400000002</v>
      </c>
      <c r="ASC11" s="266">
        <v>55963.03</v>
      </c>
      <c r="ASD11" s="261"/>
      <c r="ASE11" s="261">
        <v>46741.78</v>
      </c>
      <c r="ASF11" s="261">
        <v>27446.69</v>
      </c>
      <c r="ASG11" s="261">
        <v>0</v>
      </c>
      <c r="ASH11" s="261"/>
      <c r="ASI11" s="261"/>
      <c r="ASJ11" s="261"/>
      <c r="ASK11" s="261"/>
      <c r="ASL11" s="261"/>
      <c r="ASM11" s="261"/>
      <c r="ASN11" s="262"/>
      <c r="ASO11" s="267">
        <f t="shared" si="77"/>
        <v>130151.5</v>
      </c>
    </row>
    <row r="12" spans="1:1185" x14ac:dyDescent="0.25">
      <c r="A12" s="39">
        <v>10</v>
      </c>
      <c r="B12" s="40">
        <v>1</v>
      </c>
      <c r="C12" s="40" t="s">
        <v>21</v>
      </c>
      <c r="D12" s="40" t="s">
        <v>21</v>
      </c>
      <c r="E12" s="41" t="s">
        <v>21</v>
      </c>
      <c r="F12" s="187">
        <v>3171152</v>
      </c>
      <c r="G12" s="49">
        <v>3675597</v>
      </c>
      <c r="H12" s="51">
        <v>3188203</v>
      </c>
      <c r="I12" s="49">
        <v>3188203</v>
      </c>
      <c r="J12" s="49"/>
      <c r="K12" s="51">
        <v>54482</v>
      </c>
      <c r="L12" s="49">
        <v>3600000</v>
      </c>
      <c r="M12" s="49">
        <v>3545518</v>
      </c>
      <c r="N12" s="49">
        <v>3188203</v>
      </c>
      <c r="O12" s="49">
        <v>265684</v>
      </c>
      <c r="P12" s="49">
        <v>265684</v>
      </c>
      <c r="Q12" s="258">
        <v>47816.548419611514</v>
      </c>
      <c r="R12" s="259">
        <v>82262.5952739317</v>
      </c>
      <c r="S12" s="260">
        <f t="shared" si="0"/>
        <v>130079.14369354321</v>
      </c>
      <c r="T12" s="268">
        <v>6074.31</v>
      </c>
      <c r="U12" s="268">
        <v>2684.05</v>
      </c>
      <c r="V12" s="268">
        <v>1783.42</v>
      </c>
      <c r="W12" s="268">
        <v>1961.89</v>
      </c>
      <c r="X12" s="268">
        <v>2098.79</v>
      </c>
      <c r="Y12" s="268">
        <v>2338.29</v>
      </c>
      <c r="Z12" s="268">
        <v>3719.66</v>
      </c>
      <c r="AA12" s="268">
        <v>5655.8</v>
      </c>
      <c r="AB12" s="268">
        <v>3929.81</v>
      </c>
      <c r="AC12" s="268">
        <v>3280.82</v>
      </c>
      <c r="AD12" s="268">
        <v>5082.6899999999996</v>
      </c>
      <c r="AE12" s="268">
        <v>3291.95</v>
      </c>
      <c r="AF12" s="269"/>
      <c r="AG12" s="270">
        <f t="shared" si="1"/>
        <v>41901.480000000003</v>
      </c>
      <c r="AH12" s="271">
        <f t="shared" si="1"/>
        <v>35827.17</v>
      </c>
      <c r="AI12" s="268">
        <v>917.81</v>
      </c>
      <c r="AJ12" s="268">
        <v>294.75</v>
      </c>
      <c r="AK12" s="268">
        <v>110.68</v>
      </c>
      <c r="AL12" s="268">
        <v>443.97</v>
      </c>
      <c r="AM12" s="268">
        <v>498.43</v>
      </c>
      <c r="AN12" s="268">
        <v>1084.5999999999999</v>
      </c>
      <c r="AO12" s="268">
        <v>421.71</v>
      </c>
      <c r="AP12" s="268">
        <v>646.67999999999995</v>
      </c>
      <c r="AQ12" s="268">
        <v>565.54</v>
      </c>
      <c r="AR12" s="268">
        <v>573.35</v>
      </c>
      <c r="AS12" s="268">
        <v>712.12</v>
      </c>
      <c r="AT12" s="268">
        <v>243.41</v>
      </c>
      <c r="AU12" s="269"/>
      <c r="AV12" s="270">
        <f t="shared" si="2"/>
        <v>6513.05</v>
      </c>
      <c r="AW12" s="271">
        <f t="shared" si="2"/>
        <v>5595.24</v>
      </c>
      <c r="AX12" s="268">
        <v>0</v>
      </c>
      <c r="AY12" s="268">
        <v>0</v>
      </c>
      <c r="AZ12" s="268">
        <v>0</v>
      </c>
      <c r="BA12" s="268">
        <v>0</v>
      </c>
      <c r="BB12" s="268">
        <v>0</v>
      </c>
      <c r="BC12" s="268">
        <v>0</v>
      </c>
      <c r="BD12" s="268">
        <v>0</v>
      </c>
      <c r="BE12" s="268">
        <v>0</v>
      </c>
      <c r="BF12" s="268">
        <v>0</v>
      </c>
      <c r="BG12" s="268">
        <v>0</v>
      </c>
      <c r="BH12" s="268">
        <v>0</v>
      </c>
      <c r="BI12" s="268">
        <v>0</v>
      </c>
      <c r="BJ12" s="269"/>
      <c r="BK12" s="270">
        <f t="shared" si="3"/>
        <v>0</v>
      </c>
      <c r="BL12" s="271">
        <f t="shared" si="3"/>
        <v>0</v>
      </c>
      <c r="BM12" s="268">
        <v>593.1</v>
      </c>
      <c r="BN12" s="268">
        <v>707.03</v>
      </c>
      <c r="BO12" s="268">
        <v>766.05</v>
      </c>
      <c r="BP12" s="268">
        <v>519.29999999999995</v>
      </c>
      <c r="BQ12" s="268">
        <v>635.58000000000004</v>
      </c>
      <c r="BR12" s="268">
        <v>1252.78</v>
      </c>
      <c r="BS12" s="268">
        <v>1250.1600000000001</v>
      </c>
      <c r="BT12" s="268">
        <v>744.51</v>
      </c>
      <c r="BU12" s="268">
        <v>895.44</v>
      </c>
      <c r="BV12" s="268">
        <v>1082.8900000000001</v>
      </c>
      <c r="BW12" s="268">
        <v>1809</v>
      </c>
      <c r="BX12" s="268">
        <v>1496.02</v>
      </c>
      <c r="BY12" s="269"/>
      <c r="BZ12" s="270">
        <f t="shared" si="4"/>
        <v>11751.86</v>
      </c>
      <c r="CA12" s="271">
        <f t="shared" si="4"/>
        <v>11158.760000000002</v>
      </c>
      <c r="CB12" s="268">
        <v>7347.77</v>
      </c>
      <c r="CC12" s="268">
        <v>8875.34</v>
      </c>
      <c r="CD12" s="268">
        <v>6669.64</v>
      </c>
      <c r="CE12" s="268">
        <v>6094.56</v>
      </c>
      <c r="CF12" s="268">
        <v>7667.07</v>
      </c>
      <c r="CG12" s="268">
        <v>10566.95</v>
      </c>
      <c r="CH12" s="268">
        <v>10107.68</v>
      </c>
      <c r="CI12" s="268">
        <v>6963.1</v>
      </c>
      <c r="CJ12" s="268">
        <v>8770.9699999999993</v>
      </c>
      <c r="CK12" s="268">
        <v>8100.54</v>
      </c>
      <c r="CL12" s="268">
        <v>11206.93</v>
      </c>
      <c r="CM12" s="268">
        <v>9365.67</v>
      </c>
      <c r="CN12" s="269"/>
      <c r="CO12" s="270">
        <f t="shared" si="5"/>
        <v>101736.21999999999</v>
      </c>
      <c r="CP12" s="271">
        <f t="shared" si="5"/>
        <v>94388.45</v>
      </c>
      <c r="CQ12" s="268">
        <v>0</v>
      </c>
      <c r="CR12" s="268">
        <v>0</v>
      </c>
      <c r="CS12" s="268">
        <v>0</v>
      </c>
      <c r="CT12" s="268">
        <v>0</v>
      </c>
      <c r="CU12" s="268">
        <v>0</v>
      </c>
      <c r="CV12" s="268">
        <v>0</v>
      </c>
      <c r="CW12" s="268">
        <v>0</v>
      </c>
      <c r="CX12" s="268">
        <v>0</v>
      </c>
      <c r="CY12" s="268">
        <v>0</v>
      </c>
      <c r="CZ12" s="268">
        <v>0</v>
      </c>
      <c r="DA12" s="268">
        <v>0</v>
      </c>
      <c r="DB12" s="268">
        <v>0</v>
      </c>
      <c r="DC12" s="269"/>
      <c r="DD12" s="270">
        <f t="shared" si="6"/>
        <v>0</v>
      </c>
      <c r="DE12" s="271">
        <f t="shared" si="6"/>
        <v>0</v>
      </c>
      <c r="DF12" s="268">
        <v>0</v>
      </c>
      <c r="DG12" s="268">
        <v>0</v>
      </c>
      <c r="DH12" s="268">
        <v>0</v>
      </c>
      <c r="DI12" s="268">
        <v>0</v>
      </c>
      <c r="DJ12" s="268">
        <v>0</v>
      </c>
      <c r="DK12" s="268">
        <v>0</v>
      </c>
      <c r="DL12" s="268">
        <v>0</v>
      </c>
      <c r="DM12" s="268">
        <v>0</v>
      </c>
      <c r="DN12" s="268">
        <v>0</v>
      </c>
      <c r="DO12" s="268">
        <v>0</v>
      </c>
      <c r="DP12" s="268">
        <v>0</v>
      </c>
      <c r="DQ12" s="268">
        <v>0</v>
      </c>
      <c r="DR12" s="269"/>
      <c r="DS12" s="270">
        <f t="shared" si="7"/>
        <v>0</v>
      </c>
      <c r="DT12" s="271">
        <f t="shared" si="7"/>
        <v>0</v>
      </c>
      <c r="DU12" s="268">
        <v>1426.64</v>
      </c>
      <c r="DV12" s="268">
        <v>1884.1</v>
      </c>
      <c r="DW12" s="268">
        <v>1913.64</v>
      </c>
      <c r="DX12" s="268">
        <v>2200.4499999999998</v>
      </c>
      <c r="DY12" s="268">
        <v>2003.71</v>
      </c>
      <c r="DZ12" s="268">
        <v>3167.98</v>
      </c>
      <c r="EA12" s="268">
        <v>2425.79</v>
      </c>
      <c r="EB12" s="268">
        <v>1821.84</v>
      </c>
      <c r="EC12" s="268">
        <v>1844.94</v>
      </c>
      <c r="ED12" s="268">
        <v>4219.57</v>
      </c>
      <c r="EE12" s="268">
        <v>2351.2199999999998</v>
      </c>
      <c r="EF12" s="268">
        <v>2014.26</v>
      </c>
      <c r="EG12" s="269"/>
      <c r="EH12" s="270">
        <f t="shared" si="8"/>
        <v>27274.14</v>
      </c>
      <c r="EI12" s="271">
        <f t="shared" si="8"/>
        <v>25847.499999999996</v>
      </c>
      <c r="EJ12" s="268">
        <v>566.84</v>
      </c>
      <c r="EK12" s="268">
        <v>27.97</v>
      </c>
      <c r="EL12" s="268">
        <v>36.979999999999997</v>
      </c>
      <c r="EM12" s="268">
        <v>52.12</v>
      </c>
      <c r="EN12" s="268">
        <v>48.16</v>
      </c>
      <c r="EO12" s="268">
        <v>66.09</v>
      </c>
      <c r="EP12" s="268">
        <v>110.71</v>
      </c>
      <c r="EQ12" s="268">
        <v>49.23</v>
      </c>
      <c r="ER12" s="268">
        <v>55.47</v>
      </c>
      <c r="ES12" s="268">
        <v>263.99</v>
      </c>
      <c r="ET12" s="268">
        <v>100.96</v>
      </c>
      <c r="EU12" s="268">
        <v>84.6</v>
      </c>
      <c r="EV12" s="269"/>
      <c r="EW12" s="270">
        <f t="shared" si="9"/>
        <v>1463.1200000000001</v>
      </c>
      <c r="EX12" s="271">
        <f t="shared" si="9"/>
        <v>896.28000000000009</v>
      </c>
      <c r="EY12" s="268">
        <v>0</v>
      </c>
      <c r="EZ12" s="268">
        <v>140</v>
      </c>
      <c r="FA12" s="268">
        <v>0</v>
      </c>
      <c r="FB12" s="268">
        <v>0</v>
      </c>
      <c r="FC12" s="268">
        <v>20</v>
      </c>
      <c r="FD12" s="268">
        <v>0</v>
      </c>
      <c r="FE12" s="268">
        <v>0</v>
      </c>
      <c r="FF12" s="268">
        <v>0</v>
      </c>
      <c r="FG12" s="268">
        <v>0</v>
      </c>
      <c r="FH12" s="268">
        <v>0</v>
      </c>
      <c r="FI12" s="268">
        <v>120</v>
      </c>
      <c r="FJ12" s="268">
        <v>10.78</v>
      </c>
      <c r="FK12" s="269"/>
      <c r="FL12" s="270">
        <f t="shared" si="10"/>
        <v>290.77999999999997</v>
      </c>
      <c r="FM12" s="271">
        <f t="shared" si="10"/>
        <v>290.77999999999997</v>
      </c>
      <c r="FN12" s="268">
        <v>1407.06</v>
      </c>
      <c r="FO12" s="268">
        <v>2380.69</v>
      </c>
      <c r="FP12" s="268">
        <v>1824.24</v>
      </c>
      <c r="FQ12" s="268">
        <v>1478.01</v>
      </c>
      <c r="FR12" s="268">
        <v>2347.1799999999998</v>
      </c>
      <c r="FS12" s="268">
        <v>2866.14</v>
      </c>
      <c r="FT12" s="268">
        <v>2775.07</v>
      </c>
      <c r="FU12" s="268">
        <v>1620.22</v>
      </c>
      <c r="FV12" s="268">
        <v>2137.3200000000002</v>
      </c>
      <c r="FW12" s="268">
        <v>3829.39</v>
      </c>
      <c r="FX12" s="268">
        <v>3664.82</v>
      </c>
      <c r="FY12" s="268">
        <v>2290.34</v>
      </c>
      <c r="FZ12" s="269"/>
      <c r="GA12" s="270">
        <f t="shared" si="11"/>
        <v>28620.48</v>
      </c>
      <c r="GB12" s="271">
        <f t="shared" si="11"/>
        <v>27213.42</v>
      </c>
      <c r="GC12" s="268">
        <v>2694.13</v>
      </c>
      <c r="GD12" s="268">
        <v>3846.66</v>
      </c>
      <c r="GE12" s="268">
        <v>2539.12</v>
      </c>
      <c r="GF12" s="268">
        <v>2710.66</v>
      </c>
      <c r="GG12" s="268">
        <v>3670.64</v>
      </c>
      <c r="GH12" s="268">
        <v>4404.08</v>
      </c>
      <c r="GI12" s="268">
        <v>4936.45</v>
      </c>
      <c r="GJ12" s="268">
        <v>2658.58</v>
      </c>
      <c r="GK12" s="268">
        <v>3082.72</v>
      </c>
      <c r="GL12" s="268">
        <v>4949.75</v>
      </c>
      <c r="GM12" s="268">
        <v>5534.45</v>
      </c>
      <c r="GN12" s="268">
        <v>3733.68</v>
      </c>
      <c r="GO12" s="269"/>
      <c r="GP12" s="270">
        <f t="shared" si="12"/>
        <v>44760.92</v>
      </c>
      <c r="GQ12" s="271">
        <f t="shared" si="12"/>
        <v>42066.789999999994</v>
      </c>
      <c r="GR12" s="268">
        <v>0</v>
      </c>
      <c r="GS12" s="268">
        <v>0</v>
      </c>
      <c r="GT12" s="268">
        <v>0</v>
      </c>
      <c r="GU12" s="268">
        <v>0</v>
      </c>
      <c r="GV12" s="268">
        <v>0</v>
      </c>
      <c r="GW12" s="268">
        <v>0</v>
      </c>
      <c r="GX12" s="268">
        <v>0</v>
      </c>
      <c r="GY12" s="268">
        <v>0</v>
      </c>
      <c r="GZ12" s="268">
        <v>0</v>
      </c>
      <c r="HA12" s="268">
        <v>0</v>
      </c>
      <c r="HB12" s="268">
        <v>0</v>
      </c>
      <c r="HC12" s="268">
        <v>0</v>
      </c>
      <c r="HD12" s="269"/>
      <c r="HE12" s="270">
        <f t="shared" si="13"/>
        <v>0</v>
      </c>
      <c r="HF12" s="271">
        <f t="shared" si="13"/>
        <v>0</v>
      </c>
      <c r="HG12" s="268">
        <v>0</v>
      </c>
      <c r="HH12" s="268">
        <v>0</v>
      </c>
      <c r="HI12" s="268">
        <v>0</v>
      </c>
      <c r="HJ12" s="268">
        <v>0</v>
      </c>
      <c r="HK12" s="268">
        <v>0</v>
      </c>
      <c r="HL12" s="268">
        <v>0</v>
      </c>
      <c r="HM12" s="268">
        <v>0</v>
      </c>
      <c r="HN12" s="268">
        <v>0</v>
      </c>
      <c r="HO12" s="268">
        <v>0</v>
      </c>
      <c r="HP12" s="268">
        <v>0</v>
      </c>
      <c r="HQ12" s="268">
        <v>0</v>
      </c>
      <c r="HR12" s="268">
        <v>0</v>
      </c>
      <c r="HS12" s="269"/>
      <c r="HT12" s="270">
        <f t="shared" si="14"/>
        <v>0</v>
      </c>
      <c r="HU12" s="271">
        <f t="shared" si="14"/>
        <v>0</v>
      </c>
      <c r="HV12" s="268">
        <v>0</v>
      </c>
      <c r="HW12" s="268">
        <v>0</v>
      </c>
      <c r="HX12" s="268">
        <v>0</v>
      </c>
      <c r="HY12" s="268">
        <v>0</v>
      </c>
      <c r="HZ12" s="268">
        <v>0</v>
      </c>
      <c r="IA12" s="268">
        <v>0</v>
      </c>
      <c r="IB12" s="268">
        <v>0</v>
      </c>
      <c r="IC12" s="268">
        <v>0</v>
      </c>
      <c r="ID12" s="268">
        <v>0</v>
      </c>
      <c r="IE12" s="268">
        <v>0</v>
      </c>
      <c r="IF12" s="268">
        <v>0</v>
      </c>
      <c r="IG12" s="268">
        <v>0</v>
      </c>
      <c r="IH12" s="269"/>
      <c r="II12" s="270">
        <f t="shared" si="15"/>
        <v>0</v>
      </c>
      <c r="IJ12" s="271">
        <f t="shared" si="15"/>
        <v>0</v>
      </c>
      <c r="IK12" s="268">
        <v>19409.5</v>
      </c>
      <c r="IL12" s="268">
        <v>14823.5</v>
      </c>
      <c r="IM12" s="268">
        <v>12765.5</v>
      </c>
      <c r="IN12" s="268">
        <v>13664</v>
      </c>
      <c r="IO12" s="268">
        <v>8449.5</v>
      </c>
      <c r="IP12" s="268">
        <v>11999</v>
      </c>
      <c r="IQ12" s="268">
        <v>15553.89</v>
      </c>
      <c r="IR12" s="268">
        <v>10744.95</v>
      </c>
      <c r="IS12" s="268">
        <v>5904</v>
      </c>
      <c r="IT12" s="268">
        <v>9322.31</v>
      </c>
      <c r="IU12" s="268">
        <v>8364.5</v>
      </c>
      <c r="IV12" s="268">
        <v>11475</v>
      </c>
      <c r="IW12" s="269"/>
      <c r="IX12" s="270">
        <f t="shared" si="16"/>
        <v>142475.65</v>
      </c>
      <c r="IY12" s="271">
        <f t="shared" si="16"/>
        <v>123066.15</v>
      </c>
      <c r="IZ12" s="268">
        <v>18616.669999999998</v>
      </c>
      <c r="JA12" s="268">
        <v>17531.03</v>
      </c>
      <c r="JB12" s="268">
        <v>9463.89</v>
      </c>
      <c r="JC12" s="268">
        <v>16608.45</v>
      </c>
      <c r="JD12" s="268">
        <v>31286.61</v>
      </c>
      <c r="JE12" s="268">
        <v>9933.9599999999991</v>
      </c>
      <c r="JF12" s="268">
        <v>7238.02</v>
      </c>
      <c r="JG12" s="268">
        <v>3186.8</v>
      </c>
      <c r="JH12" s="268">
        <v>996.11</v>
      </c>
      <c r="JI12" s="268">
        <v>6105.8</v>
      </c>
      <c r="JJ12" s="268">
        <v>4054.35</v>
      </c>
      <c r="JK12" s="268">
        <v>3061.75</v>
      </c>
      <c r="JL12" s="269"/>
      <c r="JM12" s="270">
        <f t="shared" si="17"/>
        <v>128083.44</v>
      </c>
      <c r="JN12" s="271">
        <f t="shared" si="17"/>
        <v>109466.77000000002</v>
      </c>
      <c r="JO12" s="268">
        <v>0</v>
      </c>
      <c r="JP12" s="268">
        <v>0</v>
      </c>
      <c r="JQ12" s="268">
        <v>0</v>
      </c>
      <c r="JR12" s="268">
        <v>0</v>
      </c>
      <c r="JS12" s="268">
        <v>0</v>
      </c>
      <c r="JT12" s="268">
        <v>0</v>
      </c>
      <c r="JU12" s="268">
        <v>0</v>
      </c>
      <c r="JV12" s="268">
        <v>0</v>
      </c>
      <c r="JW12" s="268">
        <v>0</v>
      </c>
      <c r="JX12" s="268">
        <v>0</v>
      </c>
      <c r="JY12" s="268">
        <v>0</v>
      </c>
      <c r="JZ12" s="268">
        <v>0</v>
      </c>
      <c r="KA12" s="269"/>
      <c r="KB12" s="270">
        <f t="shared" si="18"/>
        <v>0</v>
      </c>
      <c r="KC12" s="271">
        <f t="shared" si="18"/>
        <v>0</v>
      </c>
      <c r="KD12" s="268">
        <v>8720</v>
      </c>
      <c r="KE12" s="268">
        <v>9040</v>
      </c>
      <c r="KF12" s="268">
        <v>8640</v>
      </c>
      <c r="KG12" s="268">
        <v>8080</v>
      </c>
      <c r="KH12" s="268">
        <v>5680</v>
      </c>
      <c r="KI12" s="268">
        <v>8240</v>
      </c>
      <c r="KJ12" s="268">
        <v>10644.11</v>
      </c>
      <c r="KK12" s="268">
        <v>6080</v>
      </c>
      <c r="KL12" s="268">
        <v>3440</v>
      </c>
      <c r="KM12" s="268">
        <v>5920</v>
      </c>
      <c r="KN12" s="268">
        <v>5680</v>
      </c>
      <c r="KO12" s="268">
        <v>7200</v>
      </c>
      <c r="KP12" s="269"/>
      <c r="KQ12" s="270">
        <f t="shared" si="19"/>
        <v>87364.11</v>
      </c>
      <c r="KR12" s="271">
        <f t="shared" si="19"/>
        <v>78644.11</v>
      </c>
      <c r="KS12" s="268">
        <v>700</v>
      </c>
      <c r="KT12" s="268">
        <v>150</v>
      </c>
      <c r="KU12" s="268">
        <v>100</v>
      </c>
      <c r="KV12" s="268">
        <v>100</v>
      </c>
      <c r="KW12" s="268">
        <v>200</v>
      </c>
      <c r="KX12" s="268">
        <v>0</v>
      </c>
      <c r="KY12" s="268">
        <v>50</v>
      </c>
      <c r="KZ12" s="268">
        <v>50</v>
      </c>
      <c r="LA12" s="268">
        <v>0</v>
      </c>
      <c r="LB12" s="268">
        <v>400</v>
      </c>
      <c r="LC12" s="268">
        <v>670</v>
      </c>
      <c r="LD12" s="268">
        <v>1065</v>
      </c>
      <c r="LE12" s="269"/>
      <c r="LF12" s="270">
        <f t="shared" si="20"/>
        <v>3485</v>
      </c>
      <c r="LG12" s="271">
        <f t="shared" si="20"/>
        <v>2785</v>
      </c>
      <c r="LH12" s="268">
        <v>0</v>
      </c>
      <c r="LI12" s="268">
        <v>0</v>
      </c>
      <c r="LJ12" s="268">
        <v>0</v>
      </c>
      <c r="LK12" s="268">
        <v>0</v>
      </c>
      <c r="LL12" s="268">
        <v>0</v>
      </c>
      <c r="LM12" s="268">
        <v>0</v>
      </c>
      <c r="LN12" s="268">
        <v>0</v>
      </c>
      <c r="LO12" s="268">
        <v>0</v>
      </c>
      <c r="LP12" s="268">
        <v>0</v>
      </c>
      <c r="LQ12" s="268">
        <v>0</v>
      </c>
      <c r="LR12" s="268">
        <v>0</v>
      </c>
      <c r="LS12" s="268">
        <v>0</v>
      </c>
      <c r="LT12" s="269"/>
      <c r="LU12" s="270">
        <f t="shared" si="21"/>
        <v>0</v>
      </c>
      <c r="LV12" s="271">
        <f t="shared" si="21"/>
        <v>0</v>
      </c>
      <c r="LW12" s="268">
        <v>790</v>
      </c>
      <c r="LX12" s="268">
        <v>1185</v>
      </c>
      <c r="LY12" s="268">
        <v>395</v>
      </c>
      <c r="LZ12" s="268">
        <v>1185</v>
      </c>
      <c r="MA12" s="268">
        <v>395</v>
      </c>
      <c r="MB12" s="268">
        <v>0</v>
      </c>
      <c r="MC12" s="268">
        <v>395</v>
      </c>
      <c r="MD12" s="268">
        <v>395</v>
      </c>
      <c r="ME12" s="268">
        <v>1480</v>
      </c>
      <c r="MF12" s="268">
        <v>395</v>
      </c>
      <c r="MG12" s="268">
        <v>790</v>
      </c>
      <c r="MH12" s="268">
        <v>395</v>
      </c>
      <c r="MI12" s="269"/>
      <c r="MJ12" s="270">
        <f t="shared" si="22"/>
        <v>7800</v>
      </c>
      <c r="MK12" s="271">
        <f t="shared" si="22"/>
        <v>7010</v>
      </c>
      <c r="ML12" s="268">
        <v>0</v>
      </c>
      <c r="MM12" s="268">
        <v>0</v>
      </c>
      <c r="MN12" s="268">
        <v>0</v>
      </c>
      <c r="MO12" s="268">
        <v>0</v>
      </c>
      <c r="MP12" s="268">
        <v>0</v>
      </c>
      <c r="MQ12" s="268">
        <v>0</v>
      </c>
      <c r="MR12" s="268">
        <v>0</v>
      </c>
      <c r="MS12" s="268">
        <v>0</v>
      </c>
      <c r="MT12" s="268">
        <v>0</v>
      </c>
      <c r="MU12" s="268">
        <v>0</v>
      </c>
      <c r="MV12" s="268">
        <v>0</v>
      </c>
      <c r="MW12" s="268">
        <v>0</v>
      </c>
      <c r="MX12" s="269"/>
      <c r="MY12" s="270">
        <f t="shared" si="23"/>
        <v>0</v>
      </c>
      <c r="MZ12" s="271">
        <f t="shared" si="23"/>
        <v>0</v>
      </c>
      <c r="NA12" s="268">
        <v>46283.45</v>
      </c>
      <c r="NB12" s="268">
        <v>95806.68</v>
      </c>
      <c r="NC12" s="268">
        <v>73490</v>
      </c>
      <c r="ND12" s="268">
        <v>70218.5</v>
      </c>
      <c r="NE12" s="268">
        <v>77740</v>
      </c>
      <c r="NF12" s="268">
        <v>69302.5</v>
      </c>
      <c r="NG12" s="268">
        <v>88655</v>
      </c>
      <c r="NH12" s="268">
        <v>35015</v>
      </c>
      <c r="NI12" s="268">
        <v>33385</v>
      </c>
      <c r="NJ12" s="268">
        <v>49095</v>
      </c>
      <c r="NK12" s="268">
        <v>55015</v>
      </c>
      <c r="NL12" s="268">
        <v>50275</v>
      </c>
      <c r="NM12" s="269"/>
      <c r="NN12" s="270">
        <f t="shared" si="24"/>
        <v>744281.13</v>
      </c>
      <c r="NO12" s="271">
        <f t="shared" si="24"/>
        <v>697997.67999999993</v>
      </c>
      <c r="NP12" s="268">
        <v>37.5</v>
      </c>
      <c r="NQ12" s="268">
        <v>7.5</v>
      </c>
      <c r="NR12" s="268">
        <v>7.5</v>
      </c>
      <c r="NS12" s="268">
        <v>6</v>
      </c>
      <c r="NT12" s="268">
        <v>37.5</v>
      </c>
      <c r="NU12" s="268">
        <v>72</v>
      </c>
      <c r="NV12" s="268">
        <v>52.5</v>
      </c>
      <c r="NW12" s="268">
        <v>7.5</v>
      </c>
      <c r="NX12" s="268">
        <v>19.5</v>
      </c>
      <c r="NY12" s="268">
        <v>66.95</v>
      </c>
      <c r="NZ12" s="268">
        <v>200.96</v>
      </c>
      <c r="OA12" s="268">
        <v>192.81</v>
      </c>
      <c r="OB12" s="269"/>
      <c r="OC12" s="270">
        <f t="shared" si="25"/>
        <v>708.22</v>
      </c>
      <c r="OD12" s="271">
        <f t="shared" si="25"/>
        <v>670.72</v>
      </c>
      <c r="OE12" s="268">
        <v>7888.6</v>
      </c>
      <c r="OF12" s="268">
        <v>17200</v>
      </c>
      <c r="OG12" s="268">
        <v>15200</v>
      </c>
      <c r="OH12" s="268">
        <v>13600</v>
      </c>
      <c r="OI12" s="268">
        <v>12080</v>
      </c>
      <c r="OJ12" s="268">
        <v>14480</v>
      </c>
      <c r="OK12" s="268">
        <v>19920</v>
      </c>
      <c r="OL12" s="268">
        <v>6880</v>
      </c>
      <c r="OM12" s="268">
        <v>7200</v>
      </c>
      <c r="ON12" s="268">
        <v>11120</v>
      </c>
      <c r="OO12" s="268">
        <v>13280</v>
      </c>
      <c r="OP12" s="268">
        <v>6800</v>
      </c>
      <c r="OQ12" s="269"/>
      <c r="OR12" s="270">
        <f t="shared" si="26"/>
        <v>145648.6</v>
      </c>
      <c r="OS12" s="271">
        <f t="shared" si="26"/>
        <v>137760</v>
      </c>
      <c r="OT12" s="268">
        <v>800</v>
      </c>
      <c r="OU12" s="268">
        <v>2150</v>
      </c>
      <c r="OV12" s="268">
        <v>2050</v>
      </c>
      <c r="OW12" s="268">
        <v>2110</v>
      </c>
      <c r="OX12" s="268">
        <v>2240</v>
      </c>
      <c r="OY12" s="268">
        <v>1850</v>
      </c>
      <c r="OZ12" s="268">
        <v>2500</v>
      </c>
      <c r="PA12" s="268">
        <v>2035</v>
      </c>
      <c r="PB12" s="268">
        <v>2515</v>
      </c>
      <c r="PC12" s="268">
        <v>1150</v>
      </c>
      <c r="PD12" s="268">
        <v>200</v>
      </c>
      <c r="PE12" s="268">
        <v>200</v>
      </c>
      <c r="PF12" s="269"/>
      <c r="PG12" s="270">
        <f t="shared" si="27"/>
        <v>19800</v>
      </c>
      <c r="PH12" s="271">
        <f t="shared" si="27"/>
        <v>19000</v>
      </c>
      <c r="PI12" s="268">
        <v>7450</v>
      </c>
      <c r="PJ12" s="268">
        <v>16350</v>
      </c>
      <c r="PK12" s="268">
        <v>8850</v>
      </c>
      <c r="PL12" s="268">
        <v>8270</v>
      </c>
      <c r="PM12" s="268">
        <v>9435</v>
      </c>
      <c r="PN12" s="268">
        <v>10330</v>
      </c>
      <c r="PO12" s="268">
        <v>14270</v>
      </c>
      <c r="PP12" s="268">
        <v>9280</v>
      </c>
      <c r="PQ12" s="268">
        <v>10090</v>
      </c>
      <c r="PR12" s="268">
        <v>10895</v>
      </c>
      <c r="PS12" s="268">
        <v>14330</v>
      </c>
      <c r="PT12" s="268">
        <v>11475</v>
      </c>
      <c r="PU12" s="269"/>
      <c r="PV12" s="270">
        <f t="shared" si="28"/>
        <v>131025</v>
      </c>
      <c r="PW12" s="271">
        <f t="shared" si="28"/>
        <v>123575</v>
      </c>
      <c r="PX12" s="268">
        <v>180</v>
      </c>
      <c r="PY12" s="268">
        <v>555</v>
      </c>
      <c r="PZ12" s="268">
        <v>339</v>
      </c>
      <c r="QA12" s="268">
        <v>163</v>
      </c>
      <c r="QB12" s="268">
        <v>771</v>
      </c>
      <c r="QC12" s="268">
        <v>1087</v>
      </c>
      <c r="QD12" s="268">
        <v>1111.5</v>
      </c>
      <c r="QE12" s="268">
        <v>978.5</v>
      </c>
      <c r="QF12" s="268">
        <v>969</v>
      </c>
      <c r="QG12" s="268">
        <v>649</v>
      </c>
      <c r="QH12" s="268">
        <v>625.5</v>
      </c>
      <c r="QI12" s="268">
        <v>940</v>
      </c>
      <c r="QJ12" s="269"/>
      <c r="QK12" s="270">
        <f t="shared" si="29"/>
        <v>8368.5</v>
      </c>
      <c r="QL12" s="271">
        <f t="shared" si="29"/>
        <v>8188.5</v>
      </c>
      <c r="QM12" s="268">
        <v>0</v>
      </c>
      <c r="QN12" s="268">
        <v>0</v>
      </c>
      <c r="QO12" s="268">
        <v>0</v>
      </c>
      <c r="QP12" s="268">
        <v>0</v>
      </c>
      <c r="QQ12" s="268">
        <v>0</v>
      </c>
      <c r="QR12" s="268">
        <v>0</v>
      </c>
      <c r="QS12" s="268">
        <v>0</v>
      </c>
      <c r="QT12" s="268">
        <v>0</v>
      </c>
      <c r="QU12" s="268">
        <v>0</v>
      </c>
      <c r="QV12" s="268">
        <v>0</v>
      </c>
      <c r="QW12" s="268">
        <v>0</v>
      </c>
      <c r="QX12" s="268">
        <v>0</v>
      </c>
      <c r="QY12" s="269"/>
      <c r="QZ12" s="270">
        <f t="shared" si="30"/>
        <v>0</v>
      </c>
      <c r="RA12" s="271">
        <f t="shared" si="30"/>
        <v>0</v>
      </c>
      <c r="RB12" s="268">
        <v>0</v>
      </c>
      <c r="RC12" s="268">
        <v>0</v>
      </c>
      <c r="RD12" s="268">
        <v>0</v>
      </c>
      <c r="RE12" s="268">
        <v>0</v>
      </c>
      <c r="RF12" s="268">
        <v>0</v>
      </c>
      <c r="RG12" s="268">
        <v>0</v>
      </c>
      <c r="RH12" s="268">
        <v>0</v>
      </c>
      <c r="RI12" s="268">
        <v>0</v>
      </c>
      <c r="RJ12" s="268">
        <v>250</v>
      </c>
      <c r="RK12" s="268">
        <v>0</v>
      </c>
      <c r="RL12" s="268">
        <v>100</v>
      </c>
      <c r="RM12" s="268">
        <v>0</v>
      </c>
      <c r="RN12" s="269"/>
      <c r="RO12" s="270">
        <f t="shared" si="31"/>
        <v>350</v>
      </c>
      <c r="RP12" s="271">
        <f t="shared" si="31"/>
        <v>350</v>
      </c>
      <c r="RQ12" s="268">
        <v>0</v>
      </c>
      <c r="RR12" s="268">
        <v>0</v>
      </c>
      <c r="RS12" s="268">
        <v>0</v>
      </c>
      <c r="RT12" s="268">
        <v>0</v>
      </c>
      <c r="RU12" s="268">
        <v>0</v>
      </c>
      <c r="RV12" s="268">
        <v>0</v>
      </c>
      <c r="RW12" s="268">
        <v>0</v>
      </c>
      <c r="RX12" s="268">
        <v>0</v>
      </c>
      <c r="RY12" s="268">
        <v>0</v>
      </c>
      <c r="RZ12" s="268">
        <v>0</v>
      </c>
      <c r="SA12" s="268">
        <v>0</v>
      </c>
      <c r="SB12" s="268">
        <v>0</v>
      </c>
      <c r="SC12" s="269"/>
      <c r="SD12" s="270">
        <f t="shared" si="32"/>
        <v>0</v>
      </c>
      <c r="SE12" s="271">
        <f t="shared" si="32"/>
        <v>0</v>
      </c>
      <c r="SF12" s="268">
        <v>0</v>
      </c>
      <c r="SG12" s="268">
        <v>0</v>
      </c>
      <c r="SH12" s="268">
        <v>0</v>
      </c>
      <c r="SI12" s="268">
        <v>0</v>
      </c>
      <c r="SJ12" s="268">
        <v>0</v>
      </c>
      <c r="SK12" s="268">
        <v>0</v>
      </c>
      <c r="SL12" s="268">
        <v>0</v>
      </c>
      <c r="SM12" s="268">
        <v>0</v>
      </c>
      <c r="SN12" s="268">
        <v>0</v>
      </c>
      <c r="SO12" s="268">
        <v>0</v>
      </c>
      <c r="SP12" s="268">
        <v>0</v>
      </c>
      <c r="SQ12" s="268">
        <v>0</v>
      </c>
      <c r="SR12" s="269"/>
      <c r="SS12" s="270">
        <f t="shared" si="33"/>
        <v>0</v>
      </c>
      <c r="ST12" s="271">
        <f t="shared" si="33"/>
        <v>0</v>
      </c>
      <c r="SU12" s="268">
        <v>0</v>
      </c>
      <c r="SV12" s="268">
        <v>9430</v>
      </c>
      <c r="SW12" s="268">
        <v>9940.4599999999991</v>
      </c>
      <c r="SX12" s="268">
        <v>7970.79</v>
      </c>
      <c r="SY12" s="268">
        <v>11643.75</v>
      </c>
      <c r="SZ12" s="268">
        <v>7935</v>
      </c>
      <c r="TA12" s="268">
        <v>11155</v>
      </c>
      <c r="TB12" s="268">
        <v>4025</v>
      </c>
      <c r="TC12" s="268">
        <v>6095.22</v>
      </c>
      <c r="TD12" s="268">
        <v>10925</v>
      </c>
      <c r="TE12" s="268">
        <v>10350</v>
      </c>
      <c r="TF12" s="268">
        <v>11270</v>
      </c>
      <c r="TG12" s="269"/>
      <c r="TH12" s="270">
        <f t="shared" si="34"/>
        <v>100740.22</v>
      </c>
      <c r="TI12" s="271">
        <f t="shared" si="34"/>
        <v>100740.22</v>
      </c>
      <c r="TJ12" s="268">
        <v>1725.04</v>
      </c>
      <c r="TK12" s="268">
        <v>0</v>
      </c>
      <c r="TL12" s="268">
        <v>4566.3500000000004</v>
      </c>
      <c r="TM12" s="268">
        <v>1953.67</v>
      </c>
      <c r="TN12" s="268">
        <v>2664.25</v>
      </c>
      <c r="TO12" s="268">
        <v>3143.49</v>
      </c>
      <c r="TP12" s="268">
        <v>5801.61</v>
      </c>
      <c r="TQ12" s="268">
        <v>2701.64</v>
      </c>
      <c r="TR12" s="268">
        <v>2618.1</v>
      </c>
      <c r="TS12" s="268">
        <v>5777.23</v>
      </c>
      <c r="TT12" s="268">
        <v>4449.54</v>
      </c>
      <c r="TU12" s="268">
        <v>6167.92</v>
      </c>
      <c r="TV12" s="269"/>
      <c r="TW12" s="270">
        <f t="shared" si="35"/>
        <v>41568.839999999997</v>
      </c>
      <c r="TX12" s="271">
        <f t="shared" si="35"/>
        <v>39843.799999999996</v>
      </c>
      <c r="TY12" s="268">
        <v>4320</v>
      </c>
      <c r="TZ12" s="268">
        <v>6880</v>
      </c>
      <c r="UA12" s="268">
        <v>6915.14</v>
      </c>
      <c r="UB12" s="268">
        <v>5464.87</v>
      </c>
      <c r="UC12" s="268">
        <v>8099.99</v>
      </c>
      <c r="UD12" s="268">
        <v>5520</v>
      </c>
      <c r="UE12" s="268">
        <v>7760</v>
      </c>
      <c r="UF12" s="268">
        <v>4015.32</v>
      </c>
      <c r="UG12" s="268">
        <v>4864.68</v>
      </c>
      <c r="UH12" s="268">
        <v>8080</v>
      </c>
      <c r="UI12" s="268">
        <v>7200</v>
      </c>
      <c r="UJ12" s="268">
        <v>7920</v>
      </c>
      <c r="UK12" s="269"/>
      <c r="UL12" s="270">
        <f t="shared" si="36"/>
        <v>77040</v>
      </c>
      <c r="UM12" s="271">
        <f t="shared" si="36"/>
        <v>72720</v>
      </c>
      <c r="UN12" s="268">
        <v>400</v>
      </c>
      <c r="UO12" s="268">
        <v>550</v>
      </c>
      <c r="UP12" s="268">
        <v>100</v>
      </c>
      <c r="UQ12" s="268">
        <v>250</v>
      </c>
      <c r="UR12" s="268">
        <v>500</v>
      </c>
      <c r="US12" s="268">
        <v>150</v>
      </c>
      <c r="UT12" s="268">
        <v>400</v>
      </c>
      <c r="UU12" s="268">
        <v>50</v>
      </c>
      <c r="UV12" s="268">
        <v>250</v>
      </c>
      <c r="UW12" s="268">
        <v>650</v>
      </c>
      <c r="UX12" s="268">
        <v>1100</v>
      </c>
      <c r="UY12" s="268">
        <v>700</v>
      </c>
      <c r="UZ12" s="269"/>
      <c r="VA12" s="270">
        <f t="shared" si="37"/>
        <v>5100</v>
      </c>
      <c r="VB12" s="271">
        <f t="shared" si="37"/>
        <v>4700</v>
      </c>
      <c r="VC12" s="268">
        <v>0</v>
      </c>
      <c r="VD12" s="268">
        <v>0</v>
      </c>
      <c r="VE12" s="268">
        <v>0</v>
      </c>
      <c r="VF12" s="268">
        <v>0</v>
      </c>
      <c r="VG12" s="268">
        <v>0</v>
      </c>
      <c r="VH12" s="268">
        <v>80</v>
      </c>
      <c r="VI12" s="268">
        <v>80</v>
      </c>
      <c r="VJ12" s="268">
        <v>0</v>
      </c>
      <c r="VK12" s="268">
        <v>0</v>
      </c>
      <c r="VL12" s="268">
        <v>80</v>
      </c>
      <c r="VM12" s="268">
        <v>0</v>
      </c>
      <c r="VN12" s="268">
        <v>80</v>
      </c>
      <c r="VO12" s="269"/>
      <c r="VP12" s="270">
        <f t="shared" si="38"/>
        <v>320</v>
      </c>
      <c r="VQ12" s="271">
        <f t="shared" si="38"/>
        <v>320</v>
      </c>
      <c r="VR12" s="268">
        <v>1770</v>
      </c>
      <c r="VS12" s="268">
        <v>3540</v>
      </c>
      <c r="VT12" s="268">
        <v>3540</v>
      </c>
      <c r="VU12" s="268">
        <v>5605</v>
      </c>
      <c r="VV12" s="268">
        <v>5310</v>
      </c>
      <c r="VW12" s="268">
        <v>5605</v>
      </c>
      <c r="VX12" s="268">
        <v>4425</v>
      </c>
      <c r="VY12" s="268">
        <v>5605</v>
      </c>
      <c r="VZ12" s="268">
        <v>3540</v>
      </c>
      <c r="WA12" s="268">
        <v>8260</v>
      </c>
      <c r="WB12" s="268">
        <v>5310</v>
      </c>
      <c r="WC12" s="268">
        <v>5310</v>
      </c>
      <c r="WD12" s="269"/>
      <c r="WE12" s="270">
        <f t="shared" si="39"/>
        <v>57820</v>
      </c>
      <c r="WF12" s="271">
        <f t="shared" si="39"/>
        <v>56050</v>
      </c>
      <c r="WG12" s="268">
        <v>12280.32</v>
      </c>
      <c r="WH12" s="268">
        <v>16249.29</v>
      </c>
      <c r="WI12" s="268">
        <v>13147.22</v>
      </c>
      <c r="WJ12" s="268">
        <v>11251.97</v>
      </c>
      <c r="WK12" s="268">
        <v>17276.62</v>
      </c>
      <c r="WL12" s="268">
        <v>14447.95</v>
      </c>
      <c r="WM12" s="268">
        <v>9492.31</v>
      </c>
      <c r="WN12" s="268">
        <v>4846.42</v>
      </c>
      <c r="WO12" s="268">
        <v>11812.94</v>
      </c>
      <c r="WP12" s="268">
        <v>10645.03</v>
      </c>
      <c r="WQ12" s="268">
        <v>21090.28</v>
      </c>
      <c r="WR12" s="268">
        <v>17135.87</v>
      </c>
      <c r="WS12" s="269"/>
      <c r="WT12" s="270">
        <f t="shared" si="40"/>
        <v>159676.21999999997</v>
      </c>
      <c r="WU12" s="271">
        <f t="shared" si="40"/>
        <v>147395.9</v>
      </c>
      <c r="WV12" s="268">
        <v>1549.38</v>
      </c>
      <c r="WW12" s="268">
        <v>923.95</v>
      </c>
      <c r="WX12" s="268">
        <v>751.53</v>
      </c>
      <c r="WY12" s="268">
        <v>851.15</v>
      </c>
      <c r="WZ12" s="268">
        <v>1113.68</v>
      </c>
      <c r="XA12" s="268">
        <v>1154.42</v>
      </c>
      <c r="XB12" s="268">
        <v>946.73</v>
      </c>
      <c r="XC12" s="268">
        <v>431.11</v>
      </c>
      <c r="XD12" s="268">
        <v>841.6</v>
      </c>
      <c r="XE12" s="268">
        <v>961.55</v>
      </c>
      <c r="XF12" s="268">
        <v>1596.41</v>
      </c>
      <c r="XG12" s="268">
        <v>1182.29</v>
      </c>
      <c r="XH12" s="269"/>
      <c r="XI12" s="270">
        <f t="shared" si="41"/>
        <v>12303.8</v>
      </c>
      <c r="XJ12" s="271">
        <f t="shared" si="41"/>
        <v>10754.420000000002</v>
      </c>
      <c r="XK12" s="268">
        <v>0</v>
      </c>
      <c r="XL12" s="268">
        <v>0</v>
      </c>
      <c r="XM12" s="268">
        <v>0</v>
      </c>
      <c r="XN12" s="268">
        <v>0</v>
      </c>
      <c r="XO12" s="268">
        <v>0</v>
      </c>
      <c r="XP12" s="268">
        <v>0</v>
      </c>
      <c r="XQ12" s="268">
        <v>0</v>
      </c>
      <c r="XR12" s="268">
        <v>0</v>
      </c>
      <c r="XS12" s="268">
        <v>0</v>
      </c>
      <c r="XT12" s="268">
        <v>0</v>
      </c>
      <c r="XU12" s="268">
        <v>0</v>
      </c>
      <c r="XV12" s="268">
        <v>0</v>
      </c>
      <c r="XW12" s="268"/>
      <c r="XX12" s="270">
        <f t="shared" si="42"/>
        <v>0</v>
      </c>
      <c r="XY12" s="271">
        <f t="shared" si="42"/>
        <v>0</v>
      </c>
      <c r="XZ12" s="268">
        <v>843.24</v>
      </c>
      <c r="YA12" s="268">
        <v>1642.41</v>
      </c>
      <c r="YB12" s="268">
        <v>1300.52</v>
      </c>
      <c r="YC12" s="268">
        <v>1187.6500000000001</v>
      </c>
      <c r="YD12" s="268">
        <v>1396.74</v>
      </c>
      <c r="YE12" s="268">
        <v>1801.7</v>
      </c>
      <c r="YF12" s="268">
        <v>2575.3000000000002</v>
      </c>
      <c r="YG12" s="268">
        <v>1248.01</v>
      </c>
      <c r="YH12" s="268">
        <v>2378.04</v>
      </c>
      <c r="YI12" s="268">
        <v>5080.54</v>
      </c>
      <c r="YJ12" s="268">
        <v>3857.68</v>
      </c>
      <c r="YK12" s="268">
        <v>2954.86</v>
      </c>
      <c r="YL12" s="269"/>
      <c r="YM12" s="270">
        <f t="shared" si="43"/>
        <v>26266.690000000002</v>
      </c>
      <c r="YN12" s="271">
        <f t="shared" si="43"/>
        <v>25423.45</v>
      </c>
      <c r="YO12" s="268">
        <v>4679.8999999999996</v>
      </c>
      <c r="YP12" s="268">
        <v>6780.35</v>
      </c>
      <c r="YQ12" s="268">
        <v>5177.72</v>
      </c>
      <c r="YR12" s="268">
        <v>5252.4</v>
      </c>
      <c r="YS12" s="268">
        <v>5049.17</v>
      </c>
      <c r="YT12" s="268">
        <v>6038.1</v>
      </c>
      <c r="YU12" s="268">
        <v>6896.14</v>
      </c>
      <c r="YV12" s="268">
        <v>2624.59</v>
      </c>
      <c r="YW12" s="268">
        <v>4949.88</v>
      </c>
      <c r="YX12" s="268">
        <v>6737.58</v>
      </c>
      <c r="YY12" s="268">
        <v>6945.23</v>
      </c>
      <c r="YZ12" s="268">
        <v>4926.87</v>
      </c>
      <c r="ZA12" s="269"/>
      <c r="ZB12" s="270">
        <f t="shared" si="44"/>
        <v>66057.929999999993</v>
      </c>
      <c r="ZC12" s="271">
        <f t="shared" si="44"/>
        <v>61378.030000000006</v>
      </c>
      <c r="ZD12" s="268">
        <v>0</v>
      </c>
      <c r="ZE12" s="268">
        <v>0</v>
      </c>
      <c r="ZF12" s="268">
        <v>0</v>
      </c>
      <c r="ZG12" s="268">
        <v>0</v>
      </c>
      <c r="ZH12" s="268">
        <v>0</v>
      </c>
      <c r="ZI12" s="268">
        <v>0</v>
      </c>
      <c r="ZJ12" s="268">
        <v>0</v>
      </c>
      <c r="ZK12" s="268">
        <v>0</v>
      </c>
      <c r="ZL12" s="268">
        <v>0</v>
      </c>
      <c r="ZM12" s="268">
        <v>0</v>
      </c>
      <c r="ZN12" s="268">
        <v>0</v>
      </c>
      <c r="ZO12" s="268">
        <v>0</v>
      </c>
      <c r="ZP12" s="269"/>
      <c r="ZQ12" s="270">
        <f t="shared" si="45"/>
        <v>0</v>
      </c>
      <c r="ZR12" s="271">
        <f t="shared" si="45"/>
        <v>0</v>
      </c>
      <c r="ZS12" s="268">
        <v>0</v>
      </c>
      <c r="ZT12" s="268">
        <v>0</v>
      </c>
      <c r="ZU12" s="268">
        <v>0</v>
      </c>
      <c r="ZV12" s="268">
        <v>0</v>
      </c>
      <c r="ZW12" s="268">
        <v>0</v>
      </c>
      <c r="ZX12" s="268">
        <v>0</v>
      </c>
      <c r="ZY12" s="268">
        <v>0</v>
      </c>
      <c r="ZZ12" s="268">
        <v>0</v>
      </c>
      <c r="AAA12" s="268">
        <v>0</v>
      </c>
      <c r="AAB12" s="268">
        <v>0</v>
      </c>
      <c r="AAC12" s="268">
        <v>0</v>
      </c>
      <c r="AAD12" s="268">
        <v>0</v>
      </c>
      <c r="AAE12" s="269"/>
      <c r="AAF12" s="270">
        <f t="shared" si="46"/>
        <v>0</v>
      </c>
      <c r="AAG12" s="271">
        <f t="shared" si="46"/>
        <v>0</v>
      </c>
      <c r="AAH12" s="268">
        <v>27607.040000000001</v>
      </c>
      <c r="AAI12" s="268">
        <v>38783.279999999999</v>
      </c>
      <c r="AAJ12" s="268">
        <v>32563.62</v>
      </c>
      <c r="AAK12" s="268">
        <v>33731.440000000002</v>
      </c>
      <c r="AAL12" s="268">
        <v>37791.24</v>
      </c>
      <c r="AAM12" s="268">
        <v>37723.769999999997</v>
      </c>
      <c r="AAN12" s="268">
        <v>34221.480000000003</v>
      </c>
      <c r="AAO12" s="268">
        <v>30282.47</v>
      </c>
      <c r="AAP12" s="268">
        <v>25083.78</v>
      </c>
      <c r="AAQ12" s="268">
        <v>27430.06</v>
      </c>
      <c r="AAR12" s="268">
        <v>26397.98</v>
      </c>
      <c r="AAS12" s="268">
        <v>29424.11</v>
      </c>
      <c r="AAT12" s="269"/>
      <c r="AAU12" s="270">
        <f t="shared" si="47"/>
        <v>381040.26999999996</v>
      </c>
      <c r="AAV12" s="271">
        <f t="shared" si="47"/>
        <v>353433.22999999992</v>
      </c>
      <c r="AAW12" s="268">
        <v>11968.98</v>
      </c>
      <c r="AAX12" s="268">
        <v>15075.13</v>
      </c>
      <c r="AAY12" s="268">
        <v>13070.49</v>
      </c>
      <c r="AAZ12" s="268">
        <v>13057.84</v>
      </c>
      <c r="ABA12" s="268">
        <v>14113.54</v>
      </c>
      <c r="ABB12" s="268">
        <v>14696.01</v>
      </c>
      <c r="ABC12" s="268">
        <v>13867.47</v>
      </c>
      <c r="ABD12" s="268">
        <v>12121.3</v>
      </c>
      <c r="ABE12" s="268">
        <v>11242.31</v>
      </c>
      <c r="ABF12" s="268">
        <v>12238.88</v>
      </c>
      <c r="ABG12" s="268">
        <v>11013.04</v>
      </c>
      <c r="ABH12" s="268">
        <v>11341.92</v>
      </c>
      <c r="ABI12" s="269"/>
      <c r="ABJ12" s="270">
        <f t="shared" si="48"/>
        <v>153806.91000000003</v>
      </c>
      <c r="ABK12" s="271">
        <f t="shared" si="48"/>
        <v>141837.93000000002</v>
      </c>
      <c r="ABL12" s="268">
        <v>10440.16</v>
      </c>
      <c r="ABM12" s="268">
        <v>11865.09</v>
      </c>
      <c r="ABN12" s="268">
        <v>11179.85</v>
      </c>
      <c r="ABO12" s="268">
        <v>10460.61</v>
      </c>
      <c r="ABP12" s="268">
        <v>11372.63</v>
      </c>
      <c r="ABQ12" s="268">
        <v>12632.52</v>
      </c>
      <c r="ABR12" s="268">
        <v>11368.29</v>
      </c>
      <c r="ABS12" s="268">
        <v>8218.01</v>
      </c>
      <c r="ABT12" s="268">
        <v>9555.43</v>
      </c>
      <c r="ABU12" s="268">
        <v>11933.5</v>
      </c>
      <c r="ABV12" s="268">
        <v>10913.38</v>
      </c>
      <c r="ABW12" s="268">
        <v>9561.69</v>
      </c>
      <c r="ABX12" s="269"/>
      <c r="ABY12" s="270">
        <f t="shared" si="49"/>
        <v>129501.16</v>
      </c>
      <c r="ABZ12" s="271">
        <f t="shared" si="49"/>
        <v>119061</v>
      </c>
      <c r="ACA12" s="268">
        <v>51119.78</v>
      </c>
      <c r="ACB12" s="268">
        <v>65547.539999999994</v>
      </c>
      <c r="ACC12" s="268">
        <v>55657.93</v>
      </c>
      <c r="ACD12" s="268">
        <v>54840.53</v>
      </c>
      <c r="ACE12" s="268">
        <v>57843.77</v>
      </c>
      <c r="ACF12" s="268">
        <v>60260.22</v>
      </c>
      <c r="ACG12" s="268">
        <v>56823.28</v>
      </c>
      <c r="ACH12" s="268">
        <v>51666.11</v>
      </c>
      <c r="ACI12" s="268">
        <v>48031.72</v>
      </c>
      <c r="ACJ12" s="268">
        <v>52365.45</v>
      </c>
      <c r="ACK12" s="268">
        <v>49932.4</v>
      </c>
      <c r="ACL12" s="268">
        <v>51215.61</v>
      </c>
      <c r="ACM12" s="269"/>
      <c r="ACN12" s="270">
        <f t="shared" si="50"/>
        <v>655304.34</v>
      </c>
      <c r="ACO12" s="271">
        <f t="shared" si="50"/>
        <v>604184.55999999994</v>
      </c>
      <c r="ACP12" s="268">
        <v>115</v>
      </c>
      <c r="ACQ12" s="268">
        <v>345</v>
      </c>
      <c r="ACR12" s="268">
        <v>805</v>
      </c>
      <c r="ACS12" s="268">
        <v>575</v>
      </c>
      <c r="ACT12" s="268">
        <v>1035</v>
      </c>
      <c r="ACU12" s="268">
        <v>690</v>
      </c>
      <c r="ACV12" s="268">
        <v>575</v>
      </c>
      <c r="ACW12" s="268">
        <v>575</v>
      </c>
      <c r="ACX12" s="268">
        <v>690</v>
      </c>
      <c r="ACY12" s="268">
        <v>345</v>
      </c>
      <c r="ACZ12" s="268">
        <v>345</v>
      </c>
      <c r="ADA12" s="268">
        <v>460</v>
      </c>
      <c r="ADB12" s="269"/>
      <c r="ADC12" s="270">
        <f t="shared" si="51"/>
        <v>6555</v>
      </c>
      <c r="ADD12" s="271">
        <f t="shared" si="51"/>
        <v>6440</v>
      </c>
      <c r="ADE12" s="268">
        <v>0</v>
      </c>
      <c r="ADF12" s="268">
        <v>0</v>
      </c>
      <c r="ADG12" s="268">
        <v>0</v>
      </c>
      <c r="ADH12" s="268">
        <v>0</v>
      </c>
      <c r="ADI12" s="268">
        <v>0</v>
      </c>
      <c r="ADJ12" s="268">
        <v>0</v>
      </c>
      <c r="ADK12" s="268">
        <v>0</v>
      </c>
      <c r="ADL12" s="268">
        <v>0</v>
      </c>
      <c r="ADM12" s="268">
        <v>225</v>
      </c>
      <c r="ADN12" s="268">
        <v>117.5</v>
      </c>
      <c r="ADO12" s="268">
        <v>112.5</v>
      </c>
      <c r="ADP12" s="268">
        <v>150</v>
      </c>
      <c r="ADQ12" s="269"/>
      <c r="ADR12" s="270">
        <f t="shared" si="52"/>
        <v>605</v>
      </c>
      <c r="ADS12" s="271">
        <f t="shared" si="52"/>
        <v>605</v>
      </c>
      <c r="ADT12" s="268">
        <v>80</v>
      </c>
      <c r="ADU12" s="268">
        <v>240</v>
      </c>
      <c r="ADV12" s="268">
        <v>560</v>
      </c>
      <c r="ADW12" s="268">
        <v>400</v>
      </c>
      <c r="ADX12" s="268">
        <v>720</v>
      </c>
      <c r="ADY12" s="268">
        <v>480</v>
      </c>
      <c r="ADZ12" s="268">
        <v>400</v>
      </c>
      <c r="AEA12" s="268">
        <v>400</v>
      </c>
      <c r="AEB12" s="268">
        <v>480</v>
      </c>
      <c r="AEC12" s="268">
        <v>240</v>
      </c>
      <c r="AED12" s="268">
        <v>240</v>
      </c>
      <c r="AEE12" s="268">
        <v>320</v>
      </c>
      <c r="AEF12" s="269"/>
      <c r="AEG12" s="270">
        <f t="shared" si="53"/>
        <v>4560</v>
      </c>
      <c r="AEH12" s="271">
        <f t="shared" si="53"/>
        <v>4480</v>
      </c>
      <c r="AEI12" s="268">
        <v>0</v>
      </c>
      <c r="AEJ12" s="268">
        <v>0</v>
      </c>
      <c r="AEK12" s="268">
        <v>0</v>
      </c>
      <c r="AEL12" s="268">
        <v>0</v>
      </c>
      <c r="AEM12" s="268">
        <v>0</v>
      </c>
      <c r="AEN12" s="268">
        <v>0</v>
      </c>
      <c r="AEO12" s="268">
        <v>0</v>
      </c>
      <c r="AEP12" s="268">
        <v>0</v>
      </c>
      <c r="AEQ12" s="268">
        <v>0</v>
      </c>
      <c r="AER12" s="268">
        <v>0</v>
      </c>
      <c r="AES12" s="268">
        <v>0</v>
      </c>
      <c r="AET12" s="268">
        <v>0</v>
      </c>
      <c r="AEU12" s="269"/>
      <c r="AEV12" s="270">
        <f t="shared" si="54"/>
        <v>0</v>
      </c>
      <c r="AEW12" s="271">
        <f t="shared" si="54"/>
        <v>0</v>
      </c>
      <c r="AEX12" s="268">
        <v>0</v>
      </c>
      <c r="AEY12" s="268">
        <v>0</v>
      </c>
      <c r="AEZ12" s="268">
        <v>0</v>
      </c>
      <c r="AFA12" s="268">
        <v>0</v>
      </c>
      <c r="AFB12" s="268">
        <v>0</v>
      </c>
      <c r="AFC12" s="268">
        <v>0</v>
      </c>
      <c r="AFD12" s="268">
        <v>0</v>
      </c>
      <c r="AFE12" s="268">
        <v>0</v>
      </c>
      <c r="AFF12" s="268">
        <v>0</v>
      </c>
      <c r="AFG12" s="268">
        <v>0</v>
      </c>
      <c r="AFH12" s="268">
        <v>0</v>
      </c>
      <c r="AFI12" s="268">
        <v>0</v>
      </c>
      <c r="AFJ12" s="269"/>
      <c r="AFK12" s="270">
        <f t="shared" si="55"/>
        <v>0</v>
      </c>
      <c r="AFL12" s="271">
        <f t="shared" si="55"/>
        <v>0</v>
      </c>
      <c r="AFM12" s="268">
        <v>0</v>
      </c>
      <c r="AFN12" s="268">
        <v>0</v>
      </c>
      <c r="AFO12" s="268">
        <v>0</v>
      </c>
      <c r="AFP12" s="268">
        <v>0</v>
      </c>
      <c r="AFQ12" s="268">
        <v>0</v>
      </c>
      <c r="AFR12" s="268">
        <v>0</v>
      </c>
      <c r="AFS12" s="268">
        <v>0</v>
      </c>
      <c r="AFT12" s="268">
        <v>0</v>
      </c>
      <c r="AFU12" s="268">
        <v>0</v>
      </c>
      <c r="AFV12" s="268">
        <v>0</v>
      </c>
      <c r="AFW12" s="268">
        <v>0</v>
      </c>
      <c r="AFX12" s="268">
        <v>0</v>
      </c>
      <c r="AFY12" s="269"/>
      <c r="AFZ12" s="270">
        <f t="shared" si="56"/>
        <v>0</v>
      </c>
      <c r="AGA12" s="271">
        <f t="shared" si="56"/>
        <v>0</v>
      </c>
      <c r="AGB12" s="268">
        <v>0</v>
      </c>
      <c r="AGC12" s="268">
        <v>0</v>
      </c>
      <c r="AGD12" s="268">
        <v>0</v>
      </c>
      <c r="AGE12" s="268">
        <v>0</v>
      </c>
      <c r="AGF12" s="268">
        <v>0</v>
      </c>
      <c r="AGG12" s="268">
        <v>0</v>
      </c>
      <c r="AGH12" s="268">
        <v>0</v>
      </c>
      <c r="AGI12" s="268">
        <v>0</v>
      </c>
      <c r="AGJ12" s="268">
        <v>0</v>
      </c>
      <c r="AGK12" s="268">
        <v>0</v>
      </c>
      <c r="AGL12" s="268">
        <v>0</v>
      </c>
      <c r="AGM12" s="268">
        <v>0</v>
      </c>
      <c r="AGN12" s="269"/>
      <c r="AGO12" s="270">
        <f t="shared" si="57"/>
        <v>0</v>
      </c>
      <c r="AGP12" s="271">
        <f t="shared" si="57"/>
        <v>0</v>
      </c>
      <c r="AGQ12" s="268">
        <v>0</v>
      </c>
      <c r="AGR12" s="268">
        <v>0</v>
      </c>
      <c r="AGS12" s="268">
        <v>0</v>
      </c>
      <c r="AGT12" s="268">
        <v>0</v>
      </c>
      <c r="AGU12" s="268">
        <v>0</v>
      </c>
      <c r="AGV12" s="268">
        <v>0</v>
      </c>
      <c r="AGW12" s="268">
        <v>0</v>
      </c>
      <c r="AGX12" s="268">
        <v>0</v>
      </c>
      <c r="AGY12" s="268">
        <v>0</v>
      </c>
      <c r="AGZ12" s="268">
        <v>0</v>
      </c>
      <c r="AHA12" s="268">
        <v>0</v>
      </c>
      <c r="AHB12" s="268">
        <v>0</v>
      </c>
      <c r="AHC12" s="269"/>
      <c r="AHD12" s="270">
        <f t="shared" si="58"/>
        <v>0</v>
      </c>
      <c r="AHE12" s="271">
        <f t="shared" si="58"/>
        <v>0</v>
      </c>
      <c r="AHF12" s="268">
        <v>28.2</v>
      </c>
      <c r="AHG12" s="268">
        <v>37.700000000000003</v>
      </c>
      <c r="AHH12" s="268">
        <v>33.549999999999997</v>
      </c>
      <c r="AHI12" s="268">
        <v>29.1</v>
      </c>
      <c r="AHJ12" s="268">
        <v>19.600000000000001</v>
      </c>
      <c r="AHK12" s="268">
        <v>76.760000000000005</v>
      </c>
      <c r="AHL12" s="268">
        <v>27.05</v>
      </c>
      <c r="AHM12" s="268">
        <v>71.400000000000006</v>
      </c>
      <c r="AHN12" s="268">
        <v>24.1</v>
      </c>
      <c r="AHO12" s="268">
        <v>13.1</v>
      </c>
      <c r="AHP12" s="268">
        <v>50.75</v>
      </c>
      <c r="AHQ12" s="268">
        <v>19.8</v>
      </c>
      <c r="AHR12" s="269"/>
      <c r="AHS12" s="270">
        <f t="shared" si="59"/>
        <v>431.11000000000007</v>
      </c>
      <c r="AHT12" s="271">
        <f t="shared" si="59"/>
        <v>402.91</v>
      </c>
      <c r="AHU12" s="268">
        <v>0</v>
      </c>
      <c r="AHV12" s="268">
        <v>0</v>
      </c>
      <c r="AHW12" s="268">
        <v>0</v>
      </c>
      <c r="AHX12" s="268">
        <v>0</v>
      </c>
      <c r="AHY12" s="268">
        <v>0</v>
      </c>
      <c r="AHZ12" s="268">
        <v>0</v>
      </c>
      <c r="AIA12" s="268">
        <v>0</v>
      </c>
      <c r="AIB12" s="268">
        <v>0</v>
      </c>
      <c r="AIC12" s="268">
        <v>0</v>
      </c>
      <c r="AID12" s="268">
        <v>0</v>
      </c>
      <c r="AIE12" s="268">
        <v>0</v>
      </c>
      <c r="AIF12" s="268">
        <v>0</v>
      </c>
      <c r="AIG12" s="269"/>
      <c r="AIH12" s="270">
        <f t="shared" si="60"/>
        <v>0</v>
      </c>
      <c r="AII12" s="271">
        <f t="shared" si="60"/>
        <v>0</v>
      </c>
      <c r="AIJ12" s="268">
        <v>0</v>
      </c>
      <c r="AIK12" s="268">
        <v>0</v>
      </c>
      <c r="AIL12" s="268">
        <v>0</v>
      </c>
      <c r="AIM12" s="268">
        <v>0</v>
      </c>
      <c r="AIN12" s="268">
        <v>0</v>
      </c>
      <c r="AIO12" s="268">
        <v>0</v>
      </c>
      <c r="AIP12" s="268">
        <v>0</v>
      </c>
      <c r="AIQ12" s="268">
        <v>0</v>
      </c>
      <c r="AIR12" s="268">
        <v>0</v>
      </c>
      <c r="AIS12" s="268">
        <v>0</v>
      </c>
      <c r="AIT12" s="268">
        <v>0</v>
      </c>
      <c r="AIU12" s="268">
        <v>0</v>
      </c>
      <c r="AIV12" s="269"/>
      <c r="AIW12" s="270">
        <f t="shared" si="61"/>
        <v>0</v>
      </c>
      <c r="AIX12" s="271">
        <f t="shared" si="61"/>
        <v>0</v>
      </c>
      <c r="AIY12" s="268">
        <v>0</v>
      </c>
      <c r="AIZ12" s="268">
        <v>0</v>
      </c>
      <c r="AJA12" s="268">
        <v>0</v>
      </c>
      <c r="AJB12" s="268">
        <v>0</v>
      </c>
      <c r="AJC12" s="268">
        <v>0</v>
      </c>
      <c r="AJD12" s="268">
        <v>0</v>
      </c>
      <c r="AJE12" s="268">
        <v>0</v>
      </c>
      <c r="AJF12" s="268">
        <v>0</v>
      </c>
      <c r="AJG12" s="268">
        <v>0</v>
      </c>
      <c r="AJH12" s="268">
        <v>0</v>
      </c>
      <c r="AJI12" s="268">
        <v>0</v>
      </c>
      <c r="AJJ12" s="268">
        <v>0</v>
      </c>
      <c r="AJK12" s="269"/>
      <c r="AJL12" s="270">
        <f t="shared" si="62"/>
        <v>0</v>
      </c>
      <c r="AJM12" s="271">
        <f t="shared" si="62"/>
        <v>0</v>
      </c>
      <c r="AJN12" s="268">
        <v>0</v>
      </c>
      <c r="AJO12" s="268">
        <v>0</v>
      </c>
      <c r="AJP12" s="268">
        <v>0</v>
      </c>
      <c r="AJQ12" s="268">
        <v>0</v>
      </c>
      <c r="AJR12" s="268">
        <v>0</v>
      </c>
      <c r="AJS12" s="268">
        <v>0</v>
      </c>
      <c r="AJT12" s="268">
        <v>0</v>
      </c>
      <c r="AJU12" s="268">
        <v>0</v>
      </c>
      <c r="AJV12" s="268">
        <v>0</v>
      </c>
      <c r="AJW12" s="268">
        <v>0</v>
      </c>
      <c r="AJX12" s="268">
        <v>0</v>
      </c>
      <c r="AJY12" s="268">
        <v>0</v>
      </c>
      <c r="AJZ12" s="269"/>
      <c r="AKA12" s="270">
        <f t="shared" si="63"/>
        <v>0</v>
      </c>
      <c r="AKB12" s="271">
        <f t="shared" si="63"/>
        <v>0</v>
      </c>
      <c r="AKC12" s="268">
        <v>0</v>
      </c>
      <c r="AKD12" s="268">
        <v>0</v>
      </c>
      <c r="AKE12" s="268">
        <v>0</v>
      </c>
      <c r="AKF12" s="268">
        <v>0</v>
      </c>
      <c r="AKG12" s="268">
        <v>0</v>
      </c>
      <c r="AKH12" s="268">
        <v>0</v>
      </c>
      <c r="AKI12" s="268">
        <v>0</v>
      </c>
      <c r="AKJ12" s="268">
        <v>0</v>
      </c>
      <c r="AKK12" s="268">
        <v>0</v>
      </c>
      <c r="AKL12" s="268">
        <v>0</v>
      </c>
      <c r="AKM12" s="268">
        <v>0</v>
      </c>
      <c r="AKN12" s="268">
        <v>0</v>
      </c>
      <c r="AKO12" s="269"/>
      <c r="AKP12" s="270">
        <f t="shared" si="64"/>
        <v>0</v>
      </c>
      <c r="AKQ12" s="271">
        <f t="shared" si="64"/>
        <v>0</v>
      </c>
      <c r="AKR12" s="268">
        <v>0</v>
      </c>
      <c r="AKS12" s="268">
        <v>0</v>
      </c>
      <c r="AKT12" s="268">
        <v>0</v>
      </c>
      <c r="AKU12" s="268">
        <v>0</v>
      </c>
      <c r="AKV12" s="268">
        <v>0</v>
      </c>
      <c r="AKW12" s="268">
        <v>0</v>
      </c>
      <c r="AKX12" s="268">
        <v>0</v>
      </c>
      <c r="AKY12" s="268">
        <v>0</v>
      </c>
      <c r="AKZ12" s="268">
        <v>0</v>
      </c>
      <c r="ALA12" s="268">
        <v>0</v>
      </c>
      <c r="ALB12" s="268">
        <v>0</v>
      </c>
      <c r="ALC12" s="268">
        <v>0</v>
      </c>
      <c r="ALD12" s="269"/>
      <c r="ALE12" s="270">
        <f t="shared" si="65"/>
        <v>0</v>
      </c>
      <c r="ALF12" s="271">
        <f t="shared" si="65"/>
        <v>0</v>
      </c>
      <c r="ALG12" s="268">
        <v>0</v>
      </c>
      <c r="ALH12" s="268">
        <v>0</v>
      </c>
      <c r="ALI12" s="268">
        <v>0</v>
      </c>
      <c r="ALJ12" s="268">
        <v>0</v>
      </c>
      <c r="ALK12" s="268">
        <v>0</v>
      </c>
      <c r="ALL12" s="268">
        <v>0</v>
      </c>
      <c r="ALM12" s="268">
        <v>0</v>
      </c>
      <c r="ALN12" s="268">
        <v>0</v>
      </c>
      <c r="ALO12" s="268">
        <v>0</v>
      </c>
      <c r="ALP12" s="268">
        <v>0</v>
      </c>
      <c r="ALQ12" s="268">
        <v>0</v>
      </c>
      <c r="ALR12" s="268">
        <v>0</v>
      </c>
      <c r="ALS12" s="269"/>
      <c r="ALT12" s="270">
        <f t="shared" si="66"/>
        <v>0</v>
      </c>
      <c r="ALU12" s="271">
        <f t="shared" si="66"/>
        <v>0</v>
      </c>
      <c r="ALV12" s="268">
        <v>10186.67</v>
      </c>
      <c r="ALW12" s="268">
        <v>5308.7</v>
      </c>
      <c r="ALX12" s="268">
        <v>4680.17</v>
      </c>
      <c r="ALY12" s="268">
        <v>3739.09</v>
      </c>
      <c r="ALZ12" s="268">
        <v>3578.18</v>
      </c>
      <c r="AMA12" s="268">
        <v>2642.2</v>
      </c>
      <c r="AMB12" s="268">
        <v>2484.08</v>
      </c>
      <c r="AMC12" s="268">
        <v>489.06</v>
      </c>
      <c r="AMD12" s="268">
        <v>1418.52</v>
      </c>
      <c r="AME12" s="268">
        <v>1556.72</v>
      </c>
      <c r="AMF12" s="268">
        <v>2902.19</v>
      </c>
      <c r="AMG12" s="268">
        <v>2425.91</v>
      </c>
      <c r="AMH12" s="269"/>
      <c r="AMI12" s="270">
        <f t="shared" si="67"/>
        <v>41411.490000000005</v>
      </c>
      <c r="AMJ12" s="271">
        <f t="shared" si="67"/>
        <v>31224.82</v>
      </c>
      <c r="AMK12" s="268">
        <v>534.74</v>
      </c>
      <c r="AML12" s="268">
        <v>475.86</v>
      </c>
      <c r="AMM12" s="268">
        <v>113.84</v>
      </c>
      <c r="AMN12" s="268">
        <v>103.96</v>
      </c>
      <c r="AMO12" s="268">
        <v>31.93</v>
      </c>
      <c r="AMP12" s="268">
        <v>0</v>
      </c>
      <c r="AMQ12" s="268">
        <v>645.41</v>
      </c>
      <c r="AMR12" s="268">
        <v>366</v>
      </c>
      <c r="AMS12" s="268">
        <v>0</v>
      </c>
      <c r="AMT12" s="268">
        <v>0</v>
      </c>
      <c r="AMU12" s="268">
        <v>0</v>
      </c>
      <c r="AMV12" s="268">
        <v>0</v>
      </c>
      <c r="AMW12" s="269"/>
      <c r="AMX12" s="270">
        <f t="shared" si="68"/>
        <v>2271.7400000000002</v>
      </c>
      <c r="AMY12" s="271">
        <f t="shared" si="68"/>
        <v>1737</v>
      </c>
      <c r="AMZ12" s="268">
        <v>0</v>
      </c>
      <c r="ANA12" s="268">
        <v>0</v>
      </c>
      <c r="ANB12" s="268">
        <v>0</v>
      </c>
      <c r="ANC12" s="268">
        <v>0</v>
      </c>
      <c r="AND12" s="268">
        <v>0</v>
      </c>
      <c r="ANE12" s="268">
        <v>0</v>
      </c>
      <c r="ANF12" s="268">
        <v>0</v>
      </c>
      <c r="ANG12" s="268">
        <v>0</v>
      </c>
      <c r="ANH12" s="268">
        <v>0</v>
      </c>
      <c r="ANI12" s="268">
        <v>0</v>
      </c>
      <c r="ANJ12" s="268">
        <v>0</v>
      </c>
      <c r="ANK12" s="268">
        <v>0</v>
      </c>
      <c r="ANL12" s="269"/>
      <c r="ANM12" s="270">
        <f t="shared" si="69"/>
        <v>0</v>
      </c>
      <c r="ANN12" s="271">
        <f t="shared" si="69"/>
        <v>0</v>
      </c>
      <c r="ANO12" s="268">
        <v>0</v>
      </c>
      <c r="ANP12" s="268">
        <v>0</v>
      </c>
      <c r="ANQ12" s="268">
        <v>0</v>
      </c>
      <c r="ANR12" s="268">
        <v>0</v>
      </c>
      <c r="ANS12" s="268">
        <v>0</v>
      </c>
      <c r="ANT12" s="268">
        <v>0</v>
      </c>
      <c r="ANU12" s="268">
        <v>0</v>
      </c>
      <c r="ANV12" s="268">
        <v>0</v>
      </c>
      <c r="ANW12" s="268">
        <v>0</v>
      </c>
      <c r="ANX12" s="268">
        <v>0</v>
      </c>
      <c r="ANY12" s="268">
        <v>0</v>
      </c>
      <c r="ANZ12" s="268">
        <v>0</v>
      </c>
      <c r="AOA12" s="269"/>
      <c r="AOB12" s="270">
        <f t="shared" si="70"/>
        <v>0</v>
      </c>
      <c r="AOC12" s="271">
        <f t="shared" si="70"/>
        <v>0</v>
      </c>
      <c r="AOD12" s="268">
        <v>0</v>
      </c>
      <c r="AOE12" s="268">
        <v>0</v>
      </c>
      <c r="AOF12" s="268">
        <v>0</v>
      </c>
      <c r="AOG12" s="268">
        <v>0</v>
      </c>
      <c r="AOH12" s="268">
        <v>0</v>
      </c>
      <c r="AOI12" s="268">
        <v>0</v>
      </c>
      <c r="AOJ12" s="268">
        <v>0</v>
      </c>
      <c r="AOK12" s="268">
        <v>0</v>
      </c>
      <c r="AOL12" s="268">
        <v>0</v>
      </c>
      <c r="AOM12" s="268">
        <v>0</v>
      </c>
      <c r="AON12" s="268">
        <v>0</v>
      </c>
      <c r="AOO12" s="268">
        <v>0</v>
      </c>
      <c r="AOP12" s="269"/>
      <c r="AOQ12" s="270">
        <f t="shared" si="71"/>
        <v>0</v>
      </c>
      <c r="AOR12" s="271">
        <f t="shared" si="71"/>
        <v>0</v>
      </c>
      <c r="AOS12" s="268">
        <v>0</v>
      </c>
      <c r="AOT12" s="268">
        <v>0</v>
      </c>
      <c r="AOU12" s="268">
        <v>0</v>
      </c>
      <c r="AOV12" s="268">
        <v>0</v>
      </c>
      <c r="AOW12" s="268">
        <v>0</v>
      </c>
      <c r="AOX12" s="268">
        <v>0</v>
      </c>
      <c r="AOY12" s="268">
        <v>0</v>
      </c>
      <c r="AOZ12" s="268">
        <v>0</v>
      </c>
      <c r="APA12" s="268">
        <v>0</v>
      </c>
      <c r="APB12" s="268">
        <v>0</v>
      </c>
      <c r="APC12" s="268">
        <v>0</v>
      </c>
      <c r="APD12" s="268">
        <v>0</v>
      </c>
      <c r="APE12" s="269"/>
      <c r="APF12" s="270">
        <f t="shared" si="72"/>
        <v>0</v>
      </c>
      <c r="APG12" s="271">
        <f t="shared" si="72"/>
        <v>0</v>
      </c>
      <c r="APH12" s="268">
        <v>0</v>
      </c>
      <c r="API12" s="268">
        <v>0</v>
      </c>
      <c r="APJ12" s="268">
        <v>0</v>
      </c>
      <c r="APK12" s="268">
        <v>0</v>
      </c>
      <c r="APL12" s="268">
        <v>0</v>
      </c>
      <c r="APM12" s="268">
        <v>0</v>
      </c>
      <c r="APN12" s="268">
        <v>0</v>
      </c>
      <c r="APO12" s="268">
        <v>0</v>
      </c>
      <c r="APP12" s="268">
        <v>0</v>
      </c>
      <c r="APQ12" s="268">
        <v>0</v>
      </c>
      <c r="APR12" s="268">
        <v>0</v>
      </c>
      <c r="APS12" s="268">
        <v>0</v>
      </c>
      <c r="APT12" s="269"/>
      <c r="APU12" s="270">
        <f t="shared" si="73"/>
        <v>0</v>
      </c>
      <c r="APV12" s="271">
        <f t="shared" si="73"/>
        <v>0</v>
      </c>
      <c r="APW12" s="268">
        <v>0</v>
      </c>
      <c r="APX12" s="268">
        <v>0</v>
      </c>
      <c r="APY12" s="268">
        <v>0</v>
      </c>
      <c r="APZ12" s="268">
        <v>0</v>
      </c>
      <c r="AQA12" s="268">
        <v>0</v>
      </c>
      <c r="AQB12" s="268">
        <v>0</v>
      </c>
      <c r="AQC12" s="268">
        <v>0</v>
      </c>
      <c r="AQD12" s="268">
        <v>0</v>
      </c>
      <c r="AQE12" s="268">
        <v>0</v>
      </c>
      <c r="AQF12" s="268">
        <v>0</v>
      </c>
      <c r="AQG12" s="268">
        <v>0</v>
      </c>
      <c r="AQH12" s="268">
        <v>0</v>
      </c>
      <c r="AQI12" s="269"/>
      <c r="AQJ12" s="270">
        <f t="shared" si="74"/>
        <v>0</v>
      </c>
      <c r="AQK12" s="271">
        <f t="shared" si="74"/>
        <v>0</v>
      </c>
      <c r="AQL12" s="268"/>
      <c r="AQM12" s="268"/>
      <c r="AQN12" s="268"/>
      <c r="AQO12" s="268"/>
      <c r="AQP12" s="268"/>
      <c r="AQQ12" s="268"/>
      <c r="AQR12" s="268"/>
      <c r="AQS12" s="268">
        <v>130080</v>
      </c>
      <c r="AQT12" s="268"/>
      <c r="AQU12" s="268"/>
      <c r="AQV12" s="268"/>
      <c r="AQW12" s="268"/>
      <c r="AQX12" s="269"/>
      <c r="AQY12" s="270">
        <f t="shared" si="75"/>
        <v>130080</v>
      </c>
      <c r="AQZ12" s="271">
        <f t="shared" si="75"/>
        <v>130080</v>
      </c>
      <c r="ARA12" s="268">
        <v>8221</v>
      </c>
      <c r="ARB12" s="268">
        <v>0</v>
      </c>
      <c r="ARC12" s="268">
        <v>0</v>
      </c>
      <c r="ARD12" s="268">
        <v>0</v>
      </c>
      <c r="ARE12" s="268">
        <v>0</v>
      </c>
      <c r="ARF12" s="268">
        <v>0</v>
      </c>
      <c r="ARG12" s="268">
        <v>0</v>
      </c>
      <c r="ARH12" s="268">
        <v>0</v>
      </c>
      <c r="ARI12" s="268">
        <v>0</v>
      </c>
      <c r="ARJ12" s="268">
        <v>0</v>
      </c>
      <c r="ARK12" s="268">
        <v>0</v>
      </c>
      <c r="ARL12" s="268">
        <v>0</v>
      </c>
      <c r="ARM12" s="269"/>
      <c r="ARN12" s="270">
        <f t="shared" si="76"/>
        <v>8221</v>
      </c>
      <c r="ARO12" s="271">
        <f t="shared" si="76"/>
        <v>0</v>
      </c>
      <c r="ARP12" s="268">
        <v>224057.41</v>
      </c>
      <c r="ARQ12" s="268">
        <v>251231.74</v>
      </c>
      <c r="ARR12" s="268">
        <v>254653.38</v>
      </c>
      <c r="ARS12" s="268">
        <v>245239.88</v>
      </c>
      <c r="ART12" s="268">
        <v>254828.81</v>
      </c>
      <c r="ARU12" s="268">
        <v>283186.08</v>
      </c>
      <c r="ARV12" s="268">
        <v>391007.5</v>
      </c>
      <c r="ARW12" s="268">
        <v>276538.78000000003</v>
      </c>
      <c r="ARX12" s="268">
        <v>271596.28000000003</v>
      </c>
      <c r="ARY12" s="268">
        <v>282491.43</v>
      </c>
      <c r="ARZ12" s="268">
        <v>264144.61</v>
      </c>
      <c r="ASA12" s="269"/>
      <c r="ASB12" s="272">
        <f t="shared" si="78"/>
        <v>2998975.9000000004</v>
      </c>
      <c r="ASC12" s="273">
        <v>7288.96</v>
      </c>
      <c r="ASD12" s="268">
        <v>72537.990000000005</v>
      </c>
      <c r="ASE12" s="268">
        <v>1711.46</v>
      </c>
      <c r="ASF12" s="268">
        <v>0</v>
      </c>
      <c r="ASG12" s="268">
        <v>41154.61</v>
      </c>
      <c r="ASH12" s="268">
        <v>24741.56</v>
      </c>
      <c r="ASI12" s="268">
        <v>49781.65</v>
      </c>
      <c r="ASJ12" s="268"/>
      <c r="ASK12" s="268"/>
      <c r="ASL12" s="268"/>
      <c r="ASM12" s="268">
        <v>30827.38</v>
      </c>
      <c r="ASN12" s="269"/>
      <c r="ASO12" s="274">
        <f t="shared" si="77"/>
        <v>228043.61000000002</v>
      </c>
    </row>
    <row r="13" spans="1:1185" x14ac:dyDescent="0.25">
      <c r="A13" s="39">
        <v>11</v>
      </c>
      <c r="B13" s="40">
        <v>1</v>
      </c>
      <c r="C13" s="40" t="s">
        <v>22</v>
      </c>
      <c r="D13" s="40" t="s">
        <v>22</v>
      </c>
      <c r="E13" s="41" t="s">
        <v>22</v>
      </c>
      <c r="F13" s="187">
        <v>6187449</v>
      </c>
      <c r="G13" s="49">
        <v>6528308</v>
      </c>
      <c r="H13" s="51">
        <v>5662638</v>
      </c>
      <c r="I13" s="49">
        <v>5718884</v>
      </c>
      <c r="J13" s="49"/>
      <c r="K13" s="51">
        <v>925080</v>
      </c>
      <c r="L13" s="49">
        <v>7222351.830000001</v>
      </c>
      <c r="M13" s="49">
        <v>6297272</v>
      </c>
      <c r="N13" s="49">
        <v>5662638</v>
      </c>
      <c r="O13" s="49">
        <v>471887</v>
      </c>
      <c r="P13" s="49">
        <v>476574</v>
      </c>
      <c r="Q13" s="258">
        <v>84928.014572908083</v>
      </c>
      <c r="R13" s="259">
        <v>146108.3896922243</v>
      </c>
      <c r="S13" s="260">
        <f t="shared" si="0"/>
        <v>231036.40426513238</v>
      </c>
      <c r="T13" s="261">
        <v>6680.84</v>
      </c>
      <c r="U13" s="261">
        <v>29058.85</v>
      </c>
      <c r="V13" s="261">
        <v>6335.61</v>
      </c>
      <c r="W13" s="261">
        <v>6362.32</v>
      </c>
      <c r="X13" s="261">
        <v>4874.32</v>
      </c>
      <c r="Y13" s="261">
        <v>8993.02</v>
      </c>
      <c r="Z13" s="261">
        <v>7446.12</v>
      </c>
      <c r="AA13" s="261">
        <v>3970.02</v>
      </c>
      <c r="AB13" s="261">
        <v>5886.04</v>
      </c>
      <c r="AC13" s="261">
        <v>4668.42</v>
      </c>
      <c r="AD13" s="261">
        <v>4573.3500000000004</v>
      </c>
      <c r="AE13" s="261">
        <v>5306.75</v>
      </c>
      <c r="AF13" s="262"/>
      <c r="AG13" s="263">
        <f t="shared" si="1"/>
        <v>94155.66</v>
      </c>
      <c r="AH13" s="264">
        <f t="shared" si="1"/>
        <v>87474.819999999992</v>
      </c>
      <c r="AI13" s="261">
        <v>311.83999999999997</v>
      </c>
      <c r="AJ13" s="261">
        <v>2618.0300000000002</v>
      </c>
      <c r="AK13" s="261">
        <v>150.19</v>
      </c>
      <c r="AL13" s="261">
        <v>222.82</v>
      </c>
      <c r="AM13" s="261">
        <v>192.9</v>
      </c>
      <c r="AN13" s="261">
        <v>648.42999999999995</v>
      </c>
      <c r="AO13" s="261">
        <v>221.22</v>
      </c>
      <c r="AP13" s="261">
        <v>144.66999999999999</v>
      </c>
      <c r="AQ13" s="261">
        <v>538.1</v>
      </c>
      <c r="AR13" s="261">
        <v>278.06</v>
      </c>
      <c r="AS13" s="261">
        <v>235.27</v>
      </c>
      <c r="AT13" s="261">
        <v>281.95999999999998</v>
      </c>
      <c r="AU13" s="262"/>
      <c r="AV13" s="263">
        <f t="shared" si="2"/>
        <v>5843.4900000000025</v>
      </c>
      <c r="AW13" s="264">
        <f t="shared" si="2"/>
        <v>5531.6500000000015</v>
      </c>
      <c r="AX13" s="261">
        <v>0</v>
      </c>
      <c r="AY13" s="261">
        <v>0</v>
      </c>
      <c r="AZ13" s="261">
        <v>0</v>
      </c>
      <c r="BA13" s="261">
        <v>0</v>
      </c>
      <c r="BB13" s="261">
        <v>0</v>
      </c>
      <c r="BC13" s="261">
        <v>0</v>
      </c>
      <c r="BD13" s="261">
        <v>0</v>
      </c>
      <c r="BE13" s="261">
        <v>0</v>
      </c>
      <c r="BF13" s="261">
        <v>0</v>
      </c>
      <c r="BG13" s="261">
        <v>0</v>
      </c>
      <c r="BH13" s="261">
        <v>0</v>
      </c>
      <c r="BI13" s="261">
        <v>0</v>
      </c>
      <c r="BJ13" s="262"/>
      <c r="BK13" s="263">
        <f t="shared" si="3"/>
        <v>0</v>
      </c>
      <c r="BL13" s="264">
        <f t="shared" si="3"/>
        <v>0</v>
      </c>
      <c r="BM13" s="261">
        <v>1455.01</v>
      </c>
      <c r="BN13" s="261">
        <v>1488.24</v>
      </c>
      <c r="BO13" s="261">
        <v>709.98</v>
      </c>
      <c r="BP13" s="261">
        <v>1397.59</v>
      </c>
      <c r="BQ13" s="261">
        <v>1238.51</v>
      </c>
      <c r="BR13" s="261">
        <v>1284.73</v>
      </c>
      <c r="BS13" s="261">
        <v>947.65</v>
      </c>
      <c r="BT13" s="261">
        <v>461.16</v>
      </c>
      <c r="BU13" s="261">
        <v>492.77</v>
      </c>
      <c r="BV13" s="261">
        <v>1324.1</v>
      </c>
      <c r="BW13" s="261">
        <v>1307.51</v>
      </c>
      <c r="BX13" s="261">
        <v>1100.19</v>
      </c>
      <c r="BY13" s="262"/>
      <c r="BZ13" s="263">
        <f t="shared" si="4"/>
        <v>13207.44</v>
      </c>
      <c r="CA13" s="264">
        <f t="shared" si="4"/>
        <v>11752.430000000002</v>
      </c>
      <c r="CB13" s="261">
        <v>6256.88</v>
      </c>
      <c r="CC13" s="261">
        <v>10763.94</v>
      </c>
      <c r="CD13" s="261">
        <v>7444.13</v>
      </c>
      <c r="CE13" s="261">
        <v>7031.38</v>
      </c>
      <c r="CF13" s="261">
        <v>10332.36</v>
      </c>
      <c r="CG13" s="261">
        <v>9165.66</v>
      </c>
      <c r="CH13" s="261">
        <v>11187.42</v>
      </c>
      <c r="CI13" s="261">
        <v>7093</v>
      </c>
      <c r="CJ13" s="261">
        <v>7234.54</v>
      </c>
      <c r="CK13" s="261">
        <v>8831.56</v>
      </c>
      <c r="CL13" s="261">
        <v>8112.74</v>
      </c>
      <c r="CM13" s="261">
        <v>10137.02</v>
      </c>
      <c r="CN13" s="262"/>
      <c r="CO13" s="263">
        <f t="shared" si="5"/>
        <v>103590.63</v>
      </c>
      <c r="CP13" s="264">
        <f t="shared" si="5"/>
        <v>97333.75</v>
      </c>
      <c r="CQ13" s="261">
        <v>0</v>
      </c>
      <c r="CR13" s="261">
        <v>80</v>
      </c>
      <c r="CS13" s="261">
        <v>0</v>
      </c>
      <c r="CT13" s="261">
        <v>0</v>
      </c>
      <c r="CU13" s="261">
        <v>80</v>
      </c>
      <c r="CV13" s="261">
        <v>0</v>
      </c>
      <c r="CW13" s="261">
        <v>0</v>
      </c>
      <c r="CX13" s="261">
        <v>0</v>
      </c>
      <c r="CY13" s="261">
        <v>160</v>
      </c>
      <c r="CZ13" s="261">
        <v>0</v>
      </c>
      <c r="DA13" s="261">
        <v>105.87</v>
      </c>
      <c r="DB13" s="261">
        <v>54.13</v>
      </c>
      <c r="DC13" s="262"/>
      <c r="DD13" s="263">
        <f t="shared" si="6"/>
        <v>480</v>
      </c>
      <c r="DE13" s="264">
        <f t="shared" si="6"/>
        <v>480</v>
      </c>
      <c r="DF13" s="261">
        <v>0</v>
      </c>
      <c r="DG13" s="261">
        <v>0</v>
      </c>
      <c r="DH13" s="261">
        <v>0</v>
      </c>
      <c r="DI13" s="261">
        <v>0</v>
      </c>
      <c r="DJ13" s="261">
        <v>0</v>
      </c>
      <c r="DK13" s="261">
        <v>0</v>
      </c>
      <c r="DL13" s="261">
        <v>0</v>
      </c>
      <c r="DM13" s="261">
        <v>0</v>
      </c>
      <c r="DN13" s="261">
        <v>0</v>
      </c>
      <c r="DO13" s="261">
        <v>0</v>
      </c>
      <c r="DP13" s="261">
        <v>0</v>
      </c>
      <c r="DQ13" s="261">
        <v>0</v>
      </c>
      <c r="DR13" s="262"/>
      <c r="DS13" s="263">
        <f t="shared" si="7"/>
        <v>0</v>
      </c>
      <c r="DT13" s="264">
        <f t="shared" si="7"/>
        <v>0</v>
      </c>
      <c r="DU13" s="261">
        <v>6000.37</v>
      </c>
      <c r="DV13" s="261">
        <v>7508.67</v>
      </c>
      <c r="DW13" s="261">
        <v>4042.02</v>
      </c>
      <c r="DX13" s="261">
        <v>5096.8100000000004</v>
      </c>
      <c r="DY13" s="261">
        <v>6102.56</v>
      </c>
      <c r="DZ13" s="261">
        <v>5518.81</v>
      </c>
      <c r="EA13" s="261">
        <v>4395.38</v>
      </c>
      <c r="EB13" s="261">
        <v>2346.71</v>
      </c>
      <c r="EC13" s="261">
        <v>3860.05</v>
      </c>
      <c r="ED13" s="261">
        <v>5460.95</v>
      </c>
      <c r="EE13" s="261">
        <v>7472.58</v>
      </c>
      <c r="EF13" s="261">
        <v>5433.03</v>
      </c>
      <c r="EG13" s="262"/>
      <c r="EH13" s="263">
        <f t="shared" si="8"/>
        <v>63237.94</v>
      </c>
      <c r="EI13" s="264">
        <f t="shared" si="8"/>
        <v>57237.570000000007</v>
      </c>
      <c r="EJ13" s="261">
        <v>42.25</v>
      </c>
      <c r="EK13" s="261">
        <v>22.5</v>
      </c>
      <c r="EL13" s="261">
        <v>21.39</v>
      </c>
      <c r="EM13" s="261">
        <v>32.61</v>
      </c>
      <c r="EN13" s="261">
        <v>16.07</v>
      </c>
      <c r="EO13" s="261">
        <v>39.92</v>
      </c>
      <c r="EP13" s="261">
        <v>51.72</v>
      </c>
      <c r="EQ13" s="261">
        <v>18.03</v>
      </c>
      <c r="ER13" s="261">
        <v>34.19</v>
      </c>
      <c r="ES13" s="261">
        <v>15.52</v>
      </c>
      <c r="ET13" s="261">
        <v>33.119999999999997</v>
      </c>
      <c r="EU13" s="261">
        <v>23.66</v>
      </c>
      <c r="EV13" s="262"/>
      <c r="EW13" s="263">
        <f t="shared" si="9"/>
        <v>350.98</v>
      </c>
      <c r="EX13" s="264">
        <f t="shared" si="9"/>
        <v>308.73</v>
      </c>
      <c r="EY13" s="261">
        <v>210</v>
      </c>
      <c r="EZ13" s="261">
        <v>140</v>
      </c>
      <c r="FA13" s="261">
        <v>130</v>
      </c>
      <c r="FB13" s="261">
        <v>180</v>
      </c>
      <c r="FC13" s="261">
        <v>220</v>
      </c>
      <c r="FD13" s="261">
        <v>170</v>
      </c>
      <c r="FE13" s="261">
        <v>140</v>
      </c>
      <c r="FF13" s="261">
        <v>170</v>
      </c>
      <c r="FG13" s="261">
        <v>110</v>
      </c>
      <c r="FH13" s="261">
        <v>260</v>
      </c>
      <c r="FI13" s="261">
        <v>860</v>
      </c>
      <c r="FJ13" s="261">
        <v>1220</v>
      </c>
      <c r="FK13" s="262"/>
      <c r="FL13" s="263">
        <f t="shared" si="10"/>
        <v>3810</v>
      </c>
      <c r="FM13" s="264">
        <f t="shared" si="10"/>
        <v>3600</v>
      </c>
      <c r="FN13" s="261">
        <v>1158.92</v>
      </c>
      <c r="FO13" s="261">
        <v>1564.15</v>
      </c>
      <c r="FP13" s="261">
        <v>1360.86</v>
      </c>
      <c r="FQ13" s="261">
        <v>1175.49</v>
      </c>
      <c r="FR13" s="261">
        <v>1217.4100000000001</v>
      </c>
      <c r="FS13" s="261">
        <v>1492.1</v>
      </c>
      <c r="FT13" s="261">
        <v>708.6</v>
      </c>
      <c r="FU13" s="261">
        <v>327.47000000000003</v>
      </c>
      <c r="FV13" s="261">
        <v>679.06</v>
      </c>
      <c r="FW13" s="261">
        <v>1328.72</v>
      </c>
      <c r="FX13" s="261">
        <v>1576.19</v>
      </c>
      <c r="FY13" s="261">
        <v>850.37</v>
      </c>
      <c r="FZ13" s="262"/>
      <c r="GA13" s="263">
        <f t="shared" si="11"/>
        <v>13439.34</v>
      </c>
      <c r="GB13" s="264">
        <f t="shared" si="11"/>
        <v>12280.420000000002</v>
      </c>
      <c r="GC13" s="261">
        <v>3753.73</v>
      </c>
      <c r="GD13" s="261">
        <v>3530.28</v>
      </c>
      <c r="GE13" s="261">
        <v>2520.17</v>
      </c>
      <c r="GF13" s="261">
        <v>3045.7</v>
      </c>
      <c r="GG13" s="261">
        <v>3435.93</v>
      </c>
      <c r="GH13" s="261">
        <v>2710.5</v>
      </c>
      <c r="GI13" s="261">
        <v>2883.18</v>
      </c>
      <c r="GJ13" s="261">
        <v>1554.32</v>
      </c>
      <c r="GK13" s="261">
        <v>2063.0100000000002</v>
      </c>
      <c r="GL13" s="261">
        <v>2461.23</v>
      </c>
      <c r="GM13" s="261">
        <v>2388.41</v>
      </c>
      <c r="GN13" s="261">
        <v>2929.63</v>
      </c>
      <c r="GO13" s="262"/>
      <c r="GP13" s="263">
        <f t="shared" si="12"/>
        <v>33276.089999999997</v>
      </c>
      <c r="GQ13" s="264">
        <f t="shared" si="12"/>
        <v>29522.360000000004</v>
      </c>
      <c r="GR13" s="261">
        <v>0</v>
      </c>
      <c r="GS13" s="261">
        <v>0</v>
      </c>
      <c r="GT13" s="261">
        <v>0</v>
      </c>
      <c r="GU13" s="261">
        <v>0</v>
      </c>
      <c r="GV13" s="261">
        <v>0</v>
      </c>
      <c r="GW13" s="261">
        <v>0</v>
      </c>
      <c r="GX13" s="261">
        <v>0</v>
      </c>
      <c r="GY13" s="261">
        <v>0</v>
      </c>
      <c r="GZ13" s="261">
        <v>0</v>
      </c>
      <c r="HA13" s="261">
        <v>0</v>
      </c>
      <c r="HB13" s="261">
        <v>0</v>
      </c>
      <c r="HC13" s="261">
        <v>0</v>
      </c>
      <c r="HD13" s="262"/>
      <c r="HE13" s="263">
        <f t="shared" si="13"/>
        <v>0</v>
      </c>
      <c r="HF13" s="264">
        <f t="shared" si="13"/>
        <v>0</v>
      </c>
      <c r="HG13" s="261">
        <v>0</v>
      </c>
      <c r="HH13" s="261">
        <v>0</v>
      </c>
      <c r="HI13" s="261">
        <v>0</v>
      </c>
      <c r="HJ13" s="261">
        <v>0</v>
      </c>
      <c r="HK13" s="261">
        <v>0</v>
      </c>
      <c r="HL13" s="261">
        <v>0</v>
      </c>
      <c r="HM13" s="261">
        <v>0</v>
      </c>
      <c r="HN13" s="261">
        <v>0</v>
      </c>
      <c r="HO13" s="261">
        <v>0</v>
      </c>
      <c r="HP13" s="261">
        <v>0</v>
      </c>
      <c r="HQ13" s="261">
        <v>0</v>
      </c>
      <c r="HR13" s="261">
        <v>0</v>
      </c>
      <c r="HS13" s="262"/>
      <c r="HT13" s="263">
        <f t="shared" si="14"/>
        <v>0</v>
      </c>
      <c r="HU13" s="264">
        <f t="shared" si="14"/>
        <v>0</v>
      </c>
      <c r="HV13" s="261">
        <v>0</v>
      </c>
      <c r="HW13" s="261">
        <v>0</v>
      </c>
      <c r="HX13" s="261">
        <v>0</v>
      </c>
      <c r="HY13" s="261">
        <v>0</v>
      </c>
      <c r="HZ13" s="261">
        <v>0</v>
      </c>
      <c r="IA13" s="261">
        <v>0</v>
      </c>
      <c r="IB13" s="261">
        <v>0</v>
      </c>
      <c r="IC13" s="261">
        <v>0</v>
      </c>
      <c r="ID13" s="261">
        <v>0</v>
      </c>
      <c r="IE13" s="261">
        <v>0</v>
      </c>
      <c r="IF13" s="261">
        <v>0</v>
      </c>
      <c r="IG13" s="261">
        <v>0</v>
      </c>
      <c r="IH13" s="262"/>
      <c r="II13" s="263">
        <f t="shared" si="15"/>
        <v>0</v>
      </c>
      <c r="IJ13" s="264">
        <f t="shared" si="15"/>
        <v>0</v>
      </c>
      <c r="IK13" s="261">
        <v>42392.34</v>
      </c>
      <c r="IL13" s="261">
        <v>59424.02</v>
      </c>
      <c r="IM13" s="261">
        <v>46438.43</v>
      </c>
      <c r="IN13" s="261">
        <v>42326.239999999998</v>
      </c>
      <c r="IO13" s="261">
        <v>41665.18</v>
      </c>
      <c r="IP13" s="261">
        <v>43659.23</v>
      </c>
      <c r="IQ13" s="261">
        <v>43819.07</v>
      </c>
      <c r="IR13" s="261">
        <v>39081.19</v>
      </c>
      <c r="IS13" s="261">
        <v>35033.46</v>
      </c>
      <c r="IT13" s="261">
        <v>44117.1</v>
      </c>
      <c r="IU13" s="261">
        <v>36736.82</v>
      </c>
      <c r="IV13" s="261">
        <v>46693.9</v>
      </c>
      <c r="IW13" s="262"/>
      <c r="IX13" s="263">
        <f t="shared" si="16"/>
        <v>521386.98</v>
      </c>
      <c r="IY13" s="264">
        <f t="shared" si="16"/>
        <v>478994.64</v>
      </c>
      <c r="IZ13" s="261">
        <v>15977.42</v>
      </c>
      <c r="JA13" s="261">
        <v>12558.79</v>
      </c>
      <c r="JB13" s="261">
        <v>18072.400000000001</v>
      </c>
      <c r="JC13" s="261">
        <v>10178.959999999999</v>
      </c>
      <c r="JD13" s="261">
        <v>19218.990000000002</v>
      </c>
      <c r="JE13" s="261">
        <v>6453.37</v>
      </c>
      <c r="JF13" s="261">
        <v>7967.36</v>
      </c>
      <c r="JG13" s="261">
        <v>8046.57</v>
      </c>
      <c r="JH13" s="261">
        <v>1761.28</v>
      </c>
      <c r="JI13" s="261">
        <v>1973.97</v>
      </c>
      <c r="JJ13" s="261">
        <v>741.11</v>
      </c>
      <c r="JK13" s="261">
        <v>7954.62</v>
      </c>
      <c r="JL13" s="262"/>
      <c r="JM13" s="263">
        <f t="shared" si="17"/>
        <v>110904.83999999998</v>
      </c>
      <c r="JN13" s="264">
        <f t="shared" si="17"/>
        <v>94927.42</v>
      </c>
      <c r="JO13" s="261">
        <v>0</v>
      </c>
      <c r="JP13" s="261">
        <v>0</v>
      </c>
      <c r="JQ13" s="261">
        <v>0</v>
      </c>
      <c r="JR13" s="261">
        <v>0</v>
      </c>
      <c r="JS13" s="261">
        <v>0</v>
      </c>
      <c r="JT13" s="261">
        <v>0</v>
      </c>
      <c r="JU13" s="261">
        <v>0</v>
      </c>
      <c r="JV13" s="261">
        <v>0</v>
      </c>
      <c r="JW13" s="261">
        <v>0</v>
      </c>
      <c r="JX13" s="261">
        <v>0</v>
      </c>
      <c r="JY13" s="261">
        <v>0</v>
      </c>
      <c r="JZ13" s="261">
        <v>0</v>
      </c>
      <c r="KA13" s="262"/>
      <c r="KB13" s="263">
        <f t="shared" si="18"/>
        <v>0</v>
      </c>
      <c r="KC13" s="264">
        <f t="shared" si="18"/>
        <v>0</v>
      </c>
      <c r="KD13" s="261">
        <v>27360</v>
      </c>
      <c r="KE13" s="261">
        <v>38560</v>
      </c>
      <c r="KF13" s="261">
        <v>30000</v>
      </c>
      <c r="KG13" s="261">
        <v>27520</v>
      </c>
      <c r="KH13" s="261">
        <v>26299.7</v>
      </c>
      <c r="KI13" s="261">
        <v>27440</v>
      </c>
      <c r="KJ13" s="261">
        <v>28880</v>
      </c>
      <c r="KK13" s="261">
        <v>26232.95</v>
      </c>
      <c r="KL13" s="261">
        <v>23447.05</v>
      </c>
      <c r="KM13" s="261">
        <v>28560</v>
      </c>
      <c r="KN13" s="261">
        <v>23295</v>
      </c>
      <c r="KO13" s="261">
        <v>30750</v>
      </c>
      <c r="KP13" s="262"/>
      <c r="KQ13" s="263">
        <f t="shared" si="19"/>
        <v>338344.7</v>
      </c>
      <c r="KR13" s="264">
        <f t="shared" si="19"/>
        <v>310984.7</v>
      </c>
      <c r="KS13" s="261">
        <v>700</v>
      </c>
      <c r="KT13" s="261">
        <v>969.53</v>
      </c>
      <c r="KU13" s="261">
        <v>950</v>
      </c>
      <c r="KV13" s="261">
        <v>650</v>
      </c>
      <c r="KW13" s="261">
        <v>600</v>
      </c>
      <c r="KX13" s="261">
        <v>700</v>
      </c>
      <c r="KY13" s="261">
        <v>1200</v>
      </c>
      <c r="KZ13" s="261">
        <v>300</v>
      </c>
      <c r="LA13" s="261">
        <v>950</v>
      </c>
      <c r="LB13" s="261">
        <v>600</v>
      </c>
      <c r="LC13" s="261">
        <v>452.38</v>
      </c>
      <c r="LD13" s="261">
        <v>1147.6199999999999</v>
      </c>
      <c r="LE13" s="262"/>
      <c r="LF13" s="263">
        <f t="shared" si="20"/>
        <v>9219.5299999999988</v>
      </c>
      <c r="LG13" s="264">
        <f t="shared" si="20"/>
        <v>8519.5299999999988</v>
      </c>
      <c r="LH13" s="261">
        <v>640</v>
      </c>
      <c r="LI13" s="261">
        <v>240</v>
      </c>
      <c r="LJ13" s="261">
        <v>240</v>
      </c>
      <c r="LK13" s="261">
        <v>680</v>
      </c>
      <c r="LL13" s="261">
        <v>720</v>
      </c>
      <c r="LM13" s="261">
        <v>720</v>
      </c>
      <c r="LN13" s="261">
        <v>480</v>
      </c>
      <c r="LO13" s="261">
        <v>840</v>
      </c>
      <c r="LP13" s="261">
        <v>240</v>
      </c>
      <c r="LQ13" s="261">
        <v>1120</v>
      </c>
      <c r="LR13" s="261">
        <v>640</v>
      </c>
      <c r="LS13" s="261">
        <v>560</v>
      </c>
      <c r="LT13" s="262"/>
      <c r="LU13" s="263">
        <f t="shared" si="21"/>
        <v>7120</v>
      </c>
      <c r="LV13" s="264">
        <f t="shared" si="21"/>
        <v>6480</v>
      </c>
      <c r="LW13" s="261">
        <v>3160</v>
      </c>
      <c r="LX13" s="261">
        <v>4740</v>
      </c>
      <c r="LY13" s="261">
        <v>4345</v>
      </c>
      <c r="LZ13" s="261">
        <v>3555</v>
      </c>
      <c r="MA13" s="261">
        <v>3160</v>
      </c>
      <c r="MB13" s="261">
        <v>1975</v>
      </c>
      <c r="MC13" s="261">
        <v>4345</v>
      </c>
      <c r="MD13" s="261">
        <v>5185</v>
      </c>
      <c r="ME13" s="261">
        <v>5530</v>
      </c>
      <c r="MF13" s="261">
        <v>5135</v>
      </c>
      <c r="MG13" s="261">
        <v>6320</v>
      </c>
      <c r="MH13" s="261">
        <v>8725</v>
      </c>
      <c r="MI13" s="262"/>
      <c r="MJ13" s="263">
        <f t="shared" si="22"/>
        <v>56175</v>
      </c>
      <c r="MK13" s="264">
        <f t="shared" si="22"/>
        <v>53015</v>
      </c>
      <c r="ML13" s="261">
        <v>2590</v>
      </c>
      <c r="MM13" s="261">
        <v>900</v>
      </c>
      <c r="MN13" s="261">
        <v>395</v>
      </c>
      <c r="MO13" s="261">
        <v>0</v>
      </c>
      <c r="MP13" s="261">
        <v>3480</v>
      </c>
      <c r="MQ13" s="261">
        <v>790</v>
      </c>
      <c r="MR13" s="261">
        <v>2690</v>
      </c>
      <c r="MS13" s="261">
        <v>1900</v>
      </c>
      <c r="MT13" s="261">
        <v>0</v>
      </c>
      <c r="MU13" s="261">
        <v>0</v>
      </c>
      <c r="MV13" s="261">
        <v>0</v>
      </c>
      <c r="MW13" s="261">
        <v>0</v>
      </c>
      <c r="MX13" s="262"/>
      <c r="MY13" s="263">
        <f t="shared" si="23"/>
        <v>12745</v>
      </c>
      <c r="MZ13" s="264">
        <f t="shared" si="23"/>
        <v>10155</v>
      </c>
      <c r="NA13" s="261">
        <v>72231</v>
      </c>
      <c r="NB13" s="261">
        <v>83887</v>
      </c>
      <c r="NC13" s="261">
        <v>92054</v>
      </c>
      <c r="ND13" s="261">
        <v>85527</v>
      </c>
      <c r="NE13" s="261">
        <v>94792.14</v>
      </c>
      <c r="NF13" s="261">
        <v>91122.86</v>
      </c>
      <c r="NG13" s="261">
        <v>105680</v>
      </c>
      <c r="NH13" s="261">
        <v>55090</v>
      </c>
      <c r="NI13" s="261">
        <v>44530</v>
      </c>
      <c r="NJ13" s="261">
        <v>75930</v>
      </c>
      <c r="NK13" s="261">
        <v>100055</v>
      </c>
      <c r="NL13" s="261">
        <v>86646</v>
      </c>
      <c r="NM13" s="262"/>
      <c r="NN13" s="263">
        <f t="shared" si="24"/>
        <v>987545</v>
      </c>
      <c r="NO13" s="264">
        <f t="shared" si="24"/>
        <v>915314</v>
      </c>
      <c r="NP13" s="261">
        <v>1242.76</v>
      </c>
      <c r="NQ13" s="261">
        <v>1031.54</v>
      </c>
      <c r="NR13" s="261">
        <v>701.7</v>
      </c>
      <c r="NS13" s="261">
        <v>1726.8</v>
      </c>
      <c r="NT13" s="261">
        <v>3451.35</v>
      </c>
      <c r="NU13" s="261">
        <v>1486.64</v>
      </c>
      <c r="NV13" s="261">
        <v>1507.95</v>
      </c>
      <c r="NW13" s="261">
        <v>153</v>
      </c>
      <c r="NX13" s="261">
        <v>934.75</v>
      </c>
      <c r="NY13" s="261">
        <v>1162.5899999999999</v>
      </c>
      <c r="NZ13" s="261">
        <v>1265.81</v>
      </c>
      <c r="OA13" s="261">
        <v>613.76</v>
      </c>
      <c r="OB13" s="262"/>
      <c r="OC13" s="263">
        <f t="shared" si="25"/>
        <v>15278.65</v>
      </c>
      <c r="OD13" s="264">
        <f t="shared" si="25"/>
        <v>14035.89</v>
      </c>
      <c r="OE13" s="261">
        <v>16160</v>
      </c>
      <c r="OF13" s="261">
        <v>18080</v>
      </c>
      <c r="OG13" s="261">
        <v>20720</v>
      </c>
      <c r="OH13" s="261">
        <v>18160</v>
      </c>
      <c r="OI13" s="261">
        <v>17892.86</v>
      </c>
      <c r="OJ13" s="261">
        <v>20587.14</v>
      </c>
      <c r="OK13" s="261">
        <v>23840</v>
      </c>
      <c r="OL13" s="261">
        <v>9840</v>
      </c>
      <c r="OM13" s="261">
        <v>8960</v>
      </c>
      <c r="ON13" s="261">
        <v>16400</v>
      </c>
      <c r="OO13" s="261">
        <v>21120</v>
      </c>
      <c r="OP13" s="261">
        <v>17920</v>
      </c>
      <c r="OQ13" s="262"/>
      <c r="OR13" s="263">
        <f t="shared" si="26"/>
        <v>209680</v>
      </c>
      <c r="OS13" s="264">
        <f t="shared" si="26"/>
        <v>193520</v>
      </c>
      <c r="OT13" s="261">
        <v>200</v>
      </c>
      <c r="OU13" s="261">
        <v>350</v>
      </c>
      <c r="OV13" s="261">
        <v>150</v>
      </c>
      <c r="OW13" s="261">
        <v>50</v>
      </c>
      <c r="OX13" s="261">
        <v>50</v>
      </c>
      <c r="OY13" s="261">
        <v>150</v>
      </c>
      <c r="OZ13" s="261">
        <v>25</v>
      </c>
      <c r="PA13" s="261">
        <v>75</v>
      </c>
      <c r="PB13" s="261">
        <v>0</v>
      </c>
      <c r="PC13" s="261">
        <v>0</v>
      </c>
      <c r="PD13" s="261">
        <v>0</v>
      </c>
      <c r="PE13" s="261">
        <v>0</v>
      </c>
      <c r="PF13" s="262"/>
      <c r="PG13" s="263">
        <f t="shared" si="27"/>
        <v>1050</v>
      </c>
      <c r="PH13" s="264">
        <f t="shared" si="27"/>
        <v>850</v>
      </c>
      <c r="PI13" s="261">
        <v>25260</v>
      </c>
      <c r="PJ13" s="261">
        <v>36040</v>
      </c>
      <c r="PK13" s="261">
        <v>29467</v>
      </c>
      <c r="PL13" s="261">
        <v>35995</v>
      </c>
      <c r="PM13" s="261">
        <v>36150</v>
      </c>
      <c r="PN13" s="261">
        <v>43300</v>
      </c>
      <c r="PO13" s="261">
        <v>42215</v>
      </c>
      <c r="PP13" s="261">
        <v>30855</v>
      </c>
      <c r="PQ13" s="261">
        <v>30045</v>
      </c>
      <c r="PR13" s="261">
        <v>34455</v>
      </c>
      <c r="PS13" s="261">
        <v>35425</v>
      </c>
      <c r="PT13" s="261">
        <v>32965</v>
      </c>
      <c r="PU13" s="262"/>
      <c r="PV13" s="263">
        <f t="shared" si="28"/>
        <v>412172</v>
      </c>
      <c r="PW13" s="264">
        <f t="shared" si="28"/>
        <v>386912</v>
      </c>
      <c r="PX13" s="261">
        <v>4786.25</v>
      </c>
      <c r="PY13" s="261">
        <v>3943.5</v>
      </c>
      <c r="PZ13" s="261">
        <v>4218.3599999999997</v>
      </c>
      <c r="QA13" s="261">
        <v>3750.53</v>
      </c>
      <c r="QB13" s="261">
        <v>5922.97</v>
      </c>
      <c r="QC13" s="261">
        <v>6425.5</v>
      </c>
      <c r="QD13" s="261">
        <v>3466.5</v>
      </c>
      <c r="QE13" s="261">
        <v>4129.5</v>
      </c>
      <c r="QF13" s="261">
        <v>4325</v>
      </c>
      <c r="QG13" s="261">
        <v>4178.32</v>
      </c>
      <c r="QH13" s="261">
        <v>4068.14</v>
      </c>
      <c r="QI13" s="261">
        <v>4598.25</v>
      </c>
      <c r="QJ13" s="262"/>
      <c r="QK13" s="263">
        <f t="shared" si="29"/>
        <v>53812.82</v>
      </c>
      <c r="QL13" s="264">
        <f t="shared" si="29"/>
        <v>49026.57</v>
      </c>
      <c r="QM13" s="261">
        <v>0</v>
      </c>
      <c r="QN13" s="261">
        <v>0</v>
      </c>
      <c r="QO13" s="261">
        <v>0</v>
      </c>
      <c r="QP13" s="261">
        <v>0</v>
      </c>
      <c r="QQ13" s="261">
        <v>0</v>
      </c>
      <c r="QR13" s="261">
        <v>0</v>
      </c>
      <c r="QS13" s="261">
        <v>0</v>
      </c>
      <c r="QT13" s="261">
        <v>0</v>
      </c>
      <c r="QU13" s="261">
        <v>0</v>
      </c>
      <c r="QV13" s="261">
        <v>0</v>
      </c>
      <c r="QW13" s="261">
        <v>0</v>
      </c>
      <c r="QX13" s="261">
        <v>0</v>
      </c>
      <c r="QY13" s="262"/>
      <c r="QZ13" s="263">
        <f t="shared" si="30"/>
        <v>0</v>
      </c>
      <c r="RA13" s="264">
        <f t="shared" si="30"/>
        <v>0</v>
      </c>
      <c r="RB13" s="261">
        <v>50</v>
      </c>
      <c r="RC13" s="261">
        <v>200</v>
      </c>
      <c r="RD13" s="261">
        <v>0</v>
      </c>
      <c r="RE13" s="261">
        <v>0</v>
      </c>
      <c r="RF13" s="261">
        <v>0</v>
      </c>
      <c r="RG13" s="261">
        <v>0</v>
      </c>
      <c r="RH13" s="261">
        <v>0</v>
      </c>
      <c r="RI13" s="261">
        <v>0</v>
      </c>
      <c r="RJ13" s="261">
        <v>0</v>
      </c>
      <c r="RK13" s="261">
        <v>0</v>
      </c>
      <c r="RL13" s="261">
        <v>0</v>
      </c>
      <c r="RM13" s="261">
        <v>0</v>
      </c>
      <c r="RN13" s="262"/>
      <c r="RO13" s="263">
        <f t="shared" si="31"/>
        <v>250</v>
      </c>
      <c r="RP13" s="264">
        <f t="shared" si="31"/>
        <v>200</v>
      </c>
      <c r="RQ13" s="261">
        <v>80</v>
      </c>
      <c r="RR13" s="261">
        <v>0</v>
      </c>
      <c r="RS13" s="261">
        <v>80</v>
      </c>
      <c r="RT13" s="261">
        <v>0</v>
      </c>
      <c r="RU13" s="261">
        <v>0</v>
      </c>
      <c r="RV13" s="261">
        <v>0</v>
      </c>
      <c r="RW13" s="261">
        <v>0</v>
      </c>
      <c r="RX13" s="261">
        <v>0</v>
      </c>
      <c r="RY13" s="261">
        <v>0</v>
      </c>
      <c r="RZ13" s="261">
        <v>0</v>
      </c>
      <c r="SA13" s="261">
        <v>0</v>
      </c>
      <c r="SB13" s="261">
        <v>0</v>
      </c>
      <c r="SC13" s="262"/>
      <c r="SD13" s="263">
        <f t="shared" si="32"/>
        <v>160</v>
      </c>
      <c r="SE13" s="264">
        <f t="shared" si="32"/>
        <v>80</v>
      </c>
      <c r="SF13" s="261">
        <v>0</v>
      </c>
      <c r="SG13" s="261">
        <v>0</v>
      </c>
      <c r="SH13" s="261">
        <v>0</v>
      </c>
      <c r="SI13" s="261">
        <v>0</v>
      </c>
      <c r="SJ13" s="261">
        <v>0</v>
      </c>
      <c r="SK13" s="261">
        <v>0</v>
      </c>
      <c r="SL13" s="261">
        <v>0</v>
      </c>
      <c r="SM13" s="261">
        <v>0</v>
      </c>
      <c r="SN13" s="261">
        <v>0</v>
      </c>
      <c r="SO13" s="261">
        <v>0</v>
      </c>
      <c r="SP13" s="261">
        <v>0</v>
      </c>
      <c r="SQ13" s="261">
        <v>0</v>
      </c>
      <c r="SR13" s="262"/>
      <c r="SS13" s="263">
        <f t="shared" si="33"/>
        <v>0</v>
      </c>
      <c r="ST13" s="264">
        <f t="shared" si="33"/>
        <v>0</v>
      </c>
      <c r="SU13" s="261">
        <v>11260</v>
      </c>
      <c r="SV13" s="261">
        <v>15176.32</v>
      </c>
      <c r="SW13" s="261">
        <v>11268.68</v>
      </c>
      <c r="SX13" s="261">
        <v>10695</v>
      </c>
      <c r="SY13" s="261">
        <v>12947.05</v>
      </c>
      <c r="SZ13" s="261">
        <v>15587.67</v>
      </c>
      <c r="TA13" s="261">
        <v>14468.39</v>
      </c>
      <c r="TB13" s="261">
        <v>6452.19</v>
      </c>
      <c r="TC13" s="261">
        <v>12203.37</v>
      </c>
      <c r="TD13" s="261">
        <v>17450.2</v>
      </c>
      <c r="TE13" s="261">
        <v>18584.11</v>
      </c>
      <c r="TF13" s="261">
        <v>16425.7</v>
      </c>
      <c r="TG13" s="262"/>
      <c r="TH13" s="263">
        <f t="shared" si="34"/>
        <v>162518.68</v>
      </c>
      <c r="TI13" s="264">
        <f t="shared" si="34"/>
        <v>151258.68</v>
      </c>
      <c r="TJ13" s="261">
        <v>2098.4499999999998</v>
      </c>
      <c r="TK13" s="261">
        <v>2664.47</v>
      </c>
      <c r="TL13" s="261">
        <v>2409.17</v>
      </c>
      <c r="TM13" s="261">
        <v>2203.09</v>
      </c>
      <c r="TN13" s="261">
        <v>2410.31</v>
      </c>
      <c r="TO13" s="261">
        <v>4453.0600000000004</v>
      </c>
      <c r="TP13" s="261">
        <v>2133.4699999999998</v>
      </c>
      <c r="TQ13" s="261">
        <v>1184.8699999999999</v>
      </c>
      <c r="TR13" s="261">
        <v>1708.64</v>
      </c>
      <c r="TS13" s="261">
        <v>2461.39</v>
      </c>
      <c r="TT13" s="261">
        <v>2312.34</v>
      </c>
      <c r="TU13" s="261">
        <v>1706.64</v>
      </c>
      <c r="TV13" s="262"/>
      <c r="TW13" s="263">
        <f t="shared" si="35"/>
        <v>27745.899999999998</v>
      </c>
      <c r="TX13" s="264">
        <f t="shared" si="35"/>
        <v>25647.449999999997</v>
      </c>
      <c r="TY13" s="261">
        <v>7520</v>
      </c>
      <c r="TZ13" s="261">
        <v>10557.43</v>
      </c>
      <c r="UA13" s="261">
        <v>7682.57</v>
      </c>
      <c r="UB13" s="261">
        <v>7440</v>
      </c>
      <c r="UC13" s="261">
        <v>8850.11</v>
      </c>
      <c r="UD13" s="261">
        <v>10843.61</v>
      </c>
      <c r="UE13" s="261">
        <v>10064.93</v>
      </c>
      <c r="UF13" s="261">
        <v>4436.3</v>
      </c>
      <c r="UG13" s="261">
        <v>8332.7800000000007</v>
      </c>
      <c r="UH13" s="261">
        <v>12107.95</v>
      </c>
      <c r="UI13" s="261">
        <v>12875.92</v>
      </c>
      <c r="UJ13" s="261">
        <v>11426.55</v>
      </c>
      <c r="UK13" s="262"/>
      <c r="UL13" s="263">
        <f t="shared" si="36"/>
        <v>112138.15</v>
      </c>
      <c r="UM13" s="264">
        <f t="shared" si="36"/>
        <v>104618.15000000001</v>
      </c>
      <c r="UN13" s="261">
        <v>600</v>
      </c>
      <c r="UO13" s="261">
        <v>1100</v>
      </c>
      <c r="UP13" s="261">
        <v>550</v>
      </c>
      <c r="UQ13" s="261">
        <v>650</v>
      </c>
      <c r="UR13" s="261">
        <v>450</v>
      </c>
      <c r="US13" s="261">
        <v>402.38</v>
      </c>
      <c r="UT13" s="261">
        <v>800</v>
      </c>
      <c r="UU13" s="261">
        <v>300</v>
      </c>
      <c r="UV13" s="261">
        <v>500</v>
      </c>
      <c r="UW13" s="261">
        <v>700</v>
      </c>
      <c r="UX13" s="261">
        <v>450</v>
      </c>
      <c r="UY13" s="261">
        <v>800</v>
      </c>
      <c r="UZ13" s="262"/>
      <c r="VA13" s="263">
        <f t="shared" si="37"/>
        <v>7302.38</v>
      </c>
      <c r="VB13" s="264">
        <f t="shared" si="37"/>
        <v>6702.38</v>
      </c>
      <c r="VC13" s="261">
        <v>160</v>
      </c>
      <c r="VD13" s="261">
        <v>80</v>
      </c>
      <c r="VE13" s="261">
        <v>160</v>
      </c>
      <c r="VF13" s="261">
        <v>320</v>
      </c>
      <c r="VG13" s="261">
        <v>160</v>
      </c>
      <c r="VH13" s="261">
        <v>160</v>
      </c>
      <c r="VI13" s="261">
        <v>80</v>
      </c>
      <c r="VJ13" s="261">
        <v>160</v>
      </c>
      <c r="VK13" s="261">
        <v>160</v>
      </c>
      <c r="VL13" s="261">
        <v>280</v>
      </c>
      <c r="VM13" s="261">
        <v>320</v>
      </c>
      <c r="VN13" s="261">
        <v>160</v>
      </c>
      <c r="VO13" s="262"/>
      <c r="VP13" s="263">
        <f t="shared" si="38"/>
        <v>2200</v>
      </c>
      <c r="VQ13" s="264">
        <f t="shared" si="38"/>
        <v>2040</v>
      </c>
      <c r="VR13" s="261">
        <v>5900</v>
      </c>
      <c r="VS13" s="261">
        <v>5900</v>
      </c>
      <c r="VT13" s="261">
        <v>5310</v>
      </c>
      <c r="VU13" s="261">
        <v>5605</v>
      </c>
      <c r="VV13" s="261">
        <v>5605</v>
      </c>
      <c r="VW13" s="261">
        <v>6243</v>
      </c>
      <c r="VX13" s="261">
        <v>5915</v>
      </c>
      <c r="VY13" s="261">
        <v>5015</v>
      </c>
      <c r="VZ13" s="261">
        <v>3395</v>
      </c>
      <c r="WA13" s="261">
        <v>6390</v>
      </c>
      <c r="WB13" s="261">
        <v>4369.79</v>
      </c>
      <c r="WC13" s="261">
        <v>10529.78</v>
      </c>
      <c r="WD13" s="262"/>
      <c r="WE13" s="263">
        <f t="shared" si="39"/>
        <v>70177.570000000007</v>
      </c>
      <c r="WF13" s="264">
        <f t="shared" si="39"/>
        <v>64277.57</v>
      </c>
      <c r="WG13" s="261">
        <v>44874.42</v>
      </c>
      <c r="WH13" s="261">
        <v>48824.47</v>
      </c>
      <c r="WI13" s="261">
        <v>39004.82</v>
      </c>
      <c r="WJ13" s="261">
        <v>39464.76</v>
      </c>
      <c r="WK13" s="261">
        <v>41651.120000000003</v>
      </c>
      <c r="WL13" s="261">
        <v>45118.47</v>
      </c>
      <c r="WM13" s="261">
        <v>32930.699999999997</v>
      </c>
      <c r="WN13" s="261">
        <v>22614.33</v>
      </c>
      <c r="WO13" s="261">
        <v>33819.660000000003</v>
      </c>
      <c r="WP13" s="261">
        <v>40726.57</v>
      </c>
      <c r="WQ13" s="261">
        <v>43738.17</v>
      </c>
      <c r="WR13" s="261">
        <v>31680.09</v>
      </c>
      <c r="WS13" s="262"/>
      <c r="WT13" s="263">
        <f t="shared" si="40"/>
        <v>464447.58</v>
      </c>
      <c r="WU13" s="264">
        <f t="shared" si="40"/>
        <v>419573.16000000009</v>
      </c>
      <c r="WV13" s="261">
        <v>6173.42</v>
      </c>
      <c r="WW13" s="261">
        <v>7021.97</v>
      </c>
      <c r="WX13" s="261">
        <v>5167.28</v>
      </c>
      <c r="WY13" s="261">
        <v>5396</v>
      </c>
      <c r="WZ13" s="261">
        <v>5301.76</v>
      </c>
      <c r="XA13" s="261">
        <v>6165.71</v>
      </c>
      <c r="XB13" s="261">
        <v>4680.5</v>
      </c>
      <c r="XC13" s="261">
        <v>2925.72</v>
      </c>
      <c r="XD13" s="261">
        <v>3755.89</v>
      </c>
      <c r="XE13" s="261">
        <v>5307.02</v>
      </c>
      <c r="XF13" s="261">
        <v>4911.7</v>
      </c>
      <c r="XG13" s="261">
        <v>3552.17</v>
      </c>
      <c r="XH13" s="262"/>
      <c r="XI13" s="263">
        <f t="shared" si="41"/>
        <v>60359.14</v>
      </c>
      <c r="XJ13" s="264">
        <f t="shared" si="41"/>
        <v>54185.72</v>
      </c>
      <c r="XK13" s="261">
        <v>0</v>
      </c>
      <c r="XL13" s="261">
        <v>0</v>
      </c>
      <c r="XM13" s="261">
        <v>0</v>
      </c>
      <c r="XN13" s="261">
        <v>0</v>
      </c>
      <c r="XO13" s="261">
        <v>0</v>
      </c>
      <c r="XP13" s="261">
        <v>0</v>
      </c>
      <c r="XQ13" s="261">
        <v>0</v>
      </c>
      <c r="XR13" s="261">
        <v>0</v>
      </c>
      <c r="XS13" s="261">
        <v>0</v>
      </c>
      <c r="XT13" s="261">
        <v>0</v>
      </c>
      <c r="XU13" s="261">
        <v>0</v>
      </c>
      <c r="XV13" s="261">
        <v>0</v>
      </c>
      <c r="XW13" s="261"/>
      <c r="XX13" s="263">
        <f t="shared" si="42"/>
        <v>0</v>
      </c>
      <c r="XY13" s="264">
        <f t="shared" si="42"/>
        <v>0</v>
      </c>
      <c r="XZ13" s="261">
        <v>4066.24</v>
      </c>
      <c r="YA13" s="261">
        <v>4510.51</v>
      </c>
      <c r="YB13" s="261">
        <v>3328.85</v>
      </c>
      <c r="YC13" s="261">
        <v>3234.97</v>
      </c>
      <c r="YD13" s="261">
        <v>5003.01</v>
      </c>
      <c r="YE13" s="261">
        <v>4731.57</v>
      </c>
      <c r="YF13" s="261">
        <v>3451.03</v>
      </c>
      <c r="YG13" s="261">
        <v>1526.93</v>
      </c>
      <c r="YH13" s="261">
        <v>4222.54</v>
      </c>
      <c r="YI13" s="261">
        <v>4741.9399999999996</v>
      </c>
      <c r="YJ13" s="261">
        <v>4224.8100000000004</v>
      </c>
      <c r="YK13" s="261">
        <v>4275.63</v>
      </c>
      <c r="YL13" s="262"/>
      <c r="YM13" s="263">
        <f t="shared" si="43"/>
        <v>47318.03</v>
      </c>
      <c r="YN13" s="264">
        <f t="shared" si="43"/>
        <v>43251.789999999994</v>
      </c>
      <c r="YO13" s="261">
        <v>5682.35</v>
      </c>
      <c r="YP13" s="261">
        <v>6553.55</v>
      </c>
      <c r="YQ13" s="261">
        <v>5092.9399999999996</v>
      </c>
      <c r="YR13" s="261">
        <v>5561.94</v>
      </c>
      <c r="YS13" s="261">
        <v>5539.08</v>
      </c>
      <c r="YT13" s="261">
        <v>6603.24</v>
      </c>
      <c r="YU13" s="261">
        <v>6027.76</v>
      </c>
      <c r="YV13" s="261">
        <v>2534.29</v>
      </c>
      <c r="YW13" s="261">
        <v>5002.8599999999997</v>
      </c>
      <c r="YX13" s="261">
        <v>6014.28</v>
      </c>
      <c r="YY13" s="261">
        <v>5053.72</v>
      </c>
      <c r="YZ13" s="261">
        <v>4485.3900000000003</v>
      </c>
      <c r="ZA13" s="262"/>
      <c r="ZB13" s="263">
        <f t="shared" si="44"/>
        <v>64151.4</v>
      </c>
      <c r="ZC13" s="264">
        <f t="shared" si="44"/>
        <v>58469.05</v>
      </c>
      <c r="ZD13" s="261">
        <v>0</v>
      </c>
      <c r="ZE13" s="261">
        <v>0</v>
      </c>
      <c r="ZF13" s="261">
        <v>280</v>
      </c>
      <c r="ZG13" s="261">
        <v>0</v>
      </c>
      <c r="ZH13" s="261">
        <v>0</v>
      </c>
      <c r="ZI13" s="261">
        <v>0</v>
      </c>
      <c r="ZJ13" s="261">
        <v>0</v>
      </c>
      <c r="ZK13" s="261">
        <v>0</v>
      </c>
      <c r="ZL13" s="261">
        <v>0</v>
      </c>
      <c r="ZM13" s="261">
        <v>0</v>
      </c>
      <c r="ZN13" s="261">
        <v>280</v>
      </c>
      <c r="ZO13" s="261">
        <v>160.97</v>
      </c>
      <c r="ZP13" s="262"/>
      <c r="ZQ13" s="263">
        <f t="shared" si="45"/>
        <v>720.97</v>
      </c>
      <c r="ZR13" s="264">
        <f t="shared" si="45"/>
        <v>720.97</v>
      </c>
      <c r="ZS13" s="261">
        <v>0</v>
      </c>
      <c r="ZT13" s="261">
        <v>0</v>
      </c>
      <c r="ZU13" s="261">
        <v>0</v>
      </c>
      <c r="ZV13" s="261">
        <v>0</v>
      </c>
      <c r="ZW13" s="261">
        <v>0</v>
      </c>
      <c r="ZX13" s="261">
        <v>0</v>
      </c>
      <c r="ZY13" s="261">
        <v>0</v>
      </c>
      <c r="ZZ13" s="261">
        <v>0</v>
      </c>
      <c r="AAA13" s="261">
        <v>0</v>
      </c>
      <c r="AAB13" s="261">
        <v>0</v>
      </c>
      <c r="AAC13" s="261">
        <v>0</v>
      </c>
      <c r="AAD13" s="261">
        <v>0</v>
      </c>
      <c r="AAE13" s="262"/>
      <c r="AAF13" s="263">
        <f t="shared" si="46"/>
        <v>0</v>
      </c>
      <c r="AAG13" s="264">
        <f t="shared" si="46"/>
        <v>0</v>
      </c>
      <c r="AAH13" s="261">
        <v>99122.3</v>
      </c>
      <c r="AAI13" s="261">
        <v>92545.12</v>
      </c>
      <c r="AAJ13" s="261">
        <v>77567.38</v>
      </c>
      <c r="AAK13" s="261">
        <v>86042.82</v>
      </c>
      <c r="AAL13" s="261">
        <v>96118.26</v>
      </c>
      <c r="AAM13" s="261">
        <v>91184.26</v>
      </c>
      <c r="AAN13" s="261">
        <v>89784.92</v>
      </c>
      <c r="AAO13" s="261">
        <v>48983.69</v>
      </c>
      <c r="AAP13" s="261">
        <v>53361.86</v>
      </c>
      <c r="AAQ13" s="261">
        <v>62228.29</v>
      </c>
      <c r="AAR13" s="261">
        <v>65080.51</v>
      </c>
      <c r="AAS13" s="261">
        <v>65275.839999999997</v>
      </c>
      <c r="AAT13" s="262"/>
      <c r="AAU13" s="263">
        <f t="shared" si="47"/>
        <v>927295.25</v>
      </c>
      <c r="AAV13" s="264">
        <f t="shared" si="47"/>
        <v>828172.95</v>
      </c>
      <c r="AAW13" s="261">
        <v>24095.360000000001</v>
      </c>
      <c r="AAX13" s="261">
        <v>27465.91</v>
      </c>
      <c r="AAY13" s="261">
        <v>22551.46</v>
      </c>
      <c r="AAZ13" s="261">
        <v>25145.14</v>
      </c>
      <c r="ABA13" s="261">
        <v>27363.95</v>
      </c>
      <c r="ABB13" s="261">
        <v>25905.439999999999</v>
      </c>
      <c r="ABC13" s="261">
        <v>25013.71</v>
      </c>
      <c r="ABD13" s="261">
        <v>13596.62</v>
      </c>
      <c r="ABE13" s="261">
        <v>14252.48</v>
      </c>
      <c r="ABF13" s="261">
        <v>16896.29</v>
      </c>
      <c r="ABG13" s="261">
        <v>17507.79</v>
      </c>
      <c r="ABH13" s="261">
        <v>18033.189999999999</v>
      </c>
      <c r="ABI13" s="262"/>
      <c r="ABJ13" s="263">
        <f t="shared" si="48"/>
        <v>257827.34000000003</v>
      </c>
      <c r="ABK13" s="264">
        <f t="shared" si="48"/>
        <v>233731.98</v>
      </c>
      <c r="ABL13" s="261">
        <v>18516.29</v>
      </c>
      <c r="ABM13" s="261">
        <v>23140.89</v>
      </c>
      <c r="ABN13" s="261">
        <v>18500.75</v>
      </c>
      <c r="ABO13" s="261">
        <v>20166.72</v>
      </c>
      <c r="ABP13" s="261">
        <v>22154.77</v>
      </c>
      <c r="ABQ13" s="261">
        <v>20601.71</v>
      </c>
      <c r="ABR13" s="261">
        <v>19547.3</v>
      </c>
      <c r="ABS13" s="261">
        <v>12081.86</v>
      </c>
      <c r="ABT13" s="261">
        <v>16318.13</v>
      </c>
      <c r="ABU13" s="261">
        <v>15849.9</v>
      </c>
      <c r="ABV13" s="261">
        <v>13650.6</v>
      </c>
      <c r="ABW13" s="261">
        <v>14669.42</v>
      </c>
      <c r="ABX13" s="262"/>
      <c r="ABY13" s="263">
        <f t="shared" si="49"/>
        <v>215198.34</v>
      </c>
      <c r="ABZ13" s="264">
        <f t="shared" si="49"/>
        <v>196682.05000000002</v>
      </c>
      <c r="ACA13" s="261">
        <v>70187.22</v>
      </c>
      <c r="ACB13" s="261">
        <v>82720.600000000006</v>
      </c>
      <c r="ACC13" s="261">
        <v>66843.38</v>
      </c>
      <c r="ACD13" s="261">
        <v>74052.570000000007</v>
      </c>
      <c r="ACE13" s="261">
        <v>79736.070000000007</v>
      </c>
      <c r="ACF13" s="261">
        <v>76361.59</v>
      </c>
      <c r="ACG13" s="261">
        <v>75804.570000000007</v>
      </c>
      <c r="ACH13" s="261">
        <v>38142.97</v>
      </c>
      <c r="ACI13" s="261">
        <v>46779.91</v>
      </c>
      <c r="ACJ13" s="261">
        <v>54252.65</v>
      </c>
      <c r="ACK13" s="261">
        <v>52002.48</v>
      </c>
      <c r="ACL13" s="261">
        <v>55129.59</v>
      </c>
      <c r="ACM13" s="262"/>
      <c r="ACN13" s="263">
        <f t="shared" si="50"/>
        <v>772013.6</v>
      </c>
      <c r="ACO13" s="264">
        <f t="shared" si="50"/>
        <v>701826.38</v>
      </c>
      <c r="ACP13" s="261">
        <v>630</v>
      </c>
      <c r="ACQ13" s="261">
        <v>0</v>
      </c>
      <c r="ACR13" s="261">
        <v>630</v>
      </c>
      <c r="ACS13" s="261">
        <v>140</v>
      </c>
      <c r="ACT13" s="261">
        <v>280</v>
      </c>
      <c r="ACU13" s="261">
        <v>0</v>
      </c>
      <c r="ACV13" s="261">
        <v>350</v>
      </c>
      <c r="ACW13" s="261">
        <v>210</v>
      </c>
      <c r="ACX13" s="261">
        <v>70</v>
      </c>
      <c r="ACY13" s="261">
        <v>280</v>
      </c>
      <c r="ACZ13" s="261">
        <v>70</v>
      </c>
      <c r="ADA13" s="261">
        <v>70</v>
      </c>
      <c r="ADB13" s="262"/>
      <c r="ADC13" s="263">
        <f t="shared" si="51"/>
        <v>2730</v>
      </c>
      <c r="ADD13" s="264">
        <f t="shared" si="51"/>
        <v>2100</v>
      </c>
      <c r="ADE13" s="261">
        <v>0</v>
      </c>
      <c r="ADF13" s="261">
        <v>25</v>
      </c>
      <c r="ADG13" s="261">
        <v>158</v>
      </c>
      <c r="ADH13" s="261">
        <v>22</v>
      </c>
      <c r="ADI13" s="261">
        <v>42</v>
      </c>
      <c r="ADJ13" s="261">
        <v>-149.5</v>
      </c>
      <c r="ADK13" s="261">
        <v>55</v>
      </c>
      <c r="ADL13" s="261">
        <v>43</v>
      </c>
      <c r="ADM13" s="261">
        <v>11</v>
      </c>
      <c r="ADN13" s="261">
        <v>44.5</v>
      </c>
      <c r="ADO13" s="261">
        <v>12.5</v>
      </c>
      <c r="ADP13" s="261">
        <v>18</v>
      </c>
      <c r="ADQ13" s="262"/>
      <c r="ADR13" s="263">
        <f t="shared" si="52"/>
        <v>281.5</v>
      </c>
      <c r="ADS13" s="264">
        <f t="shared" si="52"/>
        <v>281.5</v>
      </c>
      <c r="ADT13" s="261">
        <v>720</v>
      </c>
      <c r="ADU13" s="261">
        <v>0</v>
      </c>
      <c r="ADV13" s="261">
        <v>720</v>
      </c>
      <c r="ADW13" s="261">
        <v>160</v>
      </c>
      <c r="ADX13" s="261">
        <v>320</v>
      </c>
      <c r="ADY13" s="261">
        <v>0</v>
      </c>
      <c r="ADZ13" s="261">
        <v>400</v>
      </c>
      <c r="AEA13" s="261">
        <v>240</v>
      </c>
      <c r="AEB13" s="261">
        <v>80</v>
      </c>
      <c r="AEC13" s="261">
        <v>320</v>
      </c>
      <c r="AED13" s="261">
        <v>80</v>
      </c>
      <c r="AEE13" s="261">
        <v>80</v>
      </c>
      <c r="AEF13" s="262"/>
      <c r="AEG13" s="263">
        <f t="shared" si="53"/>
        <v>3120</v>
      </c>
      <c r="AEH13" s="264">
        <f t="shared" si="53"/>
        <v>2400</v>
      </c>
      <c r="AEI13" s="261">
        <v>0</v>
      </c>
      <c r="AEJ13" s="261">
        <v>0</v>
      </c>
      <c r="AEK13" s="261">
        <v>0</v>
      </c>
      <c r="AEL13" s="261">
        <v>0</v>
      </c>
      <c r="AEM13" s="261">
        <v>0</v>
      </c>
      <c r="AEN13" s="261">
        <v>80</v>
      </c>
      <c r="AEO13" s="261">
        <v>0</v>
      </c>
      <c r="AEP13" s="261">
        <v>80</v>
      </c>
      <c r="AEQ13" s="261">
        <v>0</v>
      </c>
      <c r="AER13" s="261">
        <v>0</v>
      </c>
      <c r="AES13" s="261">
        <v>0</v>
      </c>
      <c r="AET13" s="261">
        <v>0</v>
      </c>
      <c r="AEU13" s="262"/>
      <c r="AEV13" s="263">
        <f t="shared" si="54"/>
        <v>160</v>
      </c>
      <c r="AEW13" s="264">
        <f t="shared" si="54"/>
        <v>160</v>
      </c>
      <c r="AEX13" s="261">
        <v>0</v>
      </c>
      <c r="AEY13" s="261">
        <v>0</v>
      </c>
      <c r="AEZ13" s="261">
        <v>0</v>
      </c>
      <c r="AFA13" s="261">
        <v>0</v>
      </c>
      <c r="AFB13" s="261">
        <v>0</v>
      </c>
      <c r="AFC13" s="261">
        <v>0</v>
      </c>
      <c r="AFD13" s="261">
        <v>0</v>
      </c>
      <c r="AFE13" s="261">
        <v>0</v>
      </c>
      <c r="AFF13" s="261">
        <v>0</v>
      </c>
      <c r="AFG13" s="261">
        <v>0</v>
      </c>
      <c r="AFH13" s="261">
        <v>0</v>
      </c>
      <c r="AFI13" s="261">
        <v>0</v>
      </c>
      <c r="AFJ13" s="262"/>
      <c r="AFK13" s="263">
        <f t="shared" si="55"/>
        <v>0</v>
      </c>
      <c r="AFL13" s="264">
        <f t="shared" si="55"/>
        <v>0</v>
      </c>
      <c r="AFM13" s="261">
        <v>0</v>
      </c>
      <c r="AFN13" s="261">
        <v>0</v>
      </c>
      <c r="AFO13" s="261">
        <v>0</v>
      </c>
      <c r="AFP13" s="261">
        <v>36</v>
      </c>
      <c r="AFQ13" s="261">
        <v>0</v>
      </c>
      <c r="AFR13" s="261">
        <v>0</v>
      </c>
      <c r="AFS13" s="261">
        <v>0</v>
      </c>
      <c r="AFT13" s="261">
        <v>0</v>
      </c>
      <c r="AFU13" s="261">
        <v>0</v>
      </c>
      <c r="AFV13" s="261">
        <v>0</v>
      </c>
      <c r="AFW13" s="261">
        <v>0</v>
      </c>
      <c r="AFX13" s="261">
        <v>0</v>
      </c>
      <c r="AFY13" s="262"/>
      <c r="AFZ13" s="263">
        <f t="shared" si="56"/>
        <v>36</v>
      </c>
      <c r="AGA13" s="264">
        <f t="shared" si="56"/>
        <v>36</v>
      </c>
      <c r="AGB13" s="261">
        <v>0</v>
      </c>
      <c r="AGC13" s="261">
        <v>0</v>
      </c>
      <c r="AGD13" s="261">
        <v>0</v>
      </c>
      <c r="AGE13" s="261">
        <v>0</v>
      </c>
      <c r="AGF13" s="261">
        <v>0</v>
      </c>
      <c r="AGG13" s="261">
        <v>0</v>
      </c>
      <c r="AGH13" s="261">
        <v>0</v>
      </c>
      <c r="AGI13" s="261">
        <v>0</v>
      </c>
      <c r="AGJ13" s="261">
        <v>0</v>
      </c>
      <c r="AGK13" s="261">
        <v>0</v>
      </c>
      <c r="AGL13" s="261">
        <v>0</v>
      </c>
      <c r="AGM13" s="261">
        <v>0</v>
      </c>
      <c r="AGN13" s="262"/>
      <c r="AGO13" s="263">
        <f t="shared" si="57"/>
        <v>0</v>
      </c>
      <c r="AGP13" s="264">
        <f t="shared" si="57"/>
        <v>0</v>
      </c>
      <c r="AGQ13" s="261">
        <v>0</v>
      </c>
      <c r="AGR13" s="261">
        <v>0</v>
      </c>
      <c r="AGS13" s="261">
        <v>0</v>
      </c>
      <c r="AGT13" s="261">
        <v>0</v>
      </c>
      <c r="AGU13" s="261">
        <v>0</v>
      </c>
      <c r="AGV13" s="261">
        <v>0</v>
      </c>
      <c r="AGW13" s="261">
        <v>0</v>
      </c>
      <c r="AGX13" s="261">
        <v>0</v>
      </c>
      <c r="AGY13" s="261">
        <v>0</v>
      </c>
      <c r="AGZ13" s="261">
        <v>0</v>
      </c>
      <c r="AHA13" s="261">
        <v>0</v>
      </c>
      <c r="AHB13" s="261">
        <v>0</v>
      </c>
      <c r="AHC13" s="262"/>
      <c r="AHD13" s="263">
        <f t="shared" si="58"/>
        <v>0</v>
      </c>
      <c r="AHE13" s="264">
        <f t="shared" si="58"/>
        <v>0</v>
      </c>
      <c r="AHF13" s="261">
        <v>285.10000000000002</v>
      </c>
      <c r="AHG13" s="261">
        <v>73.489999999999995</v>
      </c>
      <c r="AHH13" s="261">
        <v>58.84</v>
      </c>
      <c r="AHI13" s="261">
        <v>84.5</v>
      </c>
      <c r="AHJ13" s="261">
        <v>137.86000000000001</v>
      </c>
      <c r="AHK13" s="261">
        <v>69.099999999999994</v>
      </c>
      <c r="AHL13" s="261">
        <v>150</v>
      </c>
      <c r="AHM13" s="261">
        <v>13.6</v>
      </c>
      <c r="AHN13" s="261">
        <v>54</v>
      </c>
      <c r="AHO13" s="261">
        <v>87.9</v>
      </c>
      <c r="AHP13" s="261">
        <v>107</v>
      </c>
      <c r="AHQ13" s="261">
        <v>71.599999999999994</v>
      </c>
      <c r="AHR13" s="262"/>
      <c r="AHS13" s="263">
        <f t="shared" si="59"/>
        <v>1192.99</v>
      </c>
      <c r="AHT13" s="264">
        <f t="shared" si="59"/>
        <v>907.89</v>
      </c>
      <c r="AHU13" s="261">
        <v>0</v>
      </c>
      <c r="AHV13" s="261">
        <v>0</v>
      </c>
      <c r="AHW13" s="261">
        <v>0</v>
      </c>
      <c r="AHX13" s="261">
        <v>0</v>
      </c>
      <c r="AHY13" s="261">
        <v>0</v>
      </c>
      <c r="AHZ13" s="261">
        <v>0</v>
      </c>
      <c r="AIA13" s="261">
        <v>0</v>
      </c>
      <c r="AIB13" s="261">
        <v>0</v>
      </c>
      <c r="AIC13" s="261">
        <v>0</v>
      </c>
      <c r="AID13" s="261">
        <v>0</v>
      </c>
      <c r="AIE13" s="261">
        <v>0</v>
      </c>
      <c r="AIF13" s="261">
        <v>0</v>
      </c>
      <c r="AIG13" s="262"/>
      <c r="AIH13" s="263">
        <f t="shared" si="60"/>
        <v>0</v>
      </c>
      <c r="AII13" s="264">
        <f t="shared" si="60"/>
        <v>0</v>
      </c>
      <c r="AIJ13" s="261">
        <v>0</v>
      </c>
      <c r="AIK13" s="261">
        <v>0</v>
      </c>
      <c r="AIL13" s="261">
        <v>0</v>
      </c>
      <c r="AIM13" s="261">
        <v>0</v>
      </c>
      <c r="AIN13" s="261">
        <v>0</v>
      </c>
      <c r="AIO13" s="261">
        <v>0</v>
      </c>
      <c r="AIP13" s="261">
        <v>0</v>
      </c>
      <c r="AIQ13" s="261">
        <v>0</v>
      </c>
      <c r="AIR13" s="261">
        <v>0</v>
      </c>
      <c r="AIS13" s="261">
        <v>0</v>
      </c>
      <c r="AIT13" s="261">
        <v>0</v>
      </c>
      <c r="AIU13" s="261">
        <v>0</v>
      </c>
      <c r="AIV13" s="262"/>
      <c r="AIW13" s="263">
        <f t="shared" si="61"/>
        <v>0</v>
      </c>
      <c r="AIX13" s="264">
        <f t="shared" si="61"/>
        <v>0</v>
      </c>
      <c r="AIY13" s="261">
        <v>0</v>
      </c>
      <c r="AIZ13" s="261">
        <v>0</v>
      </c>
      <c r="AJA13" s="261">
        <v>0</v>
      </c>
      <c r="AJB13" s="261">
        <v>0</v>
      </c>
      <c r="AJC13" s="261">
        <v>0</v>
      </c>
      <c r="AJD13" s="261">
        <v>0</v>
      </c>
      <c r="AJE13" s="261">
        <v>0</v>
      </c>
      <c r="AJF13" s="261">
        <v>0</v>
      </c>
      <c r="AJG13" s="261">
        <v>0</v>
      </c>
      <c r="AJH13" s="261">
        <v>0</v>
      </c>
      <c r="AJI13" s="261">
        <v>0</v>
      </c>
      <c r="AJJ13" s="261">
        <v>0</v>
      </c>
      <c r="AJK13" s="262"/>
      <c r="AJL13" s="263">
        <f t="shared" si="62"/>
        <v>0</v>
      </c>
      <c r="AJM13" s="264">
        <f t="shared" si="62"/>
        <v>0</v>
      </c>
      <c r="AJN13" s="261">
        <v>0</v>
      </c>
      <c r="AJO13" s="261">
        <v>0</v>
      </c>
      <c r="AJP13" s="261">
        <v>0</v>
      </c>
      <c r="AJQ13" s="261">
        <v>0</v>
      </c>
      <c r="AJR13" s="261">
        <v>0</v>
      </c>
      <c r="AJS13" s="261">
        <v>0</v>
      </c>
      <c r="AJT13" s="261">
        <v>0</v>
      </c>
      <c r="AJU13" s="261">
        <v>0</v>
      </c>
      <c r="AJV13" s="261">
        <v>0</v>
      </c>
      <c r="AJW13" s="261">
        <v>0</v>
      </c>
      <c r="AJX13" s="261">
        <v>0</v>
      </c>
      <c r="AJY13" s="261">
        <v>0</v>
      </c>
      <c r="AJZ13" s="262"/>
      <c r="AKA13" s="263">
        <f t="shared" si="63"/>
        <v>0</v>
      </c>
      <c r="AKB13" s="264">
        <f t="shared" si="63"/>
        <v>0</v>
      </c>
      <c r="AKC13" s="261">
        <v>0</v>
      </c>
      <c r="AKD13" s="261">
        <v>0</v>
      </c>
      <c r="AKE13" s="261">
        <v>0</v>
      </c>
      <c r="AKF13" s="261">
        <v>0</v>
      </c>
      <c r="AKG13" s="261">
        <v>0</v>
      </c>
      <c r="AKH13" s="261">
        <v>0</v>
      </c>
      <c r="AKI13" s="261">
        <v>0</v>
      </c>
      <c r="AKJ13" s="261">
        <v>0</v>
      </c>
      <c r="AKK13" s="261">
        <v>0</v>
      </c>
      <c r="AKL13" s="261">
        <v>0</v>
      </c>
      <c r="AKM13" s="261">
        <v>0</v>
      </c>
      <c r="AKN13" s="261">
        <v>0</v>
      </c>
      <c r="AKO13" s="262"/>
      <c r="AKP13" s="263">
        <f t="shared" si="64"/>
        <v>0</v>
      </c>
      <c r="AKQ13" s="264">
        <f t="shared" si="64"/>
        <v>0</v>
      </c>
      <c r="AKR13" s="261">
        <v>15050</v>
      </c>
      <c r="AKS13" s="261">
        <v>-11750</v>
      </c>
      <c r="AKT13" s="261">
        <v>55250</v>
      </c>
      <c r="AKU13" s="261">
        <v>26000</v>
      </c>
      <c r="AKV13" s="261">
        <v>-37141.18</v>
      </c>
      <c r="AKW13" s="261">
        <v>8750</v>
      </c>
      <c r="AKX13" s="261">
        <v>-2000</v>
      </c>
      <c r="AKY13" s="261">
        <v>-20000</v>
      </c>
      <c r="AKZ13" s="261">
        <v>6275</v>
      </c>
      <c r="ALA13" s="261">
        <v>-3900</v>
      </c>
      <c r="ALB13" s="261">
        <v>-12391</v>
      </c>
      <c r="ALC13" s="261">
        <v>-11925</v>
      </c>
      <c r="ALD13" s="262"/>
      <c r="ALE13" s="263">
        <f t="shared" si="65"/>
        <v>12217.82</v>
      </c>
      <c r="ALF13" s="264">
        <f t="shared" si="65"/>
        <v>-2832.1800000000003</v>
      </c>
      <c r="ALG13" s="261">
        <v>0</v>
      </c>
      <c r="ALH13" s="261">
        <v>0</v>
      </c>
      <c r="ALI13" s="261">
        <v>0</v>
      </c>
      <c r="ALJ13" s="261">
        <v>0</v>
      </c>
      <c r="ALK13" s="261">
        <v>0</v>
      </c>
      <c r="ALL13" s="261">
        <v>0</v>
      </c>
      <c r="ALM13" s="261">
        <v>0</v>
      </c>
      <c r="ALN13" s="261">
        <v>0</v>
      </c>
      <c r="ALO13" s="261">
        <v>0</v>
      </c>
      <c r="ALP13" s="261">
        <v>0</v>
      </c>
      <c r="ALQ13" s="261">
        <v>0</v>
      </c>
      <c r="ALR13" s="261">
        <v>0</v>
      </c>
      <c r="ALS13" s="262"/>
      <c r="ALT13" s="263">
        <f t="shared" si="66"/>
        <v>0</v>
      </c>
      <c r="ALU13" s="264">
        <f t="shared" si="66"/>
        <v>0</v>
      </c>
      <c r="ALV13" s="261">
        <v>0</v>
      </c>
      <c r="ALW13" s="261">
        <v>0</v>
      </c>
      <c r="ALX13" s="261">
        <v>0</v>
      </c>
      <c r="ALY13" s="261">
        <v>0</v>
      </c>
      <c r="ALZ13" s="261">
        <v>0</v>
      </c>
      <c r="AMA13" s="261">
        <v>0</v>
      </c>
      <c r="AMB13" s="261">
        <v>0</v>
      </c>
      <c r="AMC13" s="261">
        <v>0</v>
      </c>
      <c r="AMD13" s="261">
        <v>0</v>
      </c>
      <c r="AME13" s="261">
        <v>0</v>
      </c>
      <c r="AMF13" s="261">
        <v>0</v>
      </c>
      <c r="AMG13" s="261">
        <v>0</v>
      </c>
      <c r="AMH13" s="262"/>
      <c r="AMI13" s="263">
        <f t="shared" si="67"/>
        <v>0</v>
      </c>
      <c r="AMJ13" s="264">
        <f t="shared" si="67"/>
        <v>0</v>
      </c>
      <c r="AMK13" s="261">
        <v>4613.6499999999996</v>
      </c>
      <c r="AML13" s="261">
        <v>5095.9399999999996</v>
      </c>
      <c r="AMM13" s="261">
        <v>4903.3900000000003</v>
      </c>
      <c r="AMN13" s="261">
        <v>5089.99</v>
      </c>
      <c r="AMO13" s="261">
        <v>5374.62</v>
      </c>
      <c r="AMP13" s="261">
        <v>4206.22</v>
      </c>
      <c r="AMQ13" s="261">
        <v>2312.5500000000002</v>
      </c>
      <c r="AMR13" s="261">
        <v>815.86</v>
      </c>
      <c r="AMS13" s="261">
        <v>663.76</v>
      </c>
      <c r="AMT13" s="261">
        <v>503.32</v>
      </c>
      <c r="AMU13" s="261">
        <v>348.16</v>
      </c>
      <c r="AMV13" s="261">
        <v>847.42</v>
      </c>
      <c r="AMW13" s="262"/>
      <c r="AMX13" s="263">
        <f t="shared" si="68"/>
        <v>34774.880000000005</v>
      </c>
      <c r="AMY13" s="264">
        <f t="shared" si="68"/>
        <v>30161.229999999996</v>
      </c>
      <c r="AMZ13" s="261">
        <v>0</v>
      </c>
      <c r="ANA13" s="261">
        <v>0</v>
      </c>
      <c r="ANB13" s="261">
        <v>0</v>
      </c>
      <c r="ANC13" s="261">
        <v>0</v>
      </c>
      <c r="AND13" s="261">
        <v>0</v>
      </c>
      <c r="ANE13" s="261">
        <v>0</v>
      </c>
      <c r="ANF13" s="261">
        <v>0</v>
      </c>
      <c r="ANG13" s="261">
        <v>0</v>
      </c>
      <c r="ANH13" s="261">
        <v>0</v>
      </c>
      <c r="ANI13" s="261">
        <v>0</v>
      </c>
      <c r="ANJ13" s="261">
        <v>0</v>
      </c>
      <c r="ANK13" s="261">
        <v>0</v>
      </c>
      <c r="ANL13" s="262"/>
      <c r="ANM13" s="263">
        <f t="shared" si="69"/>
        <v>0</v>
      </c>
      <c r="ANN13" s="264">
        <f t="shared" si="69"/>
        <v>0</v>
      </c>
      <c r="ANO13" s="261">
        <v>0</v>
      </c>
      <c r="ANP13" s="261">
        <v>0</v>
      </c>
      <c r="ANQ13" s="261">
        <v>0</v>
      </c>
      <c r="ANR13" s="261">
        <v>0</v>
      </c>
      <c r="ANS13" s="261">
        <v>0</v>
      </c>
      <c r="ANT13" s="261">
        <v>0</v>
      </c>
      <c r="ANU13" s="261">
        <v>0</v>
      </c>
      <c r="ANV13" s="261">
        <v>0</v>
      </c>
      <c r="ANW13" s="261">
        <v>0</v>
      </c>
      <c r="ANX13" s="261">
        <v>0</v>
      </c>
      <c r="ANY13" s="261">
        <v>0</v>
      </c>
      <c r="ANZ13" s="261">
        <v>0</v>
      </c>
      <c r="AOA13" s="262"/>
      <c r="AOB13" s="263">
        <f t="shared" si="70"/>
        <v>0</v>
      </c>
      <c r="AOC13" s="264">
        <f t="shared" si="70"/>
        <v>0</v>
      </c>
      <c r="AOD13" s="261">
        <v>0</v>
      </c>
      <c r="AOE13" s="261">
        <v>0</v>
      </c>
      <c r="AOF13" s="261">
        <v>0</v>
      </c>
      <c r="AOG13" s="261">
        <v>0</v>
      </c>
      <c r="AOH13" s="261">
        <v>0</v>
      </c>
      <c r="AOI13" s="261">
        <v>0</v>
      </c>
      <c r="AOJ13" s="261">
        <v>0</v>
      </c>
      <c r="AOK13" s="261">
        <v>0</v>
      </c>
      <c r="AOL13" s="261">
        <v>0</v>
      </c>
      <c r="AOM13" s="261">
        <v>0</v>
      </c>
      <c r="AON13" s="261">
        <v>0</v>
      </c>
      <c r="AOO13" s="261">
        <v>0</v>
      </c>
      <c r="AOP13" s="262"/>
      <c r="AOQ13" s="263">
        <f t="shared" si="71"/>
        <v>0</v>
      </c>
      <c r="AOR13" s="264">
        <f t="shared" si="71"/>
        <v>0</v>
      </c>
      <c r="AOS13" s="261">
        <v>0</v>
      </c>
      <c r="AOT13" s="261">
        <v>0</v>
      </c>
      <c r="AOU13" s="261">
        <v>0</v>
      </c>
      <c r="AOV13" s="261">
        <v>0</v>
      </c>
      <c r="AOW13" s="261">
        <v>0</v>
      </c>
      <c r="AOX13" s="261">
        <v>0</v>
      </c>
      <c r="AOY13" s="261">
        <v>0</v>
      </c>
      <c r="AOZ13" s="261">
        <v>0</v>
      </c>
      <c r="APA13" s="261">
        <v>0</v>
      </c>
      <c r="APB13" s="261">
        <v>0</v>
      </c>
      <c r="APC13" s="261">
        <v>0</v>
      </c>
      <c r="APD13" s="261">
        <v>0</v>
      </c>
      <c r="APE13" s="262"/>
      <c r="APF13" s="263">
        <f t="shared" si="72"/>
        <v>0</v>
      </c>
      <c r="APG13" s="264">
        <f t="shared" si="72"/>
        <v>0</v>
      </c>
      <c r="APH13" s="261">
        <v>0</v>
      </c>
      <c r="API13" s="261">
        <v>0</v>
      </c>
      <c r="APJ13" s="261">
        <v>0</v>
      </c>
      <c r="APK13" s="261">
        <v>0</v>
      </c>
      <c r="APL13" s="261">
        <v>0</v>
      </c>
      <c r="APM13" s="261">
        <v>0</v>
      </c>
      <c r="APN13" s="261">
        <v>0</v>
      </c>
      <c r="APO13" s="261">
        <v>0</v>
      </c>
      <c r="APP13" s="261">
        <v>0</v>
      </c>
      <c r="APQ13" s="261">
        <v>0</v>
      </c>
      <c r="APR13" s="261">
        <v>0</v>
      </c>
      <c r="APS13" s="261">
        <v>0</v>
      </c>
      <c r="APT13" s="262"/>
      <c r="APU13" s="263">
        <f t="shared" si="73"/>
        <v>0</v>
      </c>
      <c r="APV13" s="264">
        <f t="shared" si="73"/>
        <v>0</v>
      </c>
      <c r="APW13" s="261">
        <v>0</v>
      </c>
      <c r="APX13" s="261">
        <v>0</v>
      </c>
      <c r="APY13" s="261">
        <v>0</v>
      </c>
      <c r="APZ13" s="261">
        <v>0</v>
      </c>
      <c r="AQA13" s="261">
        <v>0</v>
      </c>
      <c r="AQB13" s="261">
        <v>0</v>
      </c>
      <c r="AQC13" s="261">
        <v>0</v>
      </c>
      <c r="AQD13" s="261">
        <v>0</v>
      </c>
      <c r="AQE13" s="261">
        <v>0</v>
      </c>
      <c r="AQF13" s="261">
        <v>0</v>
      </c>
      <c r="AQG13" s="261">
        <v>0</v>
      </c>
      <c r="AQH13" s="261">
        <v>0</v>
      </c>
      <c r="AQI13" s="262"/>
      <c r="AQJ13" s="263">
        <f t="shared" si="74"/>
        <v>0</v>
      </c>
      <c r="AQK13" s="264">
        <f t="shared" si="74"/>
        <v>0</v>
      </c>
      <c r="AQL13" s="261"/>
      <c r="AQM13" s="261"/>
      <c r="AQN13" s="261"/>
      <c r="AQO13" s="261"/>
      <c r="AQP13" s="261">
        <v>231036</v>
      </c>
      <c r="AQQ13" s="261"/>
      <c r="AQR13" s="261"/>
      <c r="AQS13" s="261"/>
      <c r="AQT13" s="261"/>
      <c r="AQU13" s="261"/>
      <c r="AQV13" s="261"/>
      <c r="AQW13" s="261"/>
      <c r="AQX13" s="262"/>
      <c r="AQY13" s="263">
        <f t="shared" si="75"/>
        <v>231036</v>
      </c>
      <c r="AQZ13" s="264">
        <f t="shared" si="75"/>
        <v>231036</v>
      </c>
      <c r="ARA13" s="261">
        <v>0</v>
      </c>
      <c r="ARB13" s="261">
        <v>0</v>
      </c>
      <c r="ARC13" s="261">
        <v>0</v>
      </c>
      <c r="ARD13" s="261">
        <v>0</v>
      </c>
      <c r="ARE13" s="261">
        <v>0</v>
      </c>
      <c r="ARF13" s="261">
        <v>0</v>
      </c>
      <c r="ARG13" s="261">
        <v>0</v>
      </c>
      <c r="ARH13" s="261">
        <v>0</v>
      </c>
      <c r="ARI13" s="261">
        <v>0</v>
      </c>
      <c r="ARJ13" s="261">
        <v>0</v>
      </c>
      <c r="ARK13" s="261">
        <v>0</v>
      </c>
      <c r="ARL13" s="261">
        <v>0</v>
      </c>
      <c r="ARM13" s="262"/>
      <c r="ARN13" s="263">
        <f t="shared" si="76"/>
        <v>0</v>
      </c>
      <c r="ARO13" s="264">
        <f t="shared" si="76"/>
        <v>0</v>
      </c>
      <c r="ARP13" s="261">
        <v>372370.94</v>
      </c>
      <c r="ARQ13" s="261">
        <v>456851.02</v>
      </c>
      <c r="ARR13" s="261">
        <v>417882.2</v>
      </c>
      <c r="ARS13" s="261">
        <v>456296.15</v>
      </c>
      <c r="ART13" s="261">
        <v>441624.35</v>
      </c>
      <c r="ARU13" s="261">
        <v>461848.26</v>
      </c>
      <c r="ARV13" s="261">
        <v>604711.79</v>
      </c>
      <c r="ARW13" s="261">
        <v>434480.34</v>
      </c>
      <c r="ARX13" s="261">
        <v>419901.19</v>
      </c>
      <c r="ARY13" s="261">
        <v>430984.37</v>
      </c>
      <c r="ARZ13" s="261">
        <v>421489.83</v>
      </c>
      <c r="ASA13" s="262"/>
      <c r="ASB13" s="265">
        <f t="shared" si="78"/>
        <v>4918440.4399999995</v>
      </c>
      <c r="ASC13" s="266">
        <v>44633.66</v>
      </c>
      <c r="ASD13" s="261">
        <v>95379.04</v>
      </c>
      <c r="ASE13" s="261">
        <v>53958.080000000002</v>
      </c>
      <c r="ASF13" s="261">
        <v>28149.08</v>
      </c>
      <c r="ASG13" s="261">
        <v>19391.37</v>
      </c>
      <c r="ASH13" s="261">
        <v>58124.77</v>
      </c>
      <c r="ASI13" s="261">
        <v>42041.33</v>
      </c>
      <c r="ASJ13" s="261"/>
      <c r="ASK13" s="261"/>
      <c r="ASL13" s="261"/>
      <c r="ASM13" s="261">
        <v>18485.900000000001</v>
      </c>
      <c r="ASN13" s="262"/>
      <c r="ASO13" s="267">
        <f t="shared" si="77"/>
        <v>360163.2300000001</v>
      </c>
    </row>
    <row r="14" spans="1:1185" x14ac:dyDescent="0.25">
      <c r="A14" s="39">
        <v>12</v>
      </c>
      <c r="B14" s="40">
        <v>1</v>
      </c>
      <c r="C14" s="40" t="s">
        <v>23</v>
      </c>
      <c r="D14" s="40" t="s">
        <v>23</v>
      </c>
      <c r="E14" s="41" t="s">
        <v>23</v>
      </c>
      <c r="F14" s="187">
        <v>1408086</v>
      </c>
      <c r="G14" s="49">
        <v>1510013</v>
      </c>
      <c r="H14" s="51">
        <v>1309782</v>
      </c>
      <c r="I14" s="49">
        <v>1411122</v>
      </c>
      <c r="J14" s="49">
        <v>14970</v>
      </c>
      <c r="K14" s="51" t="s">
        <v>219</v>
      </c>
      <c r="L14" s="49">
        <v>1441604.11</v>
      </c>
      <c r="M14" s="49">
        <v>1456574</v>
      </c>
      <c r="N14" s="49">
        <v>1309782</v>
      </c>
      <c r="O14" s="49">
        <v>109149</v>
      </c>
      <c r="P14" s="49">
        <v>117594</v>
      </c>
      <c r="Q14" s="258">
        <v>19644.049586704648</v>
      </c>
      <c r="R14" s="259">
        <v>33795.214295086058</v>
      </c>
      <c r="S14" s="260">
        <f t="shared" si="0"/>
        <v>53439.263881790706</v>
      </c>
      <c r="T14" s="268">
        <v>1820.83</v>
      </c>
      <c r="U14" s="268">
        <v>3275.28</v>
      </c>
      <c r="V14" s="268">
        <v>2913.13</v>
      </c>
      <c r="W14" s="268">
        <v>2448.08</v>
      </c>
      <c r="X14" s="268">
        <v>2469.89</v>
      </c>
      <c r="Y14" s="268">
        <v>3281.2</v>
      </c>
      <c r="Z14" s="268">
        <v>4997.99</v>
      </c>
      <c r="AA14" s="268">
        <v>4383.05</v>
      </c>
      <c r="AB14" s="268">
        <v>2670.08</v>
      </c>
      <c r="AC14" s="268">
        <v>3995.25</v>
      </c>
      <c r="AD14" s="268">
        <v>1693.11</v>
      </c>
      <c r="AE14" s="268">
        <v>6942.74</v>
      </c>
      <c r="AF14" s="269"/>
      <c r="AG14" s="270">
        <f t="shared" si="1"/>
        <v>40890.629999999997</v>
      </c>
      <c r="AH14" s="271">
        <f t="shared" si="1"/>
        <v>39069.799999999996</v>
      </c>
      <c r="AI14" s="268">
        <v>0</v>
      </c>
      <c r="AJ14" s="268">
        <v>0</v>
      </c>
      <c r="AK14" s="268">
        <v>0</v>
      </c>
      <c r="AL14" s="268">
        <v>0</v>
      </c>
      <c r="AM14" s="268">
        <v>0</v>
      </c>
      <c r="AN14" s="268">
        <v>0</v>
      </c>
      <c r="AO14" s="268">
        <v>0</v>
      </c>
      <c r="AP14" s="268">
        <v>0</v>
      </c>
      <c r="AQ14" s="268">
        <v>0</v>
      </c>
      <c r="AR14" s="268">
        <v>0</v>
      </c>
      <c r="AS14" s="268">
        <v>0</v>
      </c>
      <c r="AT14" s="268">
        <v>0</v>
      </c>
      <c r="AU14" s="269"/>
      <c r="AV14" s="270">
        <f t="shared" si="2"/>
        <v>0</v>
      </c>
      <c r="AW14" s="271">
        <f t="shared" si="2"/>
        <v>0</v>
      </c>
      <c r="AX14" s="268">
        <v>0</v>
      </c>
      <c r="AY14" s="268">
        <v>0</v>
      </c>
      <c r="AZ14" s="268">
        <v>0</v>
      </c>
      <c r="BA14" s="268">
        <v>0</v>
      </c>
      <c r="BB14" s="268">
        <v>0</v>
      </c>
      <c r="BC14" s="268">
        <v>0</v>
      </c>
      <c r="BD14" s="268">
        <v>0</v>
      </c>
      <c r="BE14" s="268">
        <v>0</v>
      </c>
      <c r="BF14" s="268">
        <v>0</v>
      </c>
      <c r="BG14" s="268">
        <v>0</v>
      </c>
      <c r="BH14" s="268">
        <v>0</v>
      </c>
      <c r="BI14" s="268">
        <v>0</v>
      </c>
      <c r="BJ14" s="269"/>
      <c r="BK14" s="270">
        <f t="shared" si="3"/>
        <v>0</v>
      </c>
      <c r="BL14" s="271">
        <f t="shared" si="3"/>
        <v>0</v>
      </c>
      <c r="BM14" s="268">
        <v>107</v>
      </c>
      <c r="BN14" s="268">
        <v>218.34</v>
      </c>
      <c r="BO14" s="268">
        <v>146.63</v>
      </c>
      <c r="BP14" s="268">
        <v>133.51</v>
      </c>
      <c r="BQ14" s="268">
        <v>128</v>
      </c>
      <c r="BR14" s="268">
        <v>248.69</v>
      </c>
      <c r="BS14" s="268">
        <v>274.64</v>
      </c>
      <c r="BT14" s="268">
        <v>105.17</v>
      </c>
      <c r="BU14" s="268">
        <v>137.47</v>
      </c>
      <c r="BV14" s="268">
        <v>109.84</v>
      </c>
      <c r="BW14" s="268">
        <v>1066.21</v>
      </c>
      <c r="BX14" s="268">
        <v>120.76</v>
      </c>
      <c r="BY14" s="269"/>
      <c r="BZ14" s="270">
        <f t="shared" si="4"/>
        <v>2796.26</v>
      </c>
      <c r="CA14" s="271">
        <f t="shared" si="4"/>
        <v>2689.26</v>
      </c>
      <c r="CB14" s="268">
        <v>3871.03</v>
      </c>
      <c r="CC14" s="268">
        <v>5737.47</v>
      </c>
      <c r="CD14" s="268">
        <v>4088.76</v>
      </c>
      <c r="CE14" s="268">
        <v>3967.93</v>
      </c>
      <c r="CF14" s="268">
        <v>3629.01</v>
      </c>
      <c r="CG14" s="268">
        <v>5260.77</v>
      </c>
      <c r="CH14" s="268">
        <v>6064.27</v>
      </c>
      <c r="CI14" s="268">
        <v>4229.01</v>
      </c>
      <c r="CJ14" s="268">
        <v>2250.36</v>
      </c>
      <c r="CK14" s="268">
        <v>3961.35</v>
      </c>
      <c r="CL14" s="268">
        <v>1664.08</v>
      </c>
      <c r="CM14" s="268">
        <v>5080.71</v>
      </c>
      <c r="CN14" s="269"/>
      <c r="CO14" s="270">
        <f t="shared" si="5"/>
        <v>49804.75</v>
      </c>
      <c r="CP14" s="271">
        <f t="shared" si="5"/>
        <v>45933.72</v>
      </c>
      <c r="CQ14" s="268">
        <v>0</v>
      </c>
      <c r="CR14" s="268">
        <v>0</v>
      </c>
      <c r="CS14" s="268">
        <v>0</v>
      </c>
      <c r="CT14" s="268">
        <v>0</v>
      </c>
      <c r="CU14" s="268">
        <v>0</v>
      </c>
      <c r="CV14" s="268">
        <v>0</v>
      </c>
      <c r="CW14" s="268">
        <v>0</v>
      </c>
      <c r="CX14" s="268">
        <v>0</v>
      </c>
      <c r="CY14" s="268">
        <v>0</v>
      </c>
      <c r="CZ14" s="268">
        <v>0</v>
      </c>
      <c r="DA14" s="268">
        <v>0</v>
      </c>
      <c r="DB14" s="268">
        <v>0</v>
      </c>
      <c r="DC14" s="269"/>
      <c r="DD14" s="270">
        <f t="shared" si="6"/>
        <v>0</v>
      </c>
      <c r="DE14" s="271">
        <f t="shared" si="6"/>
        <v>0</v>
      </c>
      <c r="DF14" s="268">
        <v>524.74</v>
      </c>
      <c r="DG14" s="268">
        <v>1820.43</v>
      </c>
      <c r="DH14" s="268">
        <v>586.21</v>
      </c>
      <c r="DI14" s="268">
        <v>777.79</v>
      </c>
      <c r="DJ14" s="268">
        <v>551.58000000000004</v>
      </c>
      <c r="DK14" s="268">
        <v>1319.08</v>
      </c>
      <c r="DL14" s="268">
        <v>2384.14</v>
      </c>
      <c r="DM14" s="268">
        <v>976.58</v>
      </c>
      <c r="DN14" s="268">
        <v>450.56</v>
      </c>
      <c r="DO14" s="268">
        <v>598.16999999999996</v>
      </c>
      <c r="DP14" s="268">
        <v>129.11000000000001</v>
      </c>
      <c r="DQ14" s="268">
        <v>653.96</v>
      </c>
      <c r="DR14" s="269"/>
      <c r="DS14" s="270">
        <f t="shared" si="7"/>
        <v>10772.349999999999</v>
      </c>
      <c r="DT14" s="271">
        <f t="shared" si="7"/>
        <v>10247.61</v>
      </c>
      <c r="DU14" s="268">
        <v>14501.7</v>
      </c>
      <c r="DV14" s="268">
        <v>7615.51</v>
      </c>
      <c r="DW14" s="268">
        <v>17222.38</v>
      </c>
      <c r="DX14" s="268">
        <v>6528.46</v>
      </c>
      <c r="DY14" s="268">
        <v>10671.79</v>
      </c>
      <c r="DZ14" s="268">
        <v>8005.14</v>
      </c>
      <c r="EA14" s="268">
        <v>16599.849999999999</v>
      </c>
      <c r="EB14" s="268">
        <v>4186.7299999999996</v>
      </c>
      <c r="EC14" s="268">
        <v>6317.6</v>
      </c>
      <c r="ED14" s="268">
        <v>12161.03</v>
      </c>
      <c r="EE14" s="268">
        <v>18674.29</v>
      </c>
      <c r="EF14" s="268">
        <v>6859.94</v>
      </c>
      <c r="EG14" s="269"/>
      <c r="EH14" s="270">
        <f t="shared" si="8"/>
        <v>129344.41999999998</v>
      </c>
      <c r="EI14" s="271">
        <f t="shared" si="8"/>
        <v>114842.72</v>
      </c>
      <c r="EJ14" s="268">
        <v>0</v>
      </c>
      <c r="EK14" s="268">
        <v>0</v>
      </c>
      <c r="EL14" s="268">
        <v>0</v>
      </c>
      <c r="EM14" s="268">
        <v>0</v>
      </c>
      <c r="EN14" s="268">
        <v>0</v>
      </c>
      <c r="EO14" s="268">
        <v>0</v>
      </c>
      <c r="EP14" s="268">
        <v>0</v>
      </c>
      <c r="EQ14" s="268">
        <v>0</v>
      </c>
      <c r="ER14" s="268">
        <v>0</v>
      </c>
      <c r="ES14" s="268">
        <v>0</v>
      </c>
      <c r="ET14" s="268">
        <v>0</v>
      </c>
      <c r="EU14" s="268">
        <v>0</v>
      </c>
      <c r="EV14" s="269"/>
      <c r="EW14" s="270">
        <f t="shared" si="9"/>
        <v>0</v>
      </c>
      <c r="EX14" s="271">
        <f t="shared" si="9"/>
        <v>0</v>
      </c>
      <c r="EY14" s="268">
        <v>0</v>
      </c>
      <c r="EZ14" s="268">
        <v>0</v>
      </c>
      <c r="FA14" s="268">
        <v>0</v>
      </c>
      <c r="FB14" s="268">
        <v>0</v>
      </c>
      <c r="FC14" s="268">
        <v>0</v>
      </c>
      <c r="FD14" s="268">
        <v>0</v>
      </c>
      <c r="FE14" s="268">
        <v>0</v>
      </c>
      <c r="FF14" s="268">
        <v>0</v>
      </c>
      <c r="FG14" s="268">
        <v>0</v>
      </c>
      <c r="FH14" s="268">
        <v>0</v>
      </c>
      <c r="FI14" s="268">
        <v>0</v>
      </c>
      <c r="FJ14" s="268">
        <v>0</v>
      </c>
      <c r="FK14" s="269"/>
      <c r="FL14" s="270">
        <f t="shared" si="10"/>
        <v>0</v>
      </c>
      <c r="FM14" s="271">
        <f t="shared" si="10"/>
        <v>0</v>
      </c>
      <c r="FN14" s="268">
        <v>384.36</v>
      </c>
      <c r="FO14" s="268">
        <v>298.16000000000003</v>
      </c>
      <c r="FP14" s="268">
        <v>306.89</v>
      </c>
      <c r="FQ14" s="268">
        <v>558.1</v>
      </c>
      <c r="FR14" s="268">
        <v>508.56</v>
      </c>
      <c r="FS14" s="268">
        <v>469.12</v>
      </c>
      <c r="FT14" s="268">
        <v>443.09</v>
      </c>
      <c r="FU14" s="268">
        <v>202.28</v>
      </c>
      <c r="FV14" s="268">
        <v>236.94</v>
      </c>
      <c r="FW14" s="268">
        <v>244.6</v>
      </c>
      <c r="FX14" s="268">
        <v>182</v>
      </c>
      <c r="FY14" s="268">
        <v>322.06</v>
      </c>
      <c r="FZ14" s="269"/>
      <c r="GA14" s="270">
        <f t="shared" si="11"/>
        <v>4156.1600000000008</v>
      </c>
      <c r="GB14" s="271">
        <f t="shared" si="11"/>
        <v>3771.8</v>
      </c>
      <c r="GC14" s="268">
        <v>1799.82</v>
      </c>
      <c r="GD14" s="268">
        <v>1181.8599999999999</v>
      </c>
      <c r="GE14" s="268">
        <v>4773.57</v>
      </c>
      <c r="GF14" s="268">
        <v>1256.8499999999999</v>
      </c>
      <c r="GG14" s="268">
        <v>1562.95</v>
      </c>
      <c r="GH14" s="268">
        <v>1502.42</v>
      </c>
      <c r="GI14" s="268">
        <v>1897.97</v>
      </c>
      <c r="GJ14" s="268">
        <v>1031.75</v>
      </c>
      <c r="GK14" s="268">
        <v>2173.56</v>
      </c>
      <c r="GL14" s="268">
        <v>1702.6</v>
      </c>
      <c r="GM14" s="268">
        <v>580.88</v>
      </c>
      <c r="GN14" s="268">
        <v>1055.25</v>
      </c>
      <c r="GO14" s="269"/>
      <c r="GP14" s="270">
        <f t="shared" si="12"/>
        <v>20519.48</v>
      </c>
      <c r="GQ14" s="271">
        <f t="shared" si="12"/>
        <v>18719.66</v>
      </c>
      <c r="GR14" s="268">
        <v>103.66</v>
      </c>
      <c r="GS14" s="268">
        <v>298.22000000000003</v>
      </c>
      <c r="GT14" s="268">
        <v>1064.1400000000001</v>
      </c>
      <c r="GU14" s="268">
        <v>103.71</v>
      </c>
      <c r="GV14" s="268">
        <v>349.74</v>
      </c>
      <c r="GW14" s="268">
        <v>0</v>
      </c>
      <c r="GX14" s="268">
        <v>460.26</v>
      </c>
      <c r="GY14" s="268">
        <v>900</v>
      </c>
      <c r="GZ14" s="268">
        <v>1306.6500000000001</v>
      </c>
      <c r="HA14" s="268">
        <v>418.25</v>
      </c>
      <c r="HB14" s="268">
        <v>1060.76</v>
      </c>
      <c r="HC14" s="268">
        <v>128.32</v>
      </c>
      <c r="HD14" s="269"/>
      <c r="HE14" s="270">
        <f t="shared" si="13"/>
        <v>6193.71</v>
      </c>
      <c r="HF14" s="271">
        <f t="shared" si="13"/>
        <v>6090.05</v>
      </c>
      <c r="HG14" s="268">
        <v>0</v>
      </c>
      <c r="HH14" s="268">
        <v>0</v>
      </c>
      <c r="HI14" s="268">
        <v>0</v>
      </c>
      <c r="HJ14" s="268">
        <v>0</v>
      </c>
      <c r="HK14" s="268">
        <v>0</v>
      </c>
      <c r="HL14" s="268">
        <v>0</v>
      </c>
      <c r="HM14" s="268">
        <v>0</v>
      </c>
      <c r="HN14" s="268">
        <v>0</v>
      </c>
      <c r="HO14" s="268">
        <v>0</v>
      </c>
      <c r="HP14" s="268">
        <v>0</v>
      </c>
      <c r="HQ14" s="268">
        <v>0</v>
      </c>
      <c r="HR14" s="268">
        <v>0</v>
      </c>
      <c r="HS14" s="269"/>
      <c r="HT14" s="270">
        <f t="shared" si="14"/>
        <v>0</v>
      </c>
      <c r="HU14" s="271">
        <f t="shared" si="14"/>
        <v>0</v>
      </c>
      <c r="HV14" s="268">
        <v>0</v>
      </c>
      <c r="HW14" s="268">
        <v>0</v>
      </c>
      <c r="HX14" s="268">
        <v>0</v>
      </c>
      <c r="HY14" s="268">
        <v>0</v>
      </c>
      <c r="HZ14" s="268">
        <v>0</v>
      </c>
      <c r="IA14" s="268">
        <v>0</v>
      </c>
      <c r="IB14" s="268">
        <v>0</v>
      </c>
      <c r="IC14" s="268">
        <v>0</v>
      </c>
      <c r="ID14" s="268">
        <v>0</v>
      </c>
      <c r="IE14" s="268">
        <v>0</v>
      </c>
      <c r="IF14" s="268">
        <v>0</v>
      </c>
      <c r="IG14" s="268">
        <v>0</v>
      </c>
      <c r="IH14" s="269"/>
      <c r="II14" s="270">
        <f t="shared" si="15"/>
        <v>0</v>
      </c>
      <c r="IJ14" s="271">
        <f t="shared" si="15"/>
        <v>0</v>
      </c>
      <c r="IK14" s="268">
        <v>4050.62</v>
      </c>
      <c r="IL14" s="268">
        <v>6035.36</v>
      </c>
      <c r="IM14" s="268">
        <v>5290.14</v>
      </c>
      <c r="IN14" s="268">
        <v>6852.39</v>
      </c>
      <c r="IO14" s="268">
        <v>2915</v>
      </c>
      <c r="IP14" s="268">
        <v>4354.6000000000004</v>
      </c>
      <c r="IQ14" s="268">
        <v>5060</v>
      </c>
      <c r="IR14" s="268">
        <v>3214.6</v>
      </c>
      <c r="IS14" s="268">
        <v>2260</v>
      </c>
      <c r="IT14" s="268">
        <v>2486.5300000000002</v>
      </c>
      <c r="IU14" s="268">
        <v>2410</v>
      </c>
      <c r="IV14" s="268">
        <v>3614.09</v>
      </c>
      <c r="IW14" s="269"/>
      <c r="IX14" s="270">
        <f t="shared" si="16"/>
        <v>48543.33</v>
      </c>
      <c r="IY14" s="271">
        <f t="shared" si="16"/>
        <v>44492.709999999992</v>
      </c>
      <c r="IZ14" s="268">
        <v>2002.03</v>
      </c>
      <c r="JA14" s="268">
        <v>4467.8</v>
      </c>
      <c r="JB14" s="268">
        <v>3656.7</v>
      </c>
      <c r="JC14" s="268">
        <v>1965</v>
      </c>
      <c r="JD14" s="268">
        <v>7339.2</v>
      </c>
      <c r="JE14" s="268">
        <v>2442.62</v>
      </c>
      <c r="JF14" s="268">
        <v>2716.2</v>
      </c>
      <c r="JG14" s="268">
        <v>559</v>
      </c>
      <c r="JH14" s="268">
        <v>703.5</v>
      </c>
      <c r="JI14" s="268">
        <v>959</v>
      </c>
      <c r="JJ14" s="268">
        <v>3458.1</v>
      </c>
      <c r="JK14" s="268">
        <v>1115</v>
      </c>
      <c r="JL14" s="269"/>
      <c r="JM14" s="270">
        <f t="shared" si="17"/>
        <v>31384.149999999998</v>
      </c>
      <c r="JN14" s="271">
        <f t="shared" si="17"/>
        <v>29382.12</v>
      </c>
      <c r="JO14" s="268">
        <v>0</v>
      </c>
      <c r="JP14" s="268">
        <v>0</v>
      </c>
      <c r="JQ14" s="268">
        <v>0</v>
      </c>
      <c r="JR14" s="268">
        <v>0</v>
      </c>
      <c r="JS14" s="268">
        <v>0</v>
      </c>
      <c r="JT14" s="268">
        <v>0</v>
      </c>
      <c r="JU14" s="268">
        <v>0</v>
      </c>
      <c r="JV14" s="268">
        <v>0</v>
      </c>
      <c r="JW14" s="268">
        <v>0</v>
      </c>
      <c r="JX14" s="268">
        <v>0</v>
      </c>
      <c r="JY14" s="268">
        <v>0</v>
      </c>
      <c r="JZ14" s="268">
        <v>0</v>
      </c>
      <c r="KA14" s="269"/>
      <c r="KB14" s="270">
        <f t="shared" si="18"/>
        <v>0</v>
      </c>
      <c r="KC14" s="271">
        <f t="shared" si="18"/>
        <v>0</v>
      </c>
      <c r="KD14" s="268">
        <v>2800</v>
      </c>
      <c r="KE14" s="268">
        <v>3600</v>
      </c>
      <c r="KF14" s="268">
        <v>2800</v>
      </c>
      <c r="KG14" s="268">
        <v>3200</v>
      </c>
      <c r="KH14" s="268">
        <v>1840</v>
      </c>
      <c r="KI14" s="268">
        <v>2640</v>
      </c>
      <c r="KJ14" s="268">
        <v>3120</v>
      </c>
      <c r="KK14" s="268">
        <v>0</v>
      </c>
      <c r="KL14" s="268">
        <v>1520</v>
      </c>
      <c r="KM14" s="268">
        <v>1680</v>
      </c>
      <c r="KN14" s="268">
        <v>1520</v>
      </c>
      <c r="KO14" s="268">
        <v>2560</v>
      </c>
      <c r="KP14" s="269"/>
      <c r="KQ14" s="270">
        <f t="shared" si="19"/>
        <v>27280</v>
      </c>
      <c r="KR14" s="271">
        <f t="shared" si="19"/>
        <v>24480</v>
      </c>
      <c r="KS14" s="268">
        <v>500</v>
      </c>
      <c r="KT14" s="268">
        <v>600</v>
      </c>
      <c r="KU14" s="268">
        <v>450</v>
      </c>
      <c r="KV14" s="268">
        <v>600</v>
      </c>
      <c r="KW14" s="268">
        <v>450</v>
      </c>
      <c r="KX14" s="268">
        <v>450</v>
      </c>
      <c r="KY14" s="268">
        <v>550</v>
      </c>
      <c r="KZ14" s="268">
        <v>500</v>
      </c>
      <c r="LA14" s="268">
        <v>500</v>
      </c>
      <c r="LB14" s="268">
        <v>550</v>
      </c>
      <c r="LC14" s="268">
        <v>750</v>
      </c>
      <c r="LD14" s="268">
        <v>700</v>
      </c>
      <c r="LE14" s="269"/>
      <c r="LF14" s="270">
        <f t="shared" si="20"/>
        <v>6600</v>
      </c>
      <c r="LG14" s="271">
        <f t="shared" si="20"/>
        <v>6100</v>
      </c>
      <c r="LH14" s="268">
        <v>0</v>
      </c>
      <c r="LI14" s="268">
        <v>0</v>
      </c>
      <c r="LJ14" s="268">
        <v>0</v>
      </c>
      <c r="LK14" s="268">
        <v>0</v>
      </c>
      <c r="LL14" s="268">
        <v>0</v>
      </c>
      <c r="LM14" s="268">
        <v>0</v>
      </c>
      <c r="LN14" s="268">
        <v>0</v>
      </c>
      <c r="LO14" s="268">
        <v>0</v>
      </c>
      <c r="LP14" s="268">
        <v>0</v>
      </c>
      <c r="LQ14" s="268">
        <v>0</v>
      </c>
      <c r="LR14" s="268">
        <v>0</v>
      </c>
      <c r="LS14" s="268">
        <v>0</v>
      </c>
      <c r="LT14" s="269"/>
      <c r="LU14" s="270">
        <f t="shared" si="21"/>
        <v>0</v>
      </c>
      <c r="LV14" s="271">
        <f t="shared" si="21"/>
        <v>0</v>
      </c>
      <c r="LW14" s="268">
        <v>0</v>
      </c>
      <c r="LX14" s="268">
        <v>0</v>
      </c>
      <c r="LY14" s="268">
        <v>0</v>
      </c>
      <c r="LZ14" s="268">
        <v>0</v>
      </c>
      <c r="MA14" s="268">
        <v>0</v>
      </c>
      <c r="MB14" s="268">
        <v>0</v>
      </c>
      <c r="MC14" s="268">
        <v>0</v>
      </c>
      <c r="MD14" s="268">
        <v>0</v>
      </c>
      <c r="ME14" s="268">
        <v>0</v>
      </c>
      <c r="MF14" s="268">
        <v>0</v>
      </c>
      <c r="MG14" s="268">
        <v>0</v>
      </c>
      <c r="MH14" s="268">
        <v>0</v>
      </c>
      <c r="MI14" s="269"/>
      <c r="MJ14" s="270">
        <f t="shared" si="22"/>
        <v>0</v>
      </c>
      <c r="MK14" s="271">
        <f t="shared" si="22"/>
        <v>0</v>
      </c>
      <c r="ML14" s="268">
        <v>0</v>
      </c>
      <c r="MM14" s="268">
        <v>0</v>
      </c>
      <c r="MN14" s="268">
        <v>0</v>
      </c>
      <c r="MO14" s="268">
        <v>0</v>
      </c>
      <c r="MP14" s="268">
        <v>0</v>
      </c>
      <c r="MQ14" s="268">
        <v>0</v>
      </c>
      <c r="MR14" s="268">
        <v>0</v>
      </c>
      <c r="MS14" s="268">
        <v>0</v>
      </c>
      <c r="MT14" s="268">
        <v>0</v>
      </c>
      <c r="MU14" s="268">
        <v>0</v>
      </c>
      <c r="MV14" s="268">
        <v>0</v>
      </c>
      <c r="MW14" s="268">
        <v>0</v>
      </c>
      <c r="MX14" s="269"/>
      <c r="MY14" s="270">
        <f t="shared" si="23"/>
        <v>0</v>
      </c>
      <c r="MZ14" s="271">
        <f t="shared" si="23"/>
        <v>0</v>
      </c>
      <c r="NA14" s="268">
        <v>22410</v>
      </c>
      <c r="NB14" s="268">
        <v>24775</v>
      </c>
      <c r="NC14" s="268">
        <v>23010</v>
      </c>
      <c r="ND14" s="268">
        <v>30755</v>
      </c>
      <c r="NE14" s="268">
        <v>25780</v>
      </c>
      <c r="NF14" s="268">
        <v>20825</v>
      </c>
      <c r="NG14" s="268">
        <v>30922</v>
      </c>
      <c r="NH14" s="268">
        <v>8450</v>
      </c>
      <c r="NI14" s="268">
        <v>17275</v>
      </c>
      <c r="NJ14" s="268">
        <v>17310</v>
      </c>
      <c r="NK14" s="268">
        <v>16915</v>
      </c>
      <c r="NL14" s="268">
        <v>19715</v>
      </c>
      <c r="NM14" s="269"/>
      <c r="NN14" s="270">
        <f t="shared" si="24"/>
        <v>258142</v>
      </c>
      <c r="NO14" s="271">
        <f t="shared" si="24"/>
        <v>235732</v>
      </c>
      <c r="NP14" s="268">
        <v>213.75</v>
      </c>
      <c r="NQ14" s="268">
        <v>235.55</v>
      </c>
      <c r="NR14" s="268">
        <v>199.04</v>
      </c>
      <c r="NS14" s="268">
        <v>192.25</v>
      </c>
      <c r="NT14" s="268">
        <v>315</v>
      </c>
      <c r="NU14" s="268">
        <v>271.8</v>
      </c>
      <c r="NV14" s="268">
        <v>257.63</v>
      </c>
      <c r="NW14" s="268">
        <v>33.299999999999997</v>
      </c>
      <c r="NX14" s="268">
        <v>173.05</v>
      </c>
      <c r="NY14" s="268">
        <v>187.05</v>
      </c>
      <c r="NZ14" s="268">
        <v>136.44999999999999</v>
      </c>
      <c r="OA14" s="268">
        <v>176.38</v>
      </c>
      <c r="OB14" s="269"/>
      <c r="OC14" s="270">
        <f t="shared" si="25"/>
        <v>2391.25</v>
      </c>
      <c r="OD14" s="271">
        <f t="shared" si="25"/>
        <v>2177.5</v>
      </c>
      <c r="OE14" s="268">
        <v>3120</v>
      </c>
      <c r="OF14" s="268">
        <v>3920</v>
      </c>
      <c r="OG14" s="268">
        <v>4480</v>
      </c>
      <c r="OH14" s="268">
        <v>4560</v>
      </c>
      <c r="OI14" s="268">
        <v>3040</v>
      </c>
      <c r="OJ14" s="268">
        <v>3520</v>
      </c>
      <c r="OK14" s="268">
        <v>6720</v>
      </c>
      <c r="OL14" s="268">
        <v>1520</v>
      </c>
      <c r="OM14" s="268">
        <v>2320</v>
      </c>
      <c r="ON14" s="268">
        <v>2800</v>
      </c>
      <c r="OO14" s="268">
        <v>1920</v>
      </c>
      <c r="OP14" s="268">
        <v>2880</v>
      </c>
      <c r="OQ14" s="269"/>
      <c r="OR14" s="270">
        <f t="shared" si="26"/>
        <v>40800</v>
      </c>
      <c r="OS14" s="271">
        <f t="shared" si="26"/>
        <v>37680</v>
      </c>
      <c r="OT14" s="268">
        <v>200</v>
      </c>
      <c r="OU14" s="268">
        <v>200</v>
      </c>
      <c r="OV14" s="268">
        <v>0</v>
      </c>
      <c r="OW14" s="268">
        <v>0</v>
      </c>
      <c r="OX14" s="268">
        <v>100</v>
      </c>
      <c r="OY14" s="268">
        <v>150</v>
      </c>
      <c r="OZ14" s="268">
        <v>150</v>
      </c>
      <c r="PA14" s="268">
        <v>50</v>
      </c>
      <c r="PB14" s="268">
        <v>0</v>
      </c>
      <c r="PC14" s="268">
        <v>0</v>
      </c>
      <c r="PD14" s="268">
        <v>150</v>
      </c>
      <c r="PE14" s="268">
        <v>250</v>
      </c>
      <c r="PF14" s="269"/>
      <c r="PG14" s="270">
        <f t="shared" si="27"/>
        <v>1250</v>
      </c>
      <c r="PH14" s="271">
        <f t="shared" si="27"/>
        <v>1050</v>
      </c>
      <c r="PI14" s="268">
        <v>3035</v>
      </c>
      <c r="PJ14" s="268">
        <v>4950</v>
      </c>
      <c r="PK14" s="268">
        <v>2300</v>
      </c>
      <c r="PL14" s="268">
        <v>4045</v>
      </c>
      <c r="PM14" s="268">
        <v>2655</v>
      </c>
      <c r="PN14" s="268">
        <v>4685</v>
      </c>
      <c r="PO14" s="268">
        <v>4335</v>
      </c>
      <c r="PP14" s="268">
        <v>3370</v>
      </c>
      <c r="PQ14" s="268">
        <v>3275</v>
      </c>
      <c r="PR14" s="268">
        <v>3805</v>
      </c>
      <c r="PS14" s="268">
        <v>4300</v>
      </c>
      <c r="PT14" s="268">
        <v>4470</v>
      </c>
      <c r="PU14" s="269"/>
      <c r="PV14" s="270">
        <f t="shared" si="28"/>
        <v>45225</v>
      </c>
      <c r="PW14" s="271">
        <f t="shared" si="28"/>
        <v>42190</v>
      </c>
      <c r="PX14" s="268">
        <v>311</v>
      </c>
      <c r="PY14" s="268">
        <v>369.5</v>
      </c>
      <c r="PZ14" s="268">
        <v>384</v>
      </c>
      <c r="QA14" s="268">
        <v>172</v>
      </c>
      <c r="QB14" s="268">
        <v>326.3</v>
      </c>
      <c r="QC14" s="268">
        <v>207</v>
      </c>
      <c r="QD14" s="268">
        <v>440</v>
      </c>
      <c r="QE14" s="268">
        <v>424</v>
      </c>
      <c r="QF14" s="268">
        <v>167.5</v>
      </c>
      <c r="QG14" s="268">
        <v>253</v>
      </c>
      <c r="QH14" s="268">
        <v>233.85</v>
      </c>
      <c r="QI14" s="268">
        <v>325.7</v>
      </c>
      <c r="QJ14" s="269"/>
      <c r="QK14" s="270">
        <f t="shared" si="29"/>
        <v>3613.85</v>
      </c>
      <c r="QL14" s="271">
        <f t="shared" si="29"/>
        <v>3302.85</v>
      </c>
      <c r="QM14" s="268">
        <v>0</v>
      </c>
      <c r="QN14" s="268">
        <v>0</v>
      </c>
      <c r="QO14" s="268">
        <v>0</v>
      </c>
      <c r="QP14" s="268">
        <v>0</v>
      </c>
      <c r="QQ14" s="268">
        <v>0</v>
      </c>
      <c r="QR14" s="268">
        <v>0</v>
      </c>
      <c r="QS14" s="268">
        <v>0</v>
      </c>
      <c r="QT14" s="268">
        <v>0</v>
      </c>
      <c r="QU14" s="268">
        <v>0</v>
      </c>
      <c r="QV14" s="268">
        <v>0</v>
      </c>
      <c r="QW14" s="268">
        <v>0</v>
      </c>
      <c r="QX14" s="268">
        <v>0</v>
      </c>
      <c r="QY14" s="269"/>
      <c r="QZ14" s="270">
        <f t="shared" si="30"/>
        <v>0</v>
      </c>
      <c r="RA14" s="271">
        <f t="shared" si="30"/>
        <v>0</v>
      </c>
      <c r="RB14" s="268">
        <v>100</v>
      </c>
      <c r="RC14" s="268">
        <v>0</v>
      </c>
      <c r="RD14" s="268">
        <v>50</v>
      </c>
      <c r="RE14" s="268">
        <v>50</v>
      </c>
      <c r="RF14" s="268">
        <v>0</v>
      </c>
      <c r="RG14" s="268">
        <v>0</v>
      </c>
      <c r="RH14" s="268">
        <v>50</v>
      </c>
      <c r="RI14" s="268">
        <v>0</v>
      </c>
      <c r="RJ14" s="268">
        <v>50</v>
      </c>
      <c r="RK14" s="268">
        <v>0</v>
      </c>
      <c r="RL14" s="268">
        <v>0</v>
      </c>
      <c r="RM14" s="268">
        <v>0</v>
      </c>
      <c r="RN14" s="269"/>
      <c r="RO14" s="270">
        <f t="shared" si="31"/>
        <v>300</v>
      </c>
      <c r="RP14" s="271">
        <f t="shared" si="31"/>
        <v>200</v>
      </c>
      <c r="RQ14" s="268">
        <v>0</v>
      </c>
      <c r="RR14" s="268">
        <v>0</v>
      </c>
      <c r="RS14" s="268">
        <v>0</v>
      </c>
      <c r="RT14" s="268">
        <v>0</v>
      </c>
      <c r="RU14" s="268">
        <v>0</v>
      </c>
      <c r="RV14" s="268">
        <v>0</v>
      </c>
      <c r="RW14" s="268">
        <v>0</v>
      </c>
      <c r="RX14" s="268">
        <v>0</v>
      </c>
      <c r="RY14" s="268">
        <v>0</v>
      </c>
      <c r="RZ14" s="268">
        <v>0</v>
      </c>
      <c r="SA14" s="268">
        <v>0</v>
      </c>
      <c r="SB14" s="268">
        <v>0</v>
      </c>
      <c r="SC14" s="269"/>
      <c r="SD14" s="270">
        <f t="shared" si="32"/>
        <v>0</v>
      </c>
      <c r="SE14" s="271">
        <f t="shared" si="32"/>
        <v>0</v>
      </c>
      <c r="SF14" s="268">
        <v>0</v>
      </c>
      <c r="SG14" s="268">
        <v>0</v>
      </c>
      <c r="SH14" s="268">
        <v>0</v>
      </c>
      <c r="SI14" s="268">
        <v>0</v>
      </c>
      <c r="SJ14" s="268">
        <v>0</v>
      </c>
      <c r="SK14" s="268">
        <v>0</v>
      </c>
      <c r="SL14" s="268">
        <v>0</v>
      </c>
      <c r="SM14" s="268">
        <v>0</v>
      </c>
      <c r="SN14" s="268">
        <v>0</v>
      </c>
      <c r="SO14" s="268">
        <v>0</v>
      </c>
      <c r="SP14" s="268">
        <v>0</v>
      </c>
      <c r="SQ14" s="268">
        <v>0</v>
      </c>
      <c r="SR14" s="269"/>
      <c r="SS14" s="270">
        <f t="shared" si="33"/>
        <v>0</v>
      </c>
      <c r="ST14" s="271">
        <f t="shared" si="33"/>
        <v>0</v>
      </c>
      <c r="SU14" s="268">
        <v>2760</v>
      </c>
      <c r="SV14" s="268">
        <v>2335</v>
      </c>
      <c r="SW14" s="268">
        <v>2990</v>
      </c>
      <c r="SX14" s="268">
        <v>2300</v>
      </c>
      <c r="SY14" s="268">
        <v>2990</v>
      </c>
      <c r="SZ14" s="268">
        <v>3369.12</v>
      </c>
      <c r="TA14" s="268">
        <v>3243.24</v>
      </c>
      <c r="TB14" s="268">
        <v>2942.05</v>
      </c>
      <c r="TC14" s="268">
        <v>2415</v>
      </c>
      <c r="TD14" s="268">
        <v>2415</v>
      </c>
      <c r="TE14" s="268">
        <v>3220</v>
      </c>
      <c r="TF14" s="268">
        <v>2300</v>
      </c>
      <c r="TG14" s="269"/>
      <c r="TH14" s="270">
        <f t="shared" si="34"/>
        <v>33279.410000000003</v>
      </c>
      <c r="TI14" s="271">
        <f t="shared" si="34"/>
        <v>30519.41</v>
      </c>
      <c r="TJ14" s="268">
        <v>524.66</v>
      </c>
      <c r="TK14" s="268">
        <v>489.6</v>
      </c>
      <c r="TL14" s="268">
        <v>94.71</v>
      </c>
      <c r="TM14" s="268">
        <v>537.72</v>
      </c>
      <c r="TN14" s="268">
        <v>900.6</v>
      </c>
      <c r="TO14" s="268">
        <v>113.45</v>
      </c>
      <c r="TP14" s="268">
        <v>852.6</v>
      </c>
      <c r="TQ14" s="268">
        <v>502.38</v>
      </c>
      <c r="TR14" s="268">
        <v>531.01</v>
      </c>
      <c r="TS14" s="268">
        <v>545.51</v>
      </c>
      <c r="TT14" s="268">
        <v>85.69</v>
      </c>
      <c r="TU14" s="268">
        <v>1018.25</v>
      </c>
      <c r="TV14" s="269"/>
      <c r="TW14" s="270">
        <f t="shared" si="35"/>
        <v>6196.1799999999994</v>
      </c>
      <c r="TX14" s="271">
        <f t="shared" si="35"/>
        <v>5671.5199999999995</v>
      </c>
      <c r="TY14" s="268">
        <v>1920</v>
      </c>
      <c r="TZ14" s="268">
        <v>1760</v>
      </c>
      <c r="UA14" s="268">
        <v>2080</v>
      </c>
      <c r="UB14" s="268">
        <v>1600</v>
      </c>
      <c r="UC14" s="268">
        <v>2080</v>
      </c>
      <c r="UD14" s="268">
        <v>2320</v>
      </c>
      <c r="UE14" s="268">
        <v>2480</v>
      </c>
      <c r="UF14" s="268">
        <v>0</v>
      </c>
      <c r="UG14" s="268">
        <v>1680</v>
      </c>
      <c r="UH14" s="268">
        <v>1680</v>
      </c>
      <c r="UI14" s="268">
        <v>2240</v>
      </c>
      <c r="UJ14" s="268">
        <v>1600</v>
      </c>
      <c r="UK14" s="269"/>
      <c r="UL14" s="270">
        <f t="shared" si="36"/>
        <v>21440</v>
      </c>
      <c r="UM14" s="271">
        <f t="shared" si="36"/>
        <v>19520</v>
      </c>
      <c r="UN14" s="268">
        <v>0</v>
      </c>
      <c r="UO14" s="268">
        <v>0</v>
      </c>
      <c r="UP14" s="268">
        <v>0</v>
      </c>
      <c r="UQ14" s="268">
        <v>0</v>
      </c>
      <c r="UR14" s="268">
        <v>0</v>
      </c>
      <c r="US14" s="268">
        <v>0</v>
      </c>
      <c r="UT14" s="268">
        <v>0</v>
      </c>
      <c r="UU14" s="268">
        <v>0</v>
      </c>
      <c r="UV14" s="268">
        <v>0</v>
      </c>
      <c r="UW14" s="268">
        <v>0</v>
      </c>
      <c r="UX14" s="268">
        <v>0</v>
      </c>
      <c r="UY14" s="268">
        <v>0</v>
      </c>
      <c r="UZ14" s="269"/>
      <c r="VA14" s="270">
        <f t="shared" si="37"/>
        <v>0</v>
      </c>
      <c r="VB14" s="271">
        <f t="shared" si="37"/>
        <v>0</v>
      </c>
      <c r="VC14" s="268">
        <v>0</v>
      </c>
      <c r="VD14" s="268">
        <v>200</v>
      </c>
      <c r="VE14" s="268">
        <v>0</v>
      </c>
      <c r="VF14" s="268">
        <v>100</v>
      </c>
      <c r="VG14" s="268">
        <v>100</v>
      </c>
      <c r="VH14" s="268">
        <v>100</v>
      </c>
      <c r="VI14" s="268">
        <v>0</v>
      </c>
      <c r="VJ14" s="268">
        <v>0</v>
      </c>
      <c r="VK14" s="268">
        <v>0</v>
      </c>
      <c r="VL14" s="268">
        <v>0</v>
      </c>
      <c r="VM14" s="268">
        <v>100</v>
      </c>
      <c r="VN14" s="268">
        <v>0</v>
      </c>
      <c r="VO14" s="269"/>
      <c r="VP14" s="270">
        <f t="shared" si="38"/>
        <v>600</v>
      </c>
      <c r="VQ14" s="271">
        <f t="shared" si="38"/>
        <v>600</v>
      </c>
      <c r="VR14" s="268">
        <v>885</v>
      </c>
      <c r="VS14" s="268">
        <v>2360</v>
      </c>
      <c r="VT14" s="268">
        <v>300</v>
      </c>
      <c r="VU14" s="268">
        <v>1180</v>
      </c>
      <c r="VV14" s="268">
        <v>885</v>
      </c>
      <c r="VW14" s="268">
        <v>885</v>
      </c>
      <c r="VX14" s="268">
        <v>295</v>
      </c>
      <c r="VY14" s="268">
        <v>885</v>
      </c>
      <c r="VZ14" s="268">
        <v>590</v>
      </c>
      <c r="WA14" s="268">
        <v>2065</v>
      </c>
      <c r="WB14" s="268">
        <v>1770</v>
      </c>
      <c r="WC14" s="268">
        <v>0</v>
      </c>
      <c r="WD14" s="269"/>
      <c r="WE14" s="270">
        <f t="shared" si="39"/>
        <v>12100</v>
      </c>
      <c r="WF14" s="271">
        <f t="shared" si="39"/>
        <v>11215</v>
      </c>
      <c r="WG14" s="268">
        <v>7266.32</v>
      </c>
      <c r="WH14" s="268">
        <v>1652.52</v>
      </c>
      <c r="WI14" s="268">
        <v>10545.79</v>
      </c>
      <c r="WJ14" s="268">
        <v>2860.16</v>
      </c>
      <c r="WK14" s="268">
        <v>16015.57</v>
      </c>
      <c r="WL14" s="268">
        <v>4670.4399999999996</v>
      </c>
      <c r="WM14" s="268">
        <v>12238.26</v>
      </c>
      <c r="WN14" s="268">
        <v>2057.21</v>
      </c>
      <c r="WO14" s="268">
        <v>6498.48</v>
      </c>
      <c r="WP14" s="268">
        <v>7204.26</v>
      </c>
      <c r="WQ14" s="268">
        <v>7758.63</v>
      </c>
      <c r="WR14" s="268">
        <v>6010.18</v>
      </c>
      <c r="WS14" s="269"/>
      <c r="WT14" s="270">
        <f t="shared" si="40"/>
        <v>84777.82</v>
      </c>
      <c r="WU14" s="271">
        <f t="shared" si="40"/>
        <v>77511.5</v>
      </c>
      <c r="WV14" s="268">
        <v>0</v>
      </c>
      <c r="WW14" s="268">
        <v>0</v>
      </c>
      <c r="WX14" s="268">
        <v>0</v>
      </c>
      <c r="WY14" s="268">
        <v>0</v>
      </c>
      <c r="WZ14" s="268">
        <v>0</v>
      </c>
      <c r="XA14" s="268">
        <v>0</v>
      </c>
      <c r="XB14" s="268">
        <v>0</v>
      </c>
      <c r="XC14" s="268">
        <v>0</v>
      </c>
      <c r="XD14" s="268">
        <v>0</v>
      </c>
      <c r="XE14" s="268">
        <v>0</v>
      </c>
      <c r="XF14" s="268">
        <v>0</v>
      </c>
      <c r="XG14" s="268">
        <v>0</v>
      </c>
      <c r="XH14" s="269"/>
      <c r="XI14" s="270">
        <f t="shared" si="41"/>
        <v>0</v>
      </c>
      <c r="XJ14" s="271">
        <f t="shared" si="41"/>
        <v>0</v>
      </c>
      <c r="XK14" s="268">
        <v>0</v>
      </c>
      <c r="XL14" s="268">
        <v>0</v>
      </c>
      <c r="XM14" s="268">
        <v>0</v>
      </c>
      <c r="XN14" s="268">
        <v>0</v>
      </c>
      <c r="XO14" s="268">
        <v>0</v>
      </c>
      <c r="XP14" s="268">
        <v>0</v>
      </c>
      <c r="XQ14" s="268">
        <v>0</v>
      </c>
      <c r="XR14" s="268">
        <v>0</v>
      </c>
      <c r="XS14" s="268">
        <v>0</v>
      </c>
      <c r="XT14" s="268">
        <v>0</v>
      </c>
      <c r="XU14" s="268">
        <v>0</v>
      </c>
      <c r="XV14" s="268">
        <v>0</v>
      </c>
      <c r="XW14" s="268"/>
      <c r="XX14" s="270">
        <f t="shared" si="42"/>
        <v>0</v>
      </c>
      <c r="XY14" s="271">
        <f t="shared" si="42"/>
        <v>0</v>
      </c>
      <c r="XZ14" s="268">
        <v>384.73</v>
      </c>
      <c r="YA14" s="268">
        <v>270.61</v>
      </c>
      <c r="YB14" s="268">
        <v>471.94</v>
      </c>
      <c r="YC14" s="268">
        <v>384.03</v>
      </c>
      <c r="YD14" s="268">
        <v>467.4</v>
      </c>
      <c r="YE14" s="268">
        <v>313.44</v>
      </c>
      <c r="YF14" s="268">
        <v>422.34</v>
      </c>
      <c r="YG14" s="268">
        <v>173.74</v>
      </c>
      <c r="YH14" s="268">
        <v>248.66</v>
      </c>
      <c r="YI14" s="268">
        <v>235.82</v>
      </c>
      <c r="YJ14" s="268">
        <v>120.52</v>
      </c>
      <c r="YK14" s="268">
        <v>165.3</v>
      </c>
      <c r="YL14" s="269"/>
      <c r="YM14" s="270">
        <f t="shared" si="43"/>
        <v>3658.5300000000007</v>
      </c>
      <c r="YN14" s="271">
        <f t="shared" si="43"/>
        <v>3273.8</v>
      </c>
      <c r="YO14" s="268">
        <v>2371.4699999999998</v>
      </c>
      <c r="YP14" s="268">
        <v>1507.9</v>
      </c>
      <c r="YQ14" s="268">
        <v>3274.98</v>
      </c>
      <c r="YR14" s="268">
        <v>1988.14</v>
      </c>
      <c r="YS14" s="268">
        <v>2843.09</v>
      </c>
      <c r="YT14" s="268">
        <v>1855.39</v>
      </c>
      <c r="YU14" s="268">
        <v>3028.86</v>
      </c>
      <c r="YV14" s="268">
        <v>1234.1600000000001</v>
      </c>
      <c r="YW14" s="268">
        <v>1421.02</v>
      </c>
      <c r="YX14" s="268">
        <v>1447.91</v>
      </c>
      <c r="YY14" s="268">
        <v>1059.56</v>
      </c>
      <c r="YZ14" s="268">
        <v>1012.58</v>
      </c>
      <c r="ZA14" s="269"/>
      <c r="ZB14" s="270">
        <f t="shared" si="44"/>
        <v>23045.06</v>
      </c>
      <c r="ZC14" s="271">
        <f t="shared" si="44"/>
        <v>20673.590000000004</v>
      </c>
      <c r="ZD14" s="268">
        <v>0</v>
      </c>
      <c r="ZE14" s="268">
        <v>0</v>
      </c>
      <c r="ZF14" s="268">
        <v>0</v>
      </c>
      <c r="ZG14" s="268">
        <v>0</v>
      </c>
      <c r="ZH14" s="268">
        <v>0</v>
      </c>
      <c r="ZI14" s="268">
        <v>0</v>
      </c>
      <c r="ZJ14" s="268">
        <v>0</v>
      </c>
      <c r="ZK14" s="268">
        <v>0</v>
      </c>
      <c r="ZL14" s="268">
        <v>0</v>
      </c>
      <c r="ZM14" s="268">
        <v>0</v>
      </c>
      <c r="ZN14" s="268">
        <v>0</v>
      </c>
      <c r="ZO14" s="268">
        <v>0</v>
      </c>
      <c r="ZP14" s="269"/>
      <c r="ZQ14" s="270">
        <f t="shared" si="45"/>
        <v>0</v>
      </c>
      <c r="ZR14" s="271">
        <f t="shared" si="45"/>
        <v>0</v>
      </c>
      <c r="ZS14" s="268">
        <v>1585.12</v>
      </c>
      <c r="ZT14" s="268">
        <v>884.63</v>
      </c>
      <c r="ZU14" s="268">
        <v>2174.36</v>
      </c>
      <c r="ZV14" s="268">
        <v>986.42</v>
      </c>
      <c r="ZW14" s="268">
        <v>1457.74</v>
      </c>
      <c r="ZX14" s="268">
        <v>1863.88</v>
      </c>
      <c r="ZY14" s="268">
        <v>1860.81</v>
      </c>
      <c r="ZZ14" s="268">
        <v>1259.05</v>
      </c>
      <c r="AAA14" s="268">
        <v>306.44</v>
      </c>
      <c r="AAB14" s="268">
        <v>386.07</v>
      </c>
      <c r="AAC14" s="268">
        <v>394.33</v>
      </c>
      <c r="AAD14" s="268">
        <v>191.37</v>
      </c>
      <c r="AAE14" s="269"/>
      <c r="AAF14" s="270">
        <f t="shared" si="46"/>
        <v>13350.220000000001</v>
      </c>
      <c r="AAG14" s="271">
        <f t="shared" si="46"/>
        <v>11765.1</v>
      </c>
      <c r="AAH14" s="268">
        <v>7965.55</v>
      </c>
      <c r="AAI14" s="268">
        <v>11183.13</v>
      </c>
      <c r="AAJ14" s="268">
        <v>6287</v>
      </c>
      <c r="AAK14" s="268">
        <v>5389.15</v>
      </c>
      <c r="AAL14" s="268">
        <v>562.66</v>
      </c>
      <c r="AAM14" s="268">
        <v>8012.49</v>
      </c>
      <c r="AAN14" s="268">
        <v>9096.32</v>
      </c>
      <c r="AAO14" s="268">
        <v>6467.67</v>
      </c>
      <c r="AAP14" s="268">
        <v>8283.19</v>
      </c>
      <c r="AAQ14" s="268">
        <v>7658.7</v>
      </c>
      <c r="AAR14" s="268">
        <v>9309.6299999999992</v>
      </c>
      <c r="AAS14" s="268">
        <v>10115.34</v>
      </c>
      <c r="AAT14" s="269"/>
      <c r="AAU14" s="270">
        <f t="shared" si="47"/>
        <v>90330.83</v>
      </c>
      <c r="AAV14" s="271">
        <f t="shared" si="47"/>
        <v>82365.279999999999</v>
      </c>
      <c r="AAW14" s="268">
        <v>0</v>
      </c>
      <c r="AAX14" s="268">
        <v>0</v>
      </c>
      <c r="AAY14" s="268">
        <v>0</v>
      </c>
      <c r="AAZ14" s="268">
        <v>0</v>
      </c>
      <c r="ABA14" s="268">
        <v>0</v>
      </c>
      <c r="ABB14" s="268">
        <v>0</v>
      </c>
      <c r="ABC14" s="268">
        <v>0</v>
      </c>
      <c r="ABD14" s="268">
        <v>0</v>
      </c>
      <c r="ABE14" s="268">
        <v>0</v>
      </c>
      <c r="ABF14" s="268">
        <v>0</v>
      </c>
      <c r="ABG14" s="268">
        <v>0</v>
      </c>
      <c r="ABH14" s="268">
        <v>0</v>
      </c>
      <c r="ABI14" s="269"/>
      <c r="ABJ14" s="270">
        <f t="shared" si="48"/>
        <v>0</v>
      </c>
      <c r="ABK14" s="271">
        <f t="shared" si="48"/>
        <v>0</v>
      </c>
      <c r="ABL14" s="268">
        <v>2163.4299999999998</v>
      </c>
      <c r="ABM14" s="268">
        <v>3907.34</v>
      </c>
      <c r="ABN14" s="268">
        <v>2795.57</v>
      </c>
      <c r="ABO14" s="268">
        <v>3351.78</v>
      </c>
      <c r="ABP14" s="268">
        <v>2815.97</v>
      </c>
      <c r="ABQ14" s="268">
        <v>3742.28</v>
      </c>
      <c r="ABR14" s="268">
        <v>3693.02</v>
      </c>
      <c r="ABS14" s="268">
        <v>472.42</v>
      </c>
      <c r="ABT14" s="268">
        <v>1003.13</v>
      </c>
      <c r="ABU14" s="268">
        <v>803.47</v>
      </c>
      <c r="ABV14" s="268">
        <v>3220.9</v>
      </c>
      <c r="ABW14" s="268">
        <v>1549.17</v>
      </c>
      <c r="ABX14" s="269"/>
      <c r="ABY14" s="270">
        <f t="shared" si="49"/>
        <v>29518.480000000003</v>
      </c>
      <c r="ABZ14" s="271">
        <f t="shared" si="49"/>
        <v>27355.050000000003</v>
      </c>
      <c r="ACA14" s="268">
        <v>13555.08</v>
      </c>
      <c r="ACB14" s="268">
        <v>16890.689999999999</v>
      </c>
      <c r="ACC14" s="268">
        <v>11609.06</v>
      </c>
      <c r="ACD14" s="268">
        <v>12201.56</v>
      </c>
      <c r="ACE14" s="268">
        <v>11699.15</v>
      </c>
      <c r="ACF14" s="268">
        <v>16509.849999999999</v>
      </c>
      <c r="ACG14" s="268">
        <v>18412.29</v>
      </c>
      <c r="ACH14" s="268">
        <v>9421.93</v>
      </c>
      <c r="ACI14" s="268">
        <v>10302.280000000001</v>
      </c>
      <c r="ACJ14" s="268">
        <v>12643.07</v>
      </c>
      <c r="ACK14" s="268">
        <v>13721.94</v>
      </c>
      <c r="ACL14" s="268">
        <v>15454.44</v>
      </c>
      <c r="ACM14" s="269"/>
      <c r="ACN14" s="270">
        <f t="shared" si="50"/>
        <v>162421.34</v>
      </c>
      <c r="ACO14" s="271">
        <f t="shared" si="50"/>
        <v>148866.26</v>
      </c>
      <c r="ACP14" s="268">
        <v>0</v>
      </c>
      <c r="ACQ14" s="268">
        <v>0</v>
      </c>
      <c r="ACR14" s="268">
        <v>0</v>
      </c>
      <c r="ACS14" s="268">
        <v>0</v>
      </c>
      <c r="ACT14" s="268">
        <v>0</v>
      </c>
      <c r="ACU14" s="268">
        <v>0</v>
      </c>
      <c r="ACV14" s="268">
        <v>0</v>
      </c>
      <c r="ACW14" s="268">
        <v>0</v>
      </c>
      <c r="ACX14" s="268">
        <v>0</v>
      </c>
      <c r="ACY14" s="268">
        <v>0</v>
      </c>
      <c r="ACZ14" s="268">
        <v>0</v>
      </c>
      <c r="ADA14" s="268">
        <v>0</v>
      </c>
      <c r="ADB14" s="269"/>
      <c r="ADC14" s="270">
        <f t="shared" si="51"/>
        <v>0</v>
      </c>
      <c r="ADD14" s="271">
        <f t="shared" si="51"/>
        <v>0</v>
      </c>
      <c r="ADE14" s="268">
        <v>262.5</v>
      </c>
      <c r="ADF14" s="268">
        <v>112.5</v>
      </c>
      <c r="ADG14" s="268">
        <v>150</v>
      </c>
      <c r="ADH14" s="268">
        <v>0</v>
      </c>
      <c r="ADI14" s="268">
        <v>207.5</v>
      </c>
      <c r="ADJ14" s="268">
        <v>6</v>
      </c>
      <c r="ADK14" s="268">
        <v>795</v>
      </c>
      <c r="ADL14" s="268">
        <v>121</v>
      </c>
      <c r="ADM14" s="268">
        <v>228</v>
      </c>
      <c r="ADN14" s="268">
        <v>81.5</v>
      </c>
      <c r="ADO14" s="268">
        <v>307.5</v>
      </c>
      <c r="ADP14" s="268">
        <v>290.5</v>
      </c>
      <c r="ADQ14" s="269"/>
      <c r="ADR14" s="270">
        <f t="shared" si="52"/>
        <v>2562</v>
      </c>
      <c r="ADS14" s="271">
        <f t="shared" si="52"/>
        <v>2299.5</v>
      </c>
      <c r="ADT14" s="268">
        <v>0</v>
      </c>
      <c r="ADU14" s="268">
        <v>0</v>
      </c>
      <c r="ADV14" s="268">
        <v>0</v>
      </c>
      <c r="ADW14" s="268">
        <v>0</v>
      </c>
      <c r="ADX14" s="268">
        <v>0</v>
      </c>
      <c r="ADY14" s="268">
        <v>0</v>
      </c>
      <c r="ADZ14" s="268">
        <v>0</v>
      </c>
      <c r="AEA14" s="268">
        <v>0</v>
      </c>
      <c r="AEB14" s="268">
        <v>0</v>
      </c>
      <c r="AEC14" s="268">
        <v>0</v>
      </c>
      <c r="AED14" s="268">
        <v>0</v>
      </c>
      <c r="AEE14" s="268">
        <v>0</v>
      </c>
      <c r="AEF14" s="269"/>
      <c r="AEG14" s="270">
        <f t="shared" si="53"/>
        <v>0</v>
      </c>
      <c r="AEH14" s="271">
        <f t="shared" si="53"/>
        <v>0</v>
      </c>
      <c r="AEI14" s="268">
        <v>0</v>
      </c>
      <c r="AEJ14" s="268">
        <v>0</v>
      </c>
      <c r="AEK14" s="268">
        <v>0</v>
      </c>
      <c r="AEL14" s="268">
        <v>0</v>
      </c>
      <c r="AEM14" s="268">
        <v>0</v>
      </c>
      <c r="AEN14" s="268">
        <v>0</v>
      </c>
      <c r="AEO14" s="268">
        <v>0</v>
      </c>
      <c r="AEP14" s="268">
        <v>0</v>
      </c>
      <c r="AEQ14" s="268">
        <v>0</v>
      </c>
      <c r="AER14" s="268">
        <v>0</v>
      </c>
      <c r="AES14" s="268">
        <v>0</v>
      </c>
      <c r="AET14" s="268">
        <v>0</v>
      </c>
      <c r="AEU14" s="269"/>
      <c r="AEV14" s="270">
        <f t="shared" si="54"/>
        <v>0</v>
      </c>
      <c r="AEW14" s="271">
        <f t="shared" si="54"/>
        <v>0</v>
      </c>
      <c r="AEX14" s="268">
        <v>0</v>
      </c>
      <c r="AEY14" s="268">
        <v>0</v>
      </c>
      <c r="AEZ14" s="268">
        <v>0</v>
      </c>
      <c r="AFA14" s="268">
        <v>0</v>
      </c>
      <c r="AFB14" s="268">
        <v>0</v>
      </c>
      <c r="AFC14" s="268">
        <v>0</v>
      </c>
      <c r="AFD14" s="268">
        <v>0</v>
      </c>
      <c r="AFE14" s="268">
        <v>0</v>
      </c>
      <c r="AFF14" s="268">
        <v>0</v>
      </c>
      <c r="AFG14" s="268">
        <v>0</v>
      </c>
      <c r="AFH14" s="268">
        <v>0</v>
      </c>
      <c r="AFI14" s="268">
        <v>0</v>
      </c>
      <c r="AFJ14" s="269"/>
      <c r="AFK14" s="270">
        <f t="shared" si="55"/>
        <v>0</v>
      </c>
      <c r="AFL14" s="271">
        <f t="shared" si="55"/>
        <v>0</v>
      </c>
      <c r="AFM14" s="268">
        <v>0</v>
      </c>
      <c r="AFN14" s="268">
        <v>0</v>
      </c>
      <c r="AFO14" s="268">
        <v>0</v>
      </c>
      <c r="AFP14" s="268">
        <v>0</v>
      </c>
      <c r="AFQ14" s="268">
        <v>0</v>
      </c>
      <c r="AFR14" s="268">
        <v>0</v>
      </c>
      <c r="AFS14" s="268">
        <v>0</v>
      </c>
      <c r="AFT14" s="268">
        <v>0</v>
      </c>
      <c r="AFU14" s="268">
        <v>0</v>
      </c>
      <c r="AFV14" s="268">
        <v>0</v>
      </c>
      <c r="AFW14" s="268">
        <v>0</v>
      </c>
      <c r="AFX14" s="268">
        <v>0</v>
      </c>
      <c r="AFY14" s="269"/>
      <c r="AFZ14" s="270">
        <f t="shared" si="56"/>
        <v>0</v>
      </c>
      <c r="AGA14" s="271">
        <f t="shared" si="56"/>
        <v>0</v>
      </c>
      <c r="AGB14" s="268">
        <v>0</v>
      </c>
      <c r="AGC14" s="268">
        <v>0</v>
      </c>
      <c r="AGD14" s="268">
        <v>0</v>
      </c>
      <c r="AGE14" s="268">
        <v>0</v>
      </c>
      <c r="AGF14" s="268">
        <v>0</v>
      </c>
      <c r="AGG14" s="268">
        <v>0</v>
      </c>
      <c r="AGH14" s="268">
        <v>0</v>
      </c>
      <c r="AGI14" s="268">
        <v>0</v>
      </c>
      <c r="AGJ14" s="268">
        <v>0</v>
      </c>
      <c r="AGK14" s="268">
        <v>0</v>
      </c>
      <c r="AGL14" s="268">
        <v>0</v>
      </c>
      <c r="AGM14" s="268">
        <v>0</v>
      </c>
      <c r="AGN14" s="269"/>
      <c r="AGO14" s="270">
        <f t="shared" si="57"/>
        <v>0</v>
      </c>
      <c r="AGP14" s="271">
        <f t="shared" si="57"/>
        <v>0</v>
      </c>
      <c r="AGQ14" s="268">
        <v>0</v>
      </c>
      <c r="AGR14" s="268">
        <v>0</v>
      </c>
      <c r="AGS14" s="268">
        <v>0</v>
      </c>
      <c r="AGT14" s="268">
        <v>0</v>
      </c>
      <c r="AGU14" s="268">
        <v>0</v>
      </c>
      <c r="AGV14" s="268">
        <v>0</v>
      </c>
      <c r="AGW14" s="268">
        <v>0</v>
      </c>
      <c r="AGX14" s="268">
        <v>0</v>
      </c>
      <c r="AGY14" s="268">
        <v>0</v>
      </c>
      <c r="AGZ14" s="268">
        <v>0</v>
      </c>
      <c r="AHA14" s="268">
        <v>0</v>
      </c>
      <c r="AHB14" s="268">
        <v>0</v>
      </c>
      <c r="AHC14" s="269"/>
      <c r="AHD14" s="270">
        <f t="shared" si="58"/>
        <v>0</v>
      </c>
      <c r="AHE14" s="271">
        <f t="shared" si="58"/>
        <v>0</v>
      </c>
      <c r="AHF14" s="268">
        <v>38.5</v>
      </c>
      <c r="AHG14" s="268">
        <v>15</v>
      </c>
      <c r="AHH14" s="268">
        <v>62</v>
      </c>
      <c r="AHI14" s="268">
        <v>45.5</v>
      </c>
      <c r="AHJ14" s="268">
        <v>0</v>
      </c>
      <c r="AHK14" s="268">
        <v>0</v>
      </c>
      <c r="AHL14" s="268">
        <v>0</v>
      </c>
      <c r="AHM14" s="268">
        <v>0</v>
      </c>
      <c r="AHN14" s="268">
        <v>0</v>
      </c>
      <c r="AHO14" s="268">
        <v>0</v>
      </c>
      <c r="AHP14" s="268">
        <v>0</v>
      </c>
      <c r="AHQ14" s="268">
        <v>0</v>
      </c>
      <c r="AHR14" s="269"/>
      <c r="AHS14" s="270">
        <f t="shared" si="59"/>
        <v>161</v>
      </c>
      <c r="AHT14" s="271">
        <f t="shared" si="59"/>
        <v>122.5</v>
      </c>
      <c r="AHU14" s="268">
        <v>0</v>
      </c>
      <c r="AHV14" s="268">
        <v>0</v>
      </c>
      <c r="AHW14" s="268">
        <v>0</v>
      </c>
      <c r="AHX14" s="268">
        <v>0</v>
      </c>
      <c r="AHY14" s="268">
        <v>0</v>
      </c>
      <c r="AHZ14" s="268">
        <v>0</v>
      </c>
      <c r="AIA14" s="268">
        <v>0</v>
      </c>
      <c r="AIB14" s="268">
        <v>0</v>
      </c>
      <c r="AIC14" s="268">
        <v>0</v>
      </c>
      <c r="AID14" s="268">
        <v>0</v>
      </c>
      <c r="AIE14" s="268">
        <v>0</v>
      </c>
      <c r="AIF14" s="268">
        <v>0</v>
      </c>
      <c r="AIG14" s="269"/>
      <c r="AIH14" s="270">
        <f t="shared" si="60"/>
        <v>0</v>
      </c>
      <c r="AII14" s="271">
        <f t="shared" si="60"/>
        <v>0</v>
      </c>
      <c r="AIJ14" s="268">
        <v>0</v>
      </c>
      <c r="AIK14" s="268">
        <v>0</v>
      </c>
      <c r="AIL14" s="268">
        <v>0</v>
      </c>
      <c r="AIM14" s="268">
        <v>0</v>
      </c>
      <c r="AIN14" s="268">
        <v>0</v>
      </c>
      <c r="AIO14" s="268">
        <v>0</v>
      </c>
      <c r="AIP14" s="268">
        <v>0</v>
      </c>
      <c r="AIQ14" s="268">
        <v>0</v>
      </c>
      <c r="AIR14" s="268">
        <v>0</v>
      </c>
      <c r="AIS14" s="268">
        <v>0</v>
      </c>
      <c r="AIT14" s="268">
        <v>0</v>
      </c>
      <c r="AIU14" s="268">
        <v>0</v>
      </c>
      <c r="AIV14" s="269"/>
      <c r="AIW14" s="270">
        <f t="shared" si="61"/>
        <v>0</v>
      </c>
      <c r="AIX14" s="271">
        <f t="shared" si="61"/>
        <v>0</v>
      </c>
      <c r="AIY14" s="268">
        <v>0</v>
      </c>
      <c r="AIZ14" s="268">
        <v>0</v>
      </c>
      <c r="AJA14" s="268">
        <v>0</v>
      </c>
      <c r="AJB14" s="268">
        <v>0</v>
      </c>
      <c r="AJC14" s="268">
        <v>0</v>
      </c>
      <c r="AJD14" s="268">
        <v>0</v>
      </c>
      <c r="AJE14" s="268">
        <v>0</v>
      </c>
      <c r="AJF14" s="268">
        <v>0</v>
      </c>
      <c r="AJG14" s="268">
        <v>0</v>
      </c>
      <c r="AJH14" s="268">
        <v>0</v>
      </c>
      <c r="AJI14" s="268">
        <v>0</v>
      </c>
      <c r="AJJ14" s="268">
        <v>0</v>
      </c>
      <c r="AJK14" s="269"/>
      <c r="AJL14" s="270">
        <f t="shared" si="62"/>
        <v>0</v>
      </c>
      <c r="AJM14" s="271">
        <f t="shared" si="62"/>
        <v>0</v>
      </c>
      <c r="AJN14" s="268">
        <v>0</v>
      </c>
      <c r="AJO14" s="268">
        <v>0</v>
      </c>
      <c r="AJP14" s="268">
        <v>0</v>
      </c>
      <c r="AJQ14" s="268">
        <v>0</v>
      </c>
      <c r="AJR14" s="268">
        <v>0</v>
      </c>
      <c r="AJS14" s="268">
        <v>0</v>
      </c>
      <c r="AJT14" s="268">
        <v>0</v>
      </c>
      <c r="AJU14" s="268">
        <v>0</v>
      </c>
      <c r="AJV14" s="268">
        <v>0</v>
      </c>
      <c r="AJW14" s="268">
        <v>0</v>
      </c>
      <c r="AJX14" s="268">
        <v>0</v>
      </c>
      <c r="AJY14" s="268">
        <v>0</v>
      </c>
      <c r="AJZ14" s="269"/>
      <c r="AKA14" s="270">
        <f t="shared" si="63"/>
        <v>0</v>
      </c>
      <c r="AKB14" s="271">
        <f t="shared" si="63"/>
        <v>0</v>
      </c>
      <c r="AKC14" s="268">
        <v>6257.99</v>
      </c>
      <c r="AKD14" s="268">
        <v>6055.14</v>
      </c>
      <c r="AKE14" s="268">
        <v>7519.65</v>
      </c>
      <c r="AKF14" s="268">
        <v>4963.51</v>
      </c>
      <c r="AKG14" s="268">
        <v>6553.39</v>
      </c>
      <c r="AKH14" s="268">
        <v>6629.09</v>
      </c>
      <c r="AKI14" s="268">
        <v>8729.16</v>
      </c>
      <c r="AKJ14" s="268">
        <v>3711.7</v>
      </c>
      <c r="AKK14" s="268">
        <v>4454.63</v>
      </c>
      <c r="AKL14" s="268">
        <v>5456.11</v>
      </c>
      <c r="AKM14" s="268">
        <v>4071.9</v>
      </c>
      <c r="AKN14" s="268">
        <v>6053.33</v>
      </c>
      <c r="AKO14" s="269"/>
      <c r="AKP14" s="270">
        <f t="shared" si="64"/>
        <v>70455.600000000006</v>
      </c>
      <c r="AKQ14" s="271">
        <f t="shared" si="64"/>
        <v>64197.61</v>
      </c>
      <c r="AKR14" s="268">
        <v>0</v>
      </c>
      <c r="AKS14" s="268">
        <v>0</v>
      </c>
      <c r="AKT14" s="268">
        <v>0</v>
      </c>
      <c r="AKU14" s="268">
        <v>0</v>
      </c>
      <c r="AKV14" s="268">
        <v>0</v>
      </c>
      <c r="AKW14" s="268">
        <v>0</v>
      </c>
      <c r="AKX14" s="268">
        <v>0</v>
      </c>
      <c r="AKY14" s="268">
        <v>0</v>
      </c>
      <c r="AKZ14" s="268">
        <v>0</v>
      </c>
      <c r="ALA14" s="268">
        <v>0</v>
      </c>
      <c r="ALB14" s="268">
        <v>0</v>
      </c>
      <c r="ALC14" s="268">
        <v>0</v>
      </c>
      <c r="ALD14" s="269"/>
      <c r="ALE14" s="270">
        <f t="shared" si="65"/>
        <v>0</v>
      </c>
      <c r="ALF14" s="271">
        <f t="shared" si="65"/>
        <v>0</v>
      </c>
      <c r="ALG14" s="268">
        <v>0</v>
      </c>
      <c r="ALH14" s="268">
        <v>0</v>
      </c>
      <c r="ALI14" s="268">
        <v>0</v>
      </c>
      <c r="ALJ14" s="268">
        <v>0</v>
      </c>
      <c r="ALK14" s="268">
        <v>0</v>
      </c>
      <c r="ALL14" s="268">
        <v>0</v>
      </c>
      <c r="ALM14" s="268">
        <v>0</v>
      </c>
      <c r="ALN14" s="268">
        <v>0</v>
      </c>
      <c r="ALO14" s="268">
        <v>0</v>
      </c>
      <c r="ALP14" s="268">
        <v>0</v>
      </c>
      <c r="ALQ14" s="268">
        <v>0</v>
      </c>
      <c r="ALR14" s="268">
        <v>0</v>
      </c>
      <c r="ALS14" s="269"/>
      <c r="ALT14" s="270">
        <f t="shared" si="66"/>
        <v>0</v>
      </c>
      <c r="ALU14" s="271">
        <f t="shared" si="66"/>
        <v>0</v>
      </c>
      <c r="ALV14" s="268">
        <v>0</v>
      </c>
      <c r="ALW14" s="268">
        <v>0</v>
      </c>
      <c r="ALX14" s="268">
        <v>0</v>
      </c>
      <c r="ALY14" s="268">
        <v>0</v>
      </c>
      <c r="ALZ14" s="268">
        <v>0</v>
      </c>
      <c r="AMA14" s="268">
        <v>0</v>
      </c>
      <c r="AMB14" s="268">
        <v>0</v>
      </c>
      <c r="AMC14" s="268">
        <v>0</v>
      </c>
      <c r="AMD14" s="268">
        <v>0</v>
      </c>
      <c r="AME14" s="268">
        <v>0</v>
      </c>
      <c r="AMF14" s="268">
        <v>0</v>
      </c>
      <c r="AMG14" s="268">
        <v>0</v>
      </c>
      <c r="AMH14" s="269"/>
      <c r="AMI14" s="270">
        <f t="shared" si="67"/>
        <v>0</v>
      </c>
      <c r="AMJ14" s="271">
        <f t="shared" si="67"/>
        <v>0</v>
      </c>
      <c r="AMK14" s="268">
        <v>0</v>
      </c>
      <c r="AML14" s="268">
        <v>0</v>
      </c>
      <c r="AMM14" s="268">
        <v>0</v>
      </c>
      <c r="AMN14" s="268">
        <v>0</v>
      </c>
      <c r="AMO14" s="268">
        <v>0</v>
      </c>
      <c r="AMP14" s="268">
        <v>0</v>
      </c>
      <c r="AMQ14" s="268">
        <v>0</v>
      </c>
      <c r="AMR14" s="268">
        <v>0</v>
      </c>
      <c r="AMS14" s="268">
        <v>0</v>
      </c>
      <c r="AMT14" s="268">
        <v>0</v>
      </c>
      <c r="AMU14" s="268">
        <v>0</v>
      </c>
      <c r="AMV14" s="268">
        <v>0</v>
      </c>
      <c r="AMW14" s="269"/>
      <c r="AMX14" s="270">
        <f t="shared" si="68"/>
        <v>0</v>
      </c>
      <c r="AMY14" s="271">
        <f t="shared" si="68"/>
        <v>0</v>
      </c>
      <c r="AMZ14" s="268">
        <v>0</v>
      </c>
      <c r="ANA14" s="268">
        <v>0</v>
      </c>
      <c r="ANB14" s="268">
        <v>0</v>
      </c>
      <c r="ANC14" s="268">
        <v>0</v>
      </c>
      <c r="AND14" s="268">
        <v>0</v>
      </c>
      <c r="ANE14" s="268">
        <v>0</v>
      </c>
      <c r="ANF14" s="268">
        <v>0</v>
      </c>
      <c r="ANG14" s="268">
        <v>0</v>
      </c>
      <c r="ANH14" s="268">
        <v>0</v>
      </c>
      <c r="ANI14" s="268">
        <v>0</v>
      </c>
      <c r="ANJ14" s="268">
        <v>0</v>
      </c>
      <c r="ANK14" s="268">
        <v>0</v>
      </c>
      <c r="ANL14" s="269"/>
      <c r="ANM14" s="270">
        <f t="shared" si="69"/>
        <v>0</v>
      </c>
      <c r="ANN14" s="271">
        <f t="shared" si="69"/>
        <v>0</v>
      </c>
      <c r="ANO14" s="268">
        <v>0</v>
      </c>
      <c r="ANP14" s="268">
        <v>0</v>
      </c>
      <c r="ANQ14" s="268">
        <v>0</v>
      </c>
      <c r="ANR14" s="268">
        <v>0</v>
      </c>
      <c r="ANS14" s="268">
        <v>0</v>
      </c>
      <c r="ANT14" s="268">
        <v>0</v>
      </c>
      <c r="ANU14" s="268">
        <v>0</v>
      </c>
      <c r="ANV14" s="268">
        <v>0</v>
      </c>
      <c r="ANW14" s="268">
        <v>0</v>
      </c>
      <c r="ANX14" s="268">
        <v>0</v>
      </c>
      <c r="ANY14" s="268">
        <v>0</v>
      </c>
      <c r="ANZ14" s="268">
        <v>0</v>
      </c>
      <c r="AOA14" s="269"/>
      <c r="AOB14" s="270">
        <f t="shared" si="70"/>
        <v>0</v>
      </c>
      <c r="AOC14" s="271">
        <f t="shared" si="70"/>
        <v>0</v>
      </c>
      <c r="AOD14" s="268">
        <v>0</v>
      </c>
      <c r="AOE14" s="268">
        <v>0</v>
      </c>
      <c r="AOF14" s="268">
        <v>0</v>
      </c>
      <c r="AOG14" s="268">
        <v>0</v>
      </c>
      <c r="AOH14" s="268">
        <v>0</v>
      </c>
      <c r="AOI14" s="268">
        <v>0</v>
      </c>
      <c r="AOJ14" s="268">
        <v>0</v>
      </c>
      <c r="AOK14" s="268">
        <v>0</v>
      </c>
      <c r="AOL14" s="268">
        <v>0</v>
      </c>
      <c r="AOM14" s="268">
        <v>0</v>
      </c>
      <c r="AON14" s="268">
        <v>0</v>
      </c>
      <c r="AOO14" s="268">
        <v>0</v>
      </c>
      <c r="AOP14" s="269"/>
      <c r="AOQ14" s="270">
        <f t="shared" si="71"/>
        <v>0</v>
      </c>
      <c r="AOR14" s="271">
        <f t="shared" si="71"/>
        <v>0</v>
      </c>
      <c r="AOS14" s="268">
        <v>0</v>
      </c>
      <c r="AOT14" s="268">
        <v>0</v>
      </c>
      <c r="AOU14" s="268">
        <v>0</v>
      </c>
      <c r="AOV14" s="268">
        <v>0</v>
      </c>
      <c r="AOW14" s="268">
        <v>0</v>
      </c>
      <c r="AOX14" s="268">
        <v>0</v>
      </c>
      <c r="AOY14" s="268">
        <v>0</v>
      </c>
      <c r="AOZ14" s="268">
        <v>0</v>
      </c>
      <c r="APA14" s="268">
        <v>0</v>
      </c>
      <c r="APB14" s="268">
        <v>0</v>
      </c>
      <c r="APC14" s="268">
        <v>0</v>
      </c>
      <c r="APD14" s="268">
        <v>0</v>
      </c>
      <c r="APE14" s="269"/>
      <c r="APF14" s="270">
        <f t="shared" si="72"/>
        <v>0</v>
      </c>
      <c r="APG14" s="271">
        <f t="shared" si="72"/>
        <v>0</v>
      </c>
      <c r="APH14" s="268">
        <v>0</v>
      </c>
      <c r="API14" s="268">
        <v>0</v>
      </c>
      <c r="APJ14" s="268">
        <v>0</v>
      </c>
      <c r="APK14" s="268">
        <v>0</v>
      </c>
      <c r="APL14" s="268">
        <v>0</v>
      </c>
      <c r="APM14" s="268">
        <v>0</v>
      </c>
      <c r="APN14" s="268">
        <v>0</v>
      </c>
      <c r="APO14" s="268">
        <v>0</v>
      </c>
      <c r="APP14" s="268">
        <v>0</v>
      </c>
      <c r="APQ14" s="268">
        <v>0</v>
      </c>
      <c r="APR14" s="268">
        <v>0</v>
      </c>
      <c r="APS14" s="268">
        <v>0</v>
      </c>
      <c r="APT14" s="269"/>
      <c r="APU14" s="270">
        <f t="shared" si="73"/>
        <v>0</v>
      </c>
      <c r="APV14" s="271">
        <f t="shared" si="73"/>
        <v>0</v>
      </c>
      <c r="APW14" s="268">
        <v>0</v>
      </c>
      <c r="APX14" s="268">
        <v>0</v>
      </c>
      <c r="APY14" s="268">
        <v>0</v>
      </c>
      <c r="APZ14" s="268">
        <v>0</v>
      </c>
      <c r="AQA14" s="268">
        <v>0</v>
      </c>
      <c r="AQB14" s="268">
        <v>0</v>
      </c>
      <c r="AQC14" s="268">
        <v>0</v>
      </c>
      <c r="AQD14" s="268">
        <v>0</v>
      </c>
      <c r="AQE14" s="268">
        <v>0</v>
      </c>
      <c r="AQF14" s="268">
        <v>0</v>
      </c>
      <c r="AQG14" s="268">
        <v>0</v>
      </c>
      <c r="AQH14" s="268">
        <v>0</v>
      </c>
      <c r="AQI14" s="269"/>
      <c r="AQJ14" s="270">
        <f t="shared" si="74"/>
        <v>0</v>
      </c>
      <c r="AQK14" s="271">
        <f t="shared" si="74"/>
        <v>0</v>
      </c>
      <c r="AQL14" s="268"/>
      <c r="AQM14" s="268"/>
      <c r="AQN14" s="268"/>
      <c r="AQO14" s="268"/>
      <c r="AQP14" s="268"/>
      <c r="AQQ14" s="268"/>
      <c r="AQR14" s="268">
        <v>53439</v>
      </c>
      <c r="AQS14" s="268"/>
      <c r="AQT14" s="268"/>
      <c r="AQU14" s="268"/>
      <c r="AQV14" s="268"/>
      <c r="AQW14" s="268"/>
      <c r="AQX14" s="269"/>
      <c r="AQY14" s="270">
        <f t="shared" si="75"/>
        <v>53439</v>
      </c>
      <c r="AQZ14" s="271">
        <f t="shared" si="75"/>
        <v>53439</v>
      </c>
      <c r="ARA14" s="268">
        <v>4008</v>
      </c>
      <c r="ARB14" s="268">
        <v>0</v>
      </c>
      <c r="ARC14" s="268">
        <v>0</v>
      </c>
      <c r="ARD14" s="268">
        <v>3744</v>
      </c>
      <c r="ARE14" s="268">
        <v>1248</v>
      </c>
      <c r="ARF14" s="268">
        <v>1248</v>
      </c>
      <c r="ARG14" s="268">
        <v>1248</v>
      </c>
      <c r="ARH14" s="268">
        <v>1248</v>
      </c>
      <c r="ARI14" s="268">
        <v>0</v>
      </c>
      <c r="ARJ14" s="268">
        <v>0</v>
      </c>
      <c r="ARK14" s="268">
        <v>13412.07</v>
      </c>
      <c r="ARL14" s="268">
        <v>139000</v>
      </c>
      <c r="ARM14" s="269"/>
      <c r="ARN14" s="270">
        <f t="shared" si="76"/>
        <v>165156.07</v>
      </c>
      <c r="ARO14" s="271">
        <f t="shared" si="76"/>
        <v>161148.07</v>
      </c>
      <c r="ARP14" s="268">
        <v>107413.45</v>
      </c>
      <c r="ARQ14" s="268">
        <v>125635.98</v>
      </c>
      <c r="ARR14" s="268">
        <v>92221.64</v>
      </c>
      <c r="ARS14" s="268">
        <v>140045.04999999999</v>
      </c>
      <c r="ART14" s="268">
        <v>96229.84</v>
      </c>
      <c r="ARU14" s="268">
        <v>99403.55</v>
      </c>
      <c r="ARV14" s="268">
        <v>98622.49</v>
      </c>
      <c r="ARW14" s="268">
        <v>100346.79</v>
      </c>
      <c r="ARX14" s="268">
        <v>96363.74</v>
      </c>
      <c r="ARY14" s="268">
        <v>122864.7</v>
      </c>
      <c r="ARZ14" s="268">
        <v>96917.81</v>
      </c>
      <c r="ASA14" s="269"/>
      <c r="ASB14" s="272">
        <f t="shared" si="78"/>
        <v>1176065.04</v>
      </c>
      <c r="ASC14" s="273"/>
      <c r="ASD14" s="268"/>
      <c r="ASE14" s="268"/>
      <c r="ASF14" s="268"/>
      <c r="ASG14" s="268"/>
      <c r="ASH14" s="268"/>
      <c r="ASI14" s="268">
        <v>26755.52</v>
      </c>
      <c r="ASJ14" s="268"/>
      <c r="ASK14" s="268"/>
      <c r="ASL14" s="268"/>
      <c r="ASM14" s="268"/>
      <c r="ASN14" s="269"/>
      <c r="ASO14" s="274">
        <f t="shared" si="77"/>
        <v>26755.52</v>
      </c>
    </row>
    <row r="15" spans="1:1185" x14ac:dyDescent="0.25">
      <c r="A15" s="39">
        <v>14</v>
      </c>
      <c r="B15" s="40">
        <v>1</v>
      </c>
      <c r="C15" s="40" t="s">
        <v>25</v>
      </c>
      <c r="D15" s="40" t="s">
        <v>25</v>
      </c>
      <c r="E15" s="41" t="s">
        <v>223</v>
      </c>
      <c r="F15" s="187">
        <v>727070</v>
      </c>
      <c r="G15" s="49">
        <v>762973</v>
      </c>
      <c r="H15" s="51">
        <v>661801</v>
      </c>
      <c r="I15" s="49">
        <v>713006</v>
      </c>
      <c r="J15" s="49">
        <v>134128</v>
      </c>
      <c r="K15" s="51" t="s">
        <v>219</v>
      </c>
      <c r="L15" s="49">
        <v>601843.63</v>
      </c>
      <c r="M15" s="49">
        <v>735971</v>
      </c>
      <c r="N15" s="49">
        <v>661801</v>
      </c>
      <c r="O15" s="49">
        <v>55150</v>
      </c>
      <c r="P15" s="49">
        <v>59417</v>
      </c>
      <c r="Q15" s="258">
        <v>9925.6625243072795</v>
      </c>
      <c r="R15" s="259">
        <v>17075.903344120015</v>
      </c>
      <c r="S15" s="260">
        <f t="shared" si="0"/>
        <v>27001.565868427293</v>
      </c>
      <c r="T15" s="261">
        <v>3415.2</v>
      </c>
      <c r="U15" s="261">
        <v>4197.5600000000004</v>
      </c>
      <c r="V15" s="261">
        <v>4073.99</v>
      </c>
      <c r="W15" s="261">
        <v>4456.92</v>
      </c>
      <c r="X15" s="261">
        <v>3273.31</v>
      </c>
      <c r="Y15" s="261">
        <v>5499.03</v>
      </c>
      <c r="Z15" s="261">
        <v>4662.32</v>
      </c>
      <c r="AA15" s="261">
        <v>3323.27</v>
      </c>
      <c r="AB15" s="261">
        <v>3096.73</v>
      </c>
      <c r="AC15" s="261">
        <v>3576.22</v>
      </c>
      <c r="AD15" s="261">
        <v>2742.3</v>
      </c>
      <c r="AE15" s="261">
        <v>5627.59</v>
      </c>
      <c r="AF15" s="262"/>
      <c r="AG15" s="263">
        <f t="shared" si="1"/>
        <v>47944.44</v>
      </c>
      <c r="AH15" s="264">
        <f t="shared" si="1"/>
        <v>44529.240000000005</v>
      </c>
      <c r="AI15" s="261">
        <v>722.8</v>
      </c>
      <c r="AJ15" s="261">
        <v>716.52</v>
      </c>
      <c r="AK15" s="261">
        <v>559.28</v>
      </c>
      <c r="AL15" s="261">
        <v>785.04</v>
      </c>
      <c r="AM15" s="261">
        <v>642.54</v>
      </c>
      <c r="AN15" s="261">
        <v>563.84</v>
      </c>
      <c r="AO15" s="261">
        <v>1104.6600000000001</v>
      </c>
      <c r="AP15" s="261">
        <v>512.41999999999996</v>
      </c>
      <c r="AQ15" s="261">
        <v>753.41</v>
      </c>
      <c r="AR15" s="261">
        <v>644.52</v>
      </c>
      <c r="AS15" s="261">
        <v>433.42</v>
      </c>
      <c r="AT15" s="261">
        <v>578.20000000000005</v>
      </c>
      <c r="AU15" s="262"/>
      <c r="AV15" s="263">
        <f t="shared" si="2"/>
        <v>8016.6500000000005</v>
      </c>
      <c r="AW15" s="264">
        <f t="shared" si="2"/>
        <v>7293.8499999999995</v>
      </c>
      <c r="AX15" s="261">
        <v>3.2</v>
      </c>
      <c r="AY15" s="261">
        <v>0.2</v>
      </c>
      <c r="AZ15" s="261">
        <v>0.2</v>
      </c>
      <c r="BA15" s="261">
        <v>0.2</v>
      </c>
      <c r="BB15" s="261">
        <v>0.2</v>
      </c>
      <c r="BC15" s="261">
        <v>0.18</v>
      </c>
      <c r="BD15" s="261">
        <v>0.22</v>
      </c>
      <c r="BE15" s="261">
        <v>0.17</v>
      </c>
      <c r="BF15" s="261">
        <v>0.43</v>
      </c>
      <c r="BG15" s="261">
        <v>0.63</v>
      </c>
      <c r="BH15" s="261">
        <v>0.43</v>
      </c>
      <c r="BI15" s="261">
        <v>0.65</v>
      </c>
      <c r="BJ15" s="262"/>
      <c r="BK15" s="263">
        <f t="shared" si="3"/>
        <v>6.71</v>
      </c>
      <c r="BL15" s="264">
        <f t="shared" si="3"/>
        <v>3.51</v>
      </c>
      <c r="BM15" s="261">
        <v>79</v>
      </c>
      <c r="BN15" s="261">
        <v>216</v>
      </c>
      <c r="BO15" s="261">
        <v>51</v>
      </c>
      <c r="BP15" s="261">
        <v>64</v>
      </c>
      <c r="BQ15" s="261">
        <v>101.5</v>
      </c>
      <c r="BR15" s="261">
        <v>203</v>
      </c>
      <c r="BS15" s="261">
        <v>103</v>
      </c>
      <c r="BT15" s="261">
        <v>130</v>
      </c>
      <c r="BU15" s="261">
        <v>62</v>
      </c>
      <c r="BV15" s="261">
        <v>159.5</v>
      </c>
      <c r="BW15" s="261">
        <v>34</v>
      </c>
      <c r="BX15" s="261">
        <v>108</v>
      </c>
      <c r="BY15" s="262"/>
      <c r="BZ15" s="263">
        <f t="shared" si="4"/>
        <v>1311</v>
      </c>
      <c r="CA15" s="264">
        <f t="shared" si="4"/>
        <v>1232</v>
      </c>
      <c r="CB15" s="261">
        <v>379.47</v>
      </c>
      <c r="CC15" s="261">
        <v>466.4</v>
      </c>
      <c r="CD15" s="261">
        <v>452.66</v>
      </c>
      <c r="CE15" s="261">
        <v>495.21</v>
      </c>
      <c r="CF15" s="261">
        <v>363.7</v>
      </c>
      <c r="CG15" s="261">
        <v>611.01</v>
      </c>
      <c r="CH15" s="261">
        <v>518.04</v>
      </c>
      <c r="CI15" s="261">
        <v>369.25</v>
      </c>
      <c r="CJ15" s="261">
        <v>344.08</v>
      </c>
      <c r="CK15" s="261">
        <v>397.36</v>
      </c>
      <c r="CL15" s="261">
        <v>304.7</v>
      </c>
      <c r="CM15" s="261">
        <v>625.29</v>
      </c>
      <c r="CN15" s="262"/>
      <c r="CO15" s="263">
        <f t="shared" si="5"/>
        <v>5327.1699999999992</v>
      </c>
      <c r="CP15" s="264">
        <f t="shared" si="5"/>
        <v>4947.7</v>
      </c>
      <c r="CQ15" s="261">
        <v>0</v>
      </c>
      <c r="CR15" s="261">
        <v>0</v>
      </c>
      <c r="CS15" s="261">
        <v>0</v>
      </c>
      <c r="CT15" s="261">
        <v>0</v>
      </c>
      <c r="CU15" s="261">
        <v>0</v>
      </c>
      <c r="CV15" s="261">
        <v>0</v>
      </c>
      <c r="CW15" s="261">
        <v>80</v>
      </c>
      <c r="CX15" s="261">
        <v>0</v>
      </c>
      <c r="CY15" s="261">
        <v>0</v>
      </c>
      <c r="CZ15" s="261">
        <v>0</v>
      </c>
      <c r="DA15" s="261">
        <v>0</v>
      </c>
      <c r="DB15" s="261">
        <v>0</v>
      </c>
      <c r="DC15" s="262"/>
      <c r="DD15" s="263">
        <f t="shared" si="6"/>
        <v>80</v>
      </c>
      <c r="DE15" s="264">
        <f t="shared" si="6"/>
        <v>80</v>
      </c>
      <c r="DF15" s="261">
        <v>301.89999999999998</v>
      </c>
      <c r="DG15" s="261">
        <v>552.67999999999995</v>
      </c>
      <c r="DH15" s="261">
        <v>325.49</v>
      </c>
      <c r="DI15" s="261">
        <v>452.39</v>
      </c>
      <c r="DJ15" s="261">
        <v>260.16000000000003</v>
      </c>
      <c r="DK15" s="261">
        <v>30.75</v>
      </c>
      <c r="DL15" s="261">
        <v>464.4</v>
      </c>
      <c r="DM15" s="261">
        <v>322.89999999999998</v>
      </c>
      <c r="DN15" s="261">
        <v>39.65</v>
      </c>
      <c r="DO15" s="261">
        <v>147.15</v>
      </c>
      <c r="DP15" s="261">
        <v>345.18</v>
      </c>
      <c r="DQ15" s="261">
        <v>324.72000000000003</v>
      </c>
      <c r="DR15" s="262"/>
      <c r="DS15" s="263">
        <f t="shared" si="7"/>
        <v>3567.37</v>
      </c>
      <c r="DT15" s="264">
        <f t="shared" si="7"/>
        <v>3265.4700000000003</v>
      </c>
      <c r="DU15" s="261">
        <v>1986.77</v>
      </c>
      <c r="DV15" s="261">
        <v>2279.66</v>
      </c>
      <c r="DW15" s="261">
        <v>1558.36</v>
      </c>
      <c r="DX15" s="261">
        <v>2750.11</v>
      </c>
      <c r="DY15" s="261">
        <v>1925.23</v>
      </c>
      <c r="DZ15" s="261">
        <v>2493.8000000000002</v>
      </c>
      <c r="EA15" s="261">
        <v>1935.29</v>
      </c>
      <c r="EB15" s="261">
        <v>2529.11</v>
      </c>
      <c r="EC15" s="261">
        <v>1256.9000000000001</v>
      </c>
      <c r="ED15" s="261">
        <v>1842.44</v>
      </c>
      <c r="EE15" s="261">
        <v>586.77</v>
      </c>
      <c r="EF15" s="261">
        <v>1082.3900000000001</v>
      </c>
      <c r="EG15" s="262"/>
      <c r="EH15" s="263">
        <f t="shared" si="8"/>
        <v>22226.83</v>
      </c>
      <c r="EI15" s="264">
        <f t="shared" si="8"/>
        <v>20240.060000000001</v>
      </c>
      <c r="EJ15" s="261">
        <v>186.59</v>
      </c>
      <c r="EK15" s="261">
        <v>158.13999999999999</v>
      </c>
      <c r="EL15" s="261">
        <v>70.67</v>
      </c>
      <c r="EM15" s="261">
        <v>271.85000000000002</v>
      </c>
      <c r="EN15" s="261">
        <v>85.36</v>
      </c>
      <c r="EO15" s="261">
        <v>196</v>
      </c>
      <c r="EP15" s="261">
        <v>170.01</v>
      </c>
      <c r="EQ15" s="261">
        <v>209.5</v>
      </c>
      <c r="ER15" s="261">
        <v>69.89</v>
      </c>
      <c r="ES15" s="261">
        <v>127.07</v>
      </c>
      <c r="ET15" s="261">
        <v>42.5</v>
      </c>
      <c r="EU15" s="261">
        <v>56.9</v>
      </c>
      <c r="EV15" s="262"/>
      <c r="EW15" s="263">
        <f t="shared" si="9"/>
        <v>1644.48</v>
      </c>
      <c r="EX15" s="264">
        <f t="shared" si="9"/>
        <v>1457.89</v>
      </c>
      <c r="EY15" s="261">
        <v>0</v>
      </c>
      <c r="EZ15" s="261">
        <v>0</v>
      </c>
      <c r="FA15" s="261">
        <v>0</v>
      </c>
      <c r="FB15" s="261">
        <v>0</v>
      </c>
      <c r="FC15" s="261">
        <v>0</v>
      </c>
      <c r="FD15" s="261">
        <v>0</v>
      </c>
      <c r="FE15" s="261">
        <v>0</v>
      </c>
      <c r="FF15" s="261">
        <v>0</v>
      </c>
      <c r="FG15" s="261">
        <v>0</v>
      </c>
      <c r="FH15" s="261">
        <v>9</v>
      </c>
      <c r="FI15" s="261">
        <v>0</v>
      </c>
      <c r="FJ15" s="261">
        <v>0</v>
      </c>
      <c r="FK15" s="262"/>
      <c r="FL15" s="263">
        <f t="shared" si="10"/>
        <v>9</v>
      </c>
      <c r="FM15" s="264">
        <f t="shared" si="10"/>
        <v>9</v>
      </c>
      <c r="FN15" s="261">
        <v>22</v>
      </c>
      <c r="FO15" s="261">
        <v>21</v>
      </c>
      <c r="FP15" s="261">
        <v>16</v>
      </c>
      <c r="FQ15" s="261">
        <v>70.5</v>
      </c>
      <c r="FR15" s="261">
        <v>59.5</v>
      </c>
      <c r="FS15" s="261">
        <v>58</v>
      </c>
      <c r="FT15" s="261">
        <v>39</v>
      </c>
      <c r="FU15" s="261">
        <v>59.5</v>
      </c>
      <c r="FV15" s="261">
        <v>12</v>
      </c>
      <c r="FW15" s="261">
        <v>5</v>
      </c>
      <c r="FX15" s="261">
        <v>10</v>
      </c>
      <c r="FY15" s="261">
        <v>33</v>
      </c>
      <c r="FZ15" s="262"/>
      <c r="GA15" s="263">
        <f t="shared" si="11"/>
        <v>405.5</v>
      </c>
      <c r="GB15" s="264">
        <f t="shared" si="11"/>
        <v>383.5</v>
      </c>
      <c r="GC15" s="261">
        <v>220.75</v>
      </c>
      <c r="GD15" s="261">
        <v>253.29</v>
      </c>
      <c r="GE15" s="261">
        <v>173.15</v>
      </c>
      <c r="GF15" s="261">
        <v>305.57</v>
      </c>
      <c r="GG15" s="261">
        <v>213.91</v>
      </c>
      <c r="GH15" s="261">
        <v>277.08999999999997</v>
      </c>
      <c r="GI15" s="261">
        <v>215.03</v>
      </c>
      <c r="GJ15" s="261">
        <v>281.01</v>
      </c>
      <c r="GK15" s="261">
        <v>139.66</v>
      </c>
      <c r="GL15" s="261">
        <v>204.72</v>
      </c>
      <c r="GM15" s="261">
        <v>65.2</v>
      </c>
      <c r="GN15" s="261">
        <v>120.27</v>
      </c>
      <c r="GO15" s="262"/>
      <c r="GP15" s="263">
        <f t="shared" si="12"/>
        <v>2469.6499999999996</v>
      </c>
      <c r="GQ15" s="264">
        <f t="shared" si="12"/>
        <v>2248.8999999999996</v>
      </c>
      <c r="GR15" s="261">
        <v>172.89</v>
      </c>
      <c r="GS15" s="261">
        <v>163.24</v>
      </c>
      <c r="GT15" s="261">
        <v>190</v>
      </c>
      <c r="GU15" s="261">
        <v>7.24</v>
      </c>
      <c r="GV15" s="261">
        <v>116.01</v>
      </c>
      <c r="GW15" s="261">
        <v>219.5</v>
      </c>
      <c r="GX15" s="261">
        <v>187.52</v>
      </c>
      <c r="GY15" s="261">
        <v>66.34</v>
      </c>
      <c r="GZ15" s="261">
        <v>25.67</v>
      </c>
      <c r="HA15" s="261">
        <v>147.18</v>
      </c>
      <c r="HB15" s="261">
        <v>118.25</v>
      </c>
      <c r="HC15" s="261">
        <v>242.35</v>
      </c>
      <c r="HD15" s="262"/>
      <c r="HE15" s="263">
        <f t="shared" si="13"/>
        <v>1656.19</v>
      </c>
      <c r="HF15" s="264">
        <f t="shared" si="13"/>
        <v>1483.3</v>
      </c>
      <c r="HG15" s="261">
        <v>0</v>
      </c>
      <c r="HH15" s="261">
        <v>0</v>
      </c>
      <c r="HI15" s="261">
        <v>0</v>
      </c>
      <c r="HJ15" s="261">
        <v>7.65</v>
      </c>
      <c r="HK15" s="261">
        <v>0</v>
      </c>
      <c r="HL15" s="261">
        <v>0</v>
      </c>
      <c r="HM15" s="261">
        <v>0</v>
      </c>
      <c r="HN15" s="261">
        <v>0</v>
      </c>
      <c r="HO15" s="261">
        <v>0</v>
      </c>
      <c r="HP15" s="261">
        <v>0</v>
      </c>
      <c r="HQ15" s="261">
        <v>0</v>
      </c>
      <c r="HR15" s="261">
        <v>0</v>
      </c>
      <c r="HS15" s="262"/>
      <c r="HT15" s="263">
        <f t="shared" si="14"/>
        <v>7.65</v>
      </c>
      <c r="HU15" s="264">
        <f t="shared" si="14"/>
        <v>7.65</v>
      </c>
      <c r="HV15" s="261">
        <v>0</v>
      </c>
      <c r="HW15" s="261">
        <v>0</v>
      </c>
      <c r="HX15" s="261">
        <v>0</v>
      </c>
      <c r="HY15" s="261">
        <v>0</v>
      </c>
      <c r="HZ15" s="261">
        <v>0</v>
      </c>
      <c r="IA15" s="261">
        <v>0</v>
      </c>
      <c r="IB15" s="261">
        <v>0</v>
      </c>
      <c r="IC15" s="261">
        <v>0</v>
      </c>
      <c r="ID15" s="261">
        <v>0</v>
      </c>
      <c r="IE15" s="261">
        <v>0</v>
      </c>
      <c r="IF15" s="261">
        <v>0</v>
      </c>
      <c r="IG15" s="261">
        <v>0</v>
      </c>
      <c r="IH15" s="262"/>
      <c r="II15" s="263">
        <f t="shared" si="15"/>
        <v>0</v>
      </c>
      <c r="IJ15" s="264">
        <f t="shared" si="15"/>
        <v>0</v>
      </c>
      <c r="IK15" s="261">
        <v>1380</v>
      </c>
      <c r="IL15" s="261">
        <v>1495</v>
      </c>
      <c r="IM15" s="261">
        <v>2030</v>
      </c>
      <c r="IN15" s="261">
        <v>1690</v>
      </c>
      <c r="IO15" s="261">
        <v>1495</v>
      </c>
      <c r="IP15" s="261">
        <v>1495</v>
      </c>
      <c r="IQ15" s="261">
        <v>1035</v>
      </c>
      <c r="IR15" s="261">
        <v>345</v>
      </c>
      <c r="IS15" s="261">
        <v>1035</v>
      </c>
      <c r="IT15" s="261">
        <v>690</v>
      </c>
      <c r="IU15" s="261">
        <v>920</v>
      </c>
      <c r="IV15" s="261">
        <v>1840</v>
      </c>
      <c r="IW15" s="262"/>
      <c r="IX15" s="263">
        <f t="shared" si="16"/>
        <v>15450</v>
      </c>
      <c r="IY15" s="264">
        <f t="shared" si="16"/>
        <v>14070</v>
      </c>
      <c r="IZ15" s="261">
        <v>2199</v>
      </c>
      <c r="JA15" s="261">
        <v>179</v>
      </c>
      <c r="JB15" s="261">
        <v>202</v>
      </c>
      <c r="JC15" s="261">
        <v>263</v>
      </c>
      <c r="JD15" s="261">
        <v>2720</v>
      </c>
      <c r="JE15" s="261">
        <v>328</v>
      </c>
      <c r="JF15" s="261">
        <v>1744</v>
      </c>
      <c r="JG15" s="261">
        <v>28</v>
      </c>
      <c r="JH15" s="261">
        <v>184</v>
      </c>
      <c r="JI15" s="261">
        <v>204</v>
      </c>
      <c r="JJ15" s="261">
        <v>197</v>
      </c>
      <c r="JK15" s="261">
        <v>413.5</v>
      </c>
      <c r="JL15" s="262"/>
      <c r="JM15" s="263">
        <f t="shared" si="17"/>
        <v>8661.5</v>
      </c>
      <c r="JN15" s="264">
        <f t="shared" si="17"/>
        <v>6462.5</v>
      </c>
      <c r="JO15" s="261">
        <v>0</v>
      </c>
      <c r="JP15" s="261">
        <v>0</v>
      </c>
      <c r="JQ15" s="261">
        <v>0</v>
      </c>
      <c r="JR15" s="261">
        <v>0.85</v>
      </c>
      <c r="JS15" s="261">
        <v>0</v>
      </c>
      <c r="JT15" s="261">
        <v>0</v>
      </c>
      <c r="JU15" s="261">
        <v>0</v>
      </c>
      <c r="JV15" s="261">
        <v>0</v>
      </c>
      <c r="JW15" s="261">
        <v>0</v>
      </c>
      <c r="JX15" s="261">
        <v>0</v>
      </c>
      <c r="JY15" s="261">
        <v>0</v>
      </c>
      <c r="JZ15" s="261">
        <v>0</v>
      </c>
      <c r="KA15" s="262"/>
      <c r="KB15" s="263">
        <f t="shared" si="18"/>
        <v>0.85</v>
      </c>
      <c r="KC15" s="264">
        <f t="shared" si="18"/>
        <v>0.85</v>
      </c>
      <c r="KD15" s="261">
        <v>1040</v>
      </c>
      <c r="KE15" s="261">
        <v>1040</v>
      </c>
      <c r="KF15" s="261">
        <v>1360</v>
      </c>
      <c r="KG15" s="261">
        <v>400</v>
      </c>
      <c r="KH15" s="261">
        <v>1040</v>
      </c>
      <c r="KI15" s="261">
        <v>1050</v>
      </c>
      <c r="KJ15" s="261">
        <v>720</v>
      </c>
      <c r="KK15" s="261">
        <v>240</v>
      </c>
      <c r="KL15" s="261">
        <v>720</v>
      </c>
      <c r="KM15" s="261">
        <v>480</v>
      </c>
      <c r="KN15" s="261">
        <v>640</v>
      </c>
      <c r="KO15" s="261">
        <v>1280</v>
      </c>
      <c r="KP15" s="262"/>
      <c r="KQ15" s="263">
        <f t="shared" si="19"/>
        <v>10010</v>
      </c>
      <c r="KR15" s="264">
        <f t="shared" si="19"/>
        <v>8970</v>
      </c>
      <c r="KS15" s="261">
        <v>0</v>
      </c>
      <c r="KT15" s="261">
        <v>0</v>
      </c>
      <c r="KU15" s="261">
        <v>0</v>
      </c>
      <c r="KV15" s="261">
        <v>0</v>
      </c>
      <c r="KW15" s="261">
        <v>100</v>
      </c>
      <c r="KX15" s="261">
        <v>0</v>
      </c>
      <c r="KY15" s="261">
        <v>50</v>
      </c>
      <c r="KZ15" s="261">
        <v>0</v>
      </c>
      <c r="LA15" s="261">
        <v>0</v>
      </c>
      <c r="LB15" s="261">
        <v>0</v>
      </c>
      <c r="LC15" s="261">
        <v>0</v>
      </c>
      <c r="LD15" s="261">
        <v>0</v>
      </c>
      <c r="LE15" s="262"/>
      <c r="LF15" s="263">
        <f t="shared" si="20"/>
        <v>150</v>
      </c>
      <c r="LG15" s="264">
        <f t="shared" si="20"/>
        <v>150</v>
      </c>
      <c r="LH15" s="261">
        <v>0</v>
      </c>
      <c r="LI15" s="261">
        <v>0</v>
      </c>
      <c r="LJ15" s="261">
        <v>0</v>
      </c>
      <c r="LK15" s="261">
        <v>0</v>
      </c>
      <c r="LL15" s="261">
        <v>0</v>
      </c>
      <c r="LM15" s="261">
        <v>0</v>
      </c>
      <c r="LN15" s="261">
        <v>0</v>
      </c>
      <c r="LO15" s="261">
        <v>0</v>
      </c>
      <c r="LP15" s="261">
        <v>0</v>
      </c>
      <c r="LQ15" s="261">
        <v>0</v>
      </c>
      <c r="LR15" s="261">
        <v>0</v>
      </c>
      <c r="LS15" s="261">
        <v>0</v>
      </c>
      <c r="LT15" s="262"/>
      <c r="LU15" s="263">
        <f t="shared" si="21"/>
        <v>0</v>
      </c>
      <c r="LV15" s="264">
        <f t="shared" si="21"/>
        <v>0</v>
      </c>
      <c r="LW15" s="261">
        <v>0</v>
      </c>
      <c r="LX15" s="261">
        <v>0</v>
      </c>
      <c r="LY15" s="261">
        <v>0</v>
      </c>
      <c r="LZ15" s="261">
        <v>0</v>
      </c>
      <c r="MA15" s="261">
        <v>0</v>
      </c>
      <c r="MB15" s="261">
        <v>0</v>
      </c>
      <c r="MC15" s="261">
        <v>0</v>
      </c>
      <c r="MD15" s="261">
        <v>0</v>
      </c>
      <c r="ME15" s="261">
        <v>0</v>
      </c>
      <c r="MF15" s="261">
        <v>395</v>
      </c>
      <c r="MG15" s="261">
        <v>0</v>
      </c>
      <c r="MH15" s="261">
        <v>0</v>
      </c>
      <c r="MI15" s="262"/>
      <c r="MJ15" s="263">
        <f t="shared" si="22"/>
        <v>395</v>
      </c>
      <c r="MK15" s="264">
        <f t="shared" si="22"/>
        <v>395</v>
      </c>
      <c r="ML15" s="261">
        <v>0</v>
      </c>
      <c r="MM15" s="261">
        <v>0</v>
      </c>
      <c r="MN15" s="261">
        <v>0</v>
      </c>
      <c r="MO15" s="261">
        <v>0</v>
      </c>
      <c r="MP15" s="261">
        <v>0</v>
      </c>
      <c r="MQ15" s="261">
        <v>0</v>
      </c>
      <c r="MR15" s="261">
        <v>0</v>
      </c>
      <c r="MS15" s="261">
        <v>0</v>
      </c>
      <c r="MT15" s="261">
        <v>0</v>
      </c>
      <c r="MU15" s="261">
        <v>0</v>
      </c>
      <c r="MV15" s="261">
        <v>0</v>
      </c>
      <c r="MW15" s="261">
        <v>0</v>
      </c>
      <c r="MX15" s="262"/>
      <c r="MY15" s="263">
        <f t="shared" si="23"/>
        <v>0</v>
      </c>
      <c r="MZ15" s="264">
        <f t="shared" si="23"/>
        <v>0</v>
      </c>
      <c r="NA15" s="261">
        <v>8734.9</v>
      </c>
      <c r="NB15" s="261">
        <v>8730</v>
      </c>
      <c r="NC15" s="261">
        <v>6679.92</v>
      </c>
      <c r="ND15" s="261">
        <v>6978.57</v>
      </c>
      <c r="NE15" s="261">
        <v>8354.9599999999991</v>
      </c>
      <c r="NF15" s="261">
        <v>8059.93</v>
      </c>
      <c r="NG15" s="261">
        <v>8140</v>
      </c>
      <c r="NH15" s="261">
        <v>2860</v>
      </c>
      <c r="NI15" s="261">
        <v>2070</v>
      </c>
      <c r="NJ15" s="261">
        <v>4255</v>
      </c>
      <c r="NK15" s="261">
        <v>6095</v>
      </c>
      <c r="NL15" s="261">
        <v>6895</v>
      </c>
      <c r="NM15" s="262"/>
      <c r="NN15" s="263">
        <f t="shared" si="24"/>
        <v>77853.279999999999</v>
      </c>
      <c r="NO15" s="264">
        <f t="shared" si="24"/>
        <v>69118.38</v>
      </c>
      <c r="NP15" s="261">
        <v>385</v>
      </c>
      <c r="NQ15" s="261">
        <v>386</v>
      </c>
      <c r="NR15" s="261">
        <v>392</v>
      </c>
      <c r="NS15" s="261">
        <v>606</v>
      </c>
      <c r="NT15" s="261">
        <v>793</v>
      </c>
      <c r="NU15" s="261">
        <v>639</v>
      </c>
      <c r="NV15" s="261">
        <v>1071</v>
      </c>
      <c r="NW15" s="261">
        <v>166</v>
      </c>
      <c r="NX15" s="261">
        <v>154</v>
      </c>
      <c r="NY15" s="261">
        <v>381</v>
      </c>
      <c r="NZ15" s="261">
        <v>59</v>
      </c>
      <c r="OA15" s="261">
        <v>875</v>
      </c>
      <c r="OB15" s="262"/>
      <c r="OC15" s="263">
        <f t="shared" si="25"/>
        <v>5907</v>
      </c>
      <c r="OD15" s="264">
        <f t="shared" si="25"/>
        <v>5522</v>
      </c>
      <c r="OE15" s="261">
        <v>1280</v>
      </c>
      <c r="OF15" s="261">
        <v>1760</v>
      </c>
      <c r="OG15" s="261">
        <v>1120</v>
      </c>
      <c r="OH15" s="261">
        <v>1451.43</v>
      </c>
      <c r="OI15" s="261">
        <v>1040</v>
      </c>
      <c r="OJ15" s="261">
        <v>1760</v>
      </c>
      <c r="OK15" s="261">
        <v>1520</v>
      </c>
      <c r="OL15" s="261">
        <v>400</v>
      </c>
      <c r="OM15" s="261">
        <v>640</v>
      </c>
      <c r="ON15" s="261">
        <v>800</v>
      </c>
      <c r="OO15" s="261">
        <v>800</v>
      </c>
      <c r="OP15" s="261">
        <v>1040</v>
      </c>
      <c r="OQ15" s="262"/>
      <c r="OR15" s="263">
        <f t="shared" si="26"/>
        <v>13611.43</v>
      </c>
      <c r="OS15" s="264">
        <f t="shared" si="26"/>
        <v>12331.43</v>
      </c>
      <c r="OT15" s="261">
        <v>0</v>
      </c>
      <c r="OU15" s="261">
        <v>0</v>
      </c>
      <c r="OV15" s="261">
        <v>0</v>
      </c>
      <c r="OW15" s="261">
        <v>0</v>
      </c>
      <c r="OX15" s="261">
        <v>50</v>
      </c>
      <c r="OY15" s="261">
        <v>0</v>
      </c>
      <c r="OZ15" s="261">
        <v>0</v>
      </c>
      <c r="PA15" s="261">
        <v>0</v>
      </c>
      <c r="PB15" s="261">
        <v>0</v>
      </c>
      <c r="PC15" s="261">
        <v>0</v>
      </c>
      <c r="PD15" s="261">
        <v>0</v>
      </c>
      <c r="PE15" s="261">
        <v>0</v>
      </c>
      <c r="PF15" s="262"/>
      <c r="PG15" s="263">
        <f t="shared" si="27"/>
        <v>50</v>
      </c>
      <c r="PH15" s="264">
        <f t="shared" si="27"/>
        <v>50</v>
      </c>
      <c r="PI15" s="261">
        <v>2150</v>
      </c>
      <c r="PJ15" s="261">
        <v>1985</v>
      </c>
      <c r="PK15" s="261">
        <v>1800</v>
      </c>
      <c r="PL15" s="261">
        <v>1850</v>
      </c>
      <c r="PM15" s="261">
        <v>1520</v>
      </c>
      <c r="PN15" s="261">
        <v>2335</v>
      </c>
      <c r="PO15" s="261">
        <v>2970</v>
      </c>
      <c r="PP15" s="261">
        <v>1900</v>
      </c>
      <c r="PQ15" s="261">
        <v>1500</v>
      </c>
      <c r="PR15" s="261">
        <v>3000</v>
      </c>
      <c r="PS15" s="261">
        <v>2685</v>
      </c>
      <c r="PT15" s="261">
        <v>2635</v>
      </c>
      <c r="PU15" s="262"/>
      <c r="PV15" s="263">
        <f t="shared" si="28"/>
        <v>26330</v>
      </c>
      <c r="PW15" s="264">
        <f t="shared" si="28"/>
        <v>24180</v>
      </c>
      <c r="PX15" s="261">
        <v>169</v>
      </c>
      <c r="PY15" s="261">
        <v>147</v>
      </c>
      <c r="PZ15" s="261">
        <v>54</v>
      </c>
      <c r="QA15" s="261">
        <v>33</v>
      </c>
      <c r="QB15" s="261">
        <v>710</v>
      </c>
      <c r="QC15" s="261">
        <v>105</v>
      </c>
      <c r="QD15" s="261">
        <v>175</v>
      </c>
      <c r="QE15" s="261">
        <v>56</v>
      </c>
      <c r="QF15" s="261">
        <v>729</v>
      </c>
      <c r="QG15" s="261">
        <v>800</v>
      </c>
      <c r="QH15" s="261">
        <v>88</v>
      </c>
      <c r="QI15" s="261">
        <v>219.5</v>
      </c>
      <c r="QJ15" s="262"/>
      <c r="QK15" s="263">
        <f t="shared" si="29"/>
        <v>3285.5</v>
      </c>
      <c r="QL15" s="264">
        <f t="shared" si="29"/>
        <v>3116.5</v>
      </c>
      <c r="QM15" s="261">
        <v>80</v>
      </c>
      <c r="QN15" s="261">
        <v>80</v>
      </c>
      <c r="QO15" s="261">
        <v>0</v>
      </c>
      <c r="QP15" s="261">
        <v>0</v>
      </c>
      <c r="QQ15" s="261">
        <v>0</v>
      </c>
      <c r="QR15" s="261">
        <v>0</v>
      </c>
      <c r="QS15" s="261">
        <v>0</v>
      </c>
      <c r="QT15" s="261">
        <v>0</v>
      </c>
      <c r="QU15" s="261">
        <v>0</v>
      </c>
      <c r="QV15" s="261">
        <v>0</v>
      </c>
      <c r="QW15" s="261">
        <v>0</v>
      </c>
      <c r="QX15" s="261">
        <v>0</v>
      </c>
      <c r="QY15" s="262"/>
      <c r="QZ15" s="263">
        <f t="shared" si="30"/>
        <v>160</v>
      </c>
      <c r="RA15" s="264">
        <f t="shared" si="30"/>
        <v>80</v>
      </c>
      <c r="RB15" s="261">
        <v>0</v>
      </c>
      <c r="RC15" s="261">
        <v>0</v>
      </c>
      <c r="RD15" s="261">
        <v>0</v>
      </c>
      <c r="RE15" s="261">
        <v>0</v>
      </c>
      <c r="RF15" s="261">
        <v>0</v>
      </c>
      <c r="RG15" s="261">
        <v>0</v>
      </c>
      <c r="RH15" s="261">
        <v>0</v>
      </c>
      <c r="RI15" s="261">
        <v>0</v>
      </c>
      <c r="RJ15" s="261">
        <v>0</v>
      </c>
      <c r="RK15" s="261">
        <v>0</v>
      </c>
      <c r="RL15" s="261">
        <v>50</v>
      </c>
      <c r="RM15" s="261">
        <v>0</v>
      </c>
      <c r="RN15" s="262"/>
      <c r="RO15" s="263">
        <f t="shared" si="31"/>
        <v>50</v>
      </c>
      <c r="RP15" s="264">
        <f t="shared" si="31"/>
        <v>50</v>
      </c>
      <c r="RQ15" s="261">
        <v>0</v>
      </c>
      <c r="RR15" s="261">
        <v>0</v>
      </c>
      <c r="RS15" s="261">
        <v>0</v>
      </c>
      <c r="RT15" s="261">
        <v>0</v>
      </c>
      <c r="RU15" s="261">
        <v>0</v>
      </c>
      <c r="RV15" s="261">
        <v>0</v>
      </c>
      <c r="RW15" s="261">
        <v>0</v>
      </c>
      <c r="RX15" s="261">
        <v>0</v>
      </c>
      <c r="RY15" s="261">
        <v>0</v>
      </c>
      <c r="RZ15" s="261">
        <v>0</v>
      </c>
      <c r="SA15" s="261">
        <v>0</v>
      </c>
      <c r="SB15" s="261">
        <v>0</v>
      </c>
      <c r="SC15" s="262"/>
      <c r="SD15" s="263">
        <f t="shared" si="32"/>
        <v>0</v>
      </c>
      <c r="SE15" s="264">
        <f t="shared" si="32"/>
        <v>0</v>
      </c>
      <c r="SF15" s="261">
        <v>0</v>
      </c>
      <c r="SG15" s="261">
        <v>0</v>
      </c>
      <c r="SH15" s="261">
        <v>0</v>
      </c>
      <c r="SI15" s="261">
        <v>0</v>
      </c>
      <c r="SJ15" s="261">
        <v>0</v>
      </c>
      <c r="SK15" s="261">
        <v>0</v>
      </c>
      <c r="SL15" s="261">
        <v>0</v>
      </c>
      <c r="SM15" s="261">
        <v>0</v>
      </c>
      <c r="SN15" s="261">
        <v>0</v>
      </c>
      <c r="SO15" s="261">
        <v>0</v>
      </c>
      <c r="SP15" s="261">
        <v>0</v>
      </c>
      <c r="SQ15" s="261">
        <v>0</v>
      </c>
      <c r="SR15" s="262"/>
      <c r="SS15" s="263">
        <f t="shared" si="33"/>
        <v>0</v>
      </c>
      <c r="ST15" s="264">
        <f t="shared" si="33"/>
        <v>0</v>
      </c>
      <c r="SU15" s="261">
        <v>1057.44</v>
      </c>
      <c r="SV15" s="261">
        <v>1836.59</v>
      </c>
      <c r="SW15" s="261">
        <v>1118.7</v>
      </c>
      <c r="SX15" s="261">
        <v>1101.71</v>
      </c>
      <c r="SY15" s="261">
        <v>1870.58</v>
      </c>
      <c r="SZ15" s="261">
        <v>1243.77</v>
      </c>
      <c r="TA15" s="261">
        <v>1399.46</v>
      </c>
      <c r="TB15" s="261">
        <v>797.59</v>
      </c>
      <c r="TC15" s="261">
        <v>1803.55</v>
      </c>
      <c r="TD15" s="261">
        <v>2008.58</v>
      </c>
      <c r="TE15" s="261">
        <v>1193.19</v>
      </c>
      <c r="TF15" s="261">
        <v>1530.31</v>
      </c>
      <c r="TG15" s="262"/>
      <c r="TH15" s="263">
        <f t="shared" si="34"/>
        <v>16961.47</v>
      </c>
      <c r="TI15" s="264">
        <f t="shared" si="34"/>
        <v>15904.03</v>
      </c>
      <c r="TJ15" s="261">
        <v>282</v>
      </c>
      <c r="TK15" s="261">
        <v>172</v>
      </c>
      <c r="TL15" s="261">
        <v>323</v>
      </c>
      <c r="TM15" s="261">
        <v>180</v>
      </c>
      <c r="TN15" s="261">
        <v>133</v>
      </c>
      <c r="TO15" s="261">
        <v>221</v>
      </c>
      <c r="TP15" s="261">
        <v>160</v>
      </c>
      <c r="TQ15" s="261">
        <v>106</v>
      </c>
      <c r="TR15" s="261">
        <v>106</v>
      </c>
      <c r="TS15" s="261">
        <v>171</v>
      </c>
      <c r="TT15" s="261">
        <v>121</v>
      </c>
      <c r="TU15" s="261">
        <v>173</v>
      </c>
      <c r="TV15" s="262"/>
      <c r="TW15" s="263">
        <f t="shared" si="35"/>
        <v>2148</v>
      </c>
      <c r="TX15" s="264">
        <f t="shared" si="35"/>
        <v>1866</v>
      </c>
      <c r="TY15" s="261">
        <v>781.75</v>
      </c>
      <c r="TZ15" s="261">
        <v>1242.25</v>
      </c>
      <c r="UA15" s="261">
        <v>836.3</v>
      </c>
      <c r="UB15" s="261">
        <v>742.36</v>
      </c>
      <c r="UC15" s="261">
        <v>1186.79</v>
      </c>
      <c r="UD15" s="261">
        <v>802.39</v>
      </c>
      <c r="UE15" s="261">
        <v>939.59</v>
      </c>
      <c r="UF15" s="261">
        <v>536.96</v>
      </c>
      <c r="UG15" s="261">
        <v>1212.08</v>
      </c>
      <c r="UH15" s="261">
        <v>1351.56</v>
      </c>
      <c r="UI15" s="261">
        <v>798.39</v>
      </c>
      <c r="UJ15" s="261">
        <v>1005.67</v>
      </c>
      <c r="UK15" s="262"/>
      <c r="UL15" s="263">
        <f t="shared" si="36"/>
        <v>11436.09</v>
      </c>
      <c r="UM15" s="264">
        <f t="shared" si="36"/>
        <v>10654.34</v>
      </c>
      <c r="UN15" s="261">
        <v>100</v>
      </c>
      <c r="UO15" s="261">
        <v>100</v>
      </c>
      <c r="UP15" s="261">
        <v>50</v>
      </c>
      <c r="UQ15" s="261">
        <v>100</v>
      </c>
      <c r="UR15" s="261">
        <v>150</v>
      </c>
      <c r="US15" s="261">
        <v>0</v>
      </c>
      <c r="UT15" s="261">
        <v>0</v>
      </c>
      <c r="UU15" s="261">
        <v>50</v>
      </c>
      <c r="UV15" s="261">
        <v>50</v>
      </c>
      <c r="UW15" s="261">
        <v>50</v>
      </c>
      <c r="UX15" s="261">
        <v>50</v>
      </c>
      <c r="UY15" s="261">
        <v>50</v>
      </c>
      <c r="UZ15" s="262"/>
      <c r="VA15" s="263">
        <f t="shared" si="37"/>
        <v>750</v>
      </c>
      <c r="VB15" s="264">
        <f t="shared" si="37"/>
        <v>650</v>
      </c>
      <c r="VC15" s="261">
        <v>0</v>
      </c>
      <c r="VD15" s="261">
        <v>0</v>
      </c>
      <c r="VE15" s="261">
        <v>0</v>
      </c>
      <c r="VF15" s="261">
        <v>0</v>
      </c>
      <c r="VG15" s="261">
        <v>0</v>
      </c>
      <c r="VH15" s="261">
        <v>0</v>
      </c>
      <c r="VI15" s="261">
        <v>0</v>
      </c>
      <c r="VJ15" s="261">
        <v>0</v>
      </c>
      <c r="VK15" s="261">
        <v>0</v>
      </c>
      <c r="VL15" s="261">
        <v>0</v>
      </c>
      <c r="VM15" s="261">
        <v>0</v>
      </c>
      <c r="VN15" s="261">
        <v>260</v>
      </c>
      <c r="VO15" s="262"/>
      <c r="VP15" s="263">
        <f t="shared" si="38"/>
        <v>260</v>
      </c>
      <c r="VQ15" s="264">
        <f t="shared" si="38"/>
        <v>260</v>
      </c>
      <c r="VR15" s="261">
        <v>0</v>
      </c>
      <c r="VS15" s="261">
        <v>335</v>
      </c>
      <c r="VT15" s="261">
        <v>295</v>
      </c>
      <c r="VU15" s="261">
        <v>60</v>
      </c>
      <c r="VV15" s="261">
        <v>295</v>
      </c>
      <c r="VW15" s="261">
        <v>0</v>
      </c>
      <c r="VX15" s="261">
        <v>395</v>
      </c>
      <c r="VY15" s="261">
        <v>0</v>
      </c>
      <c r="VZ15" s="261">
        <v>0</v>
      </c>
      <c r="WA15" s="261">
        <v>0</v>
      </c>
      <c r="WB15" s="261">
        <v>590</v>
      </c>
      <c r="WC15" s="261">
        <v>0</v>
      </c>
      <c r="WD15" s="262"/>
      <c r="WE15" s="263">
        <f t="shared" si="39"/>
        <v>1970</v>
      </c>
      <c r="WF15" s="264">
        <f t="shared" si="39"/>
        <v>1970</v>
      </c>
      <c r="WG15" s="261">
        <v>2131.8200000000002</v>
      </c>
      <c r="WH15" s="261">
        <v>5958.16</v>
      </c>
      <c r="WI15" s="261">
        <v>3283.8</v>
      </c>
      <c r="WJ15" s="261">
        <v>4014.75</v>
      </c>
      <c r="WK15" s="261">
        <v>3662.23</v>
      </c>
      <c r="WL15" s="261">
        <v>6447.23</v>
      </c>
      <c r="WM15" s="261">
        <v>2963.88</v>
      </c>
      <c r="WN15" s="261">
        <v>2044.58</v>
      </c>
      <c r="WO15" s="261">
        <v>2032.97</v>
      </c>
      <c r="WP15" s="261">
        <v>5266.21</v>
      </c>
      <c r="WQ15" s="261">
        <v>1495.13</v>
      </c>
      <c r="WR15" s="261">
        <v>7252.2</v>
      </c>
      <c r="WS15" s="262"/>
      <c r="WT15" s="263">
        <f t="shared" si="40"/>
        <v>46552.959999999992</v>
      </c>
      <c r="WU15" s="264">
        <f t="shared" si="40"/>
        <v>44421.139999999992</v>
      </c>
      <c r="WV15" s="261">
        <v>223.37</v>
      </c>
      <c r="WW15" s="261">
        <v>739.2</v>
      </c>
      <c r="WX15" s="261">
        <v>238.27</v>
      </c>
      <c r="WY15" s="261">
        <v>448.33</v>
      </c>
      <c r="WZ15" s="261">
        <v>240.85</v>
      </c>
      <c r="XA15" s="261">
        <v>654.54999999999995</v>
      </c>
      <c r="XB15" s="261">
        <v>149.94</v>
      </c>
      <c r="XC15" s="261">
        <v>91.45</v>
      </c>
      <c r="XD15" s="261">
        <v>218.85</v>
      </c>
      <c r="XE15" s="261">
        <v>510.5</v>
      </c>
      <c r="XF15" s="261">
        <v>202.5</v>
      </c>
      <c r="XG15" s="261">
        <v>1004.5</v>
      </c>
      <c r="XH15" s="262"/>
      <c r="XI15" s="263">
        <f t="shared" si="41"/>
        <v>4722.3099999999995</v>
      </c>
      <c r="XJ15" s="264">
        <f t="shared" si="41"/>
        <v>4498.9399999999996</v>
      </c>
      <c r="XK15" s="261">
        <v>0</v>
      </c>
      <c r="XL15" s="261">
        <v>0</v>
      </c>
      <c r="XM15" s="261">
        <v>0</v>
      </c>
      <c r="XN15" s="261">
        <v>0</v>
      </c>
      <c r="XO15" s="261">
        <v>0</v>
      </c>
      <c r="XP15" s="261">
        <v>0</v>
      </c>
      <c r="XQ15" s="261">
        <v>0</v>
      </c>
      <c r="XR15" s="261">
        <v>0</v>
      </c>
      <c r="XS15" s="261">
        <v>0</v>
      </c>
      <c r="XT15" s="261">
        <v>0</v>
      </c>
      <c r="XU15" s="261">
        <v>0</v>
      </c>
      <c r="XV15" s="261">
        <v>0</v>
      </c>
      <c r="XW15" s="261"/>
      <c r="XX15" s="263">
        <f t="shared" si="42"/>
        <v>0</v>
      </c>
      <c r="XY15" s="264">
        <f t="shared" si="42"/>
        <v>0</v>
      </c>
      <c r="XZ15" s="261">
        <v>1</v>
      </c>
      <c r="YA15" s="261">
        <v>5</v>
      </c>
      <c r="YB15" s="261">
        <v>0</v>
      </c>
      <c r="YC15" s="261">
        <v>20</v>
      </c>
      <c r="YD15" s="261">
        <v>118</v>
      </c>
      <c r="YE15" s="261">
        <v>20</v>
      </c>
      <c r="YF15" s="261">
        <v>32</v>
      </c>
      <c r="YG15" s="261">
        <v>0</v>
      </c>
      <c r="YH15" s="261">
        <v>0</v>
      </c>
      <c r="YI15" s="261">
        <v>0</v>
      </c>
      <c r="YJ15" s="261">
        <v>19.5</v>
      </c>
      <c r="YK15" s="261">
        <v>47</v>
      </c>
      <c r="YL15" s="262"/>
      <c r="YM15" s="263">
        <f t="shared" si="43"/>
        <v>262.5</v>
      </c>
      <c r="YN15" s="264">
        <f t="shared" si="43"/>
        <v>261.5</v>
      </c>
      <c r="YO15" s="261">
        <v>236.87</v>
      </c>
      <c r="YP15" s="261">
        <v>662.02</v>
      </c>
      <c r="YQ15" s="261">
        <v>364.87</v>
      </c>
      <c r="YR15" s="261">
        <v>446.08</v>
      </c>
      <c r="YS15" s="261">
        <v>406.92</v>
      </c>
      <c r="YT15" s="261">
        <v>716.36</v>
      </c>
      <c r="YU15" s="261">
        <v>329.32</v>
      </c>
      <c r="YV15" s="261">
        <v>227.18</v>
      </c>
      <c r="YW15" s="261">
        <v>225.89</v>
      </c>
      <c r="YX15" s="261">
        <v>585.13</v>
      </c>
      <c r="YY15" s="261">
        <v>166.13</v>
      </c>
      <c r="YZ15" s="261">
        <v>805.8</v>
      </c>
      <c r="ZA15" s="262"/>
      <c r="ZB15" s="263">
        <f t="shared" si="44"/>
        <v>5172.57</v>
      </c>
      <c r="ZC15" s="264">
        <f t="shared" si="44"/>
        <v>4935.7</v>
      </c>
      <c r="ZD15" s="261">
        <v>0</v>
      </c>
      <c r="ZE15" s="261">
        <v>0</v>
      </c>
      <c r="ZF15" s="261">
        <v>0</v>
      </c>
      <c r="ZG15" s="261">
        <v>0</v>
      </c>
      <c r="ZH15" s="261">
        <v>0</v>
      </c>
      <c r="ZI15" s="261">
        <v>0</v>
      </c>
      <c r="ZJ15" s="261">
        <v>0</v>
      </c>
      <c r="ZK15" s="261">
        <v>0</v>
      </c>
      <c r="ZL15" s="261">
        <v>0</v>
      </c>
      <c r="ZM15" s="261">
        <v>0</v>
      </c>
      <c r="ZN15" s="261">
        <v>0</v>
      </c>
      <c r="ZO15" s="261">
        <v>0</v>
      </c>
      <c r="ZP15" s="262"/>
      <c r="ZQ15" s="263">
        <f t="shared" si="45"/>
        <v>0</v>
      </c>
      <c r="ZR15" s="264">
        <f t="shared" si="45"/>
        <v>0</v>
      </c>
      <c r="ZS15" s="261">
        <v>55.78</v>
      </c>
      <c r="ZT15" s="261">
        <v>26.34</v>
      </c>
      <c r="ZU15" s="261">
        <v>79.5</v>
      </c>
      <c r="ZV15" s="261">
        <v>29.97</v>
      </c>
      <c r="ZW15" s="261">
        <v>16.82</v>
      </c>
      <c r="ZX15" s="261">
        <v>46.85</v>
      </c>
      <c r="ZY15" s="261">
        <v>21.21</v>
      </c>
      <c r="ZZ15" s="261">
        <v>14.03</v>
      </c>
      <c r="AAA15" s="261">
        <v>1.45</v>
      </c>
      <c r="AAB15" s="261">
        <v>221.5</v>
      </c>
      <c r="AAC15" s="261">
        <v>21.15</v>
      </c>
      <c r="AAD15" s="261">
        <v>88.46</v>
      </c>
      <c r="AAE15" s="262"/>
      <c r="AAF15" s="263">
        <f t="shared" si="46"/>
        <v>623.05999999999995</v>
      </c>
      <c r="AAG15" s="264">
        <f t="shared" si="46"/>
        <v>567.28</v>
      </c>
      <c r="AAH15" s="261">
        <v>10360.879999999999</v>
      </c>
      <c r="AAI15" s="261">
        <v>11938.2</v>
      </c>
      <c r="AAJ15" s="261">
        <v>9598</v>
      </c>
      <c r="AAK15" s="261">
        <v>11106.88</v>
      </c>
      <c r="AAL15" s="261">
        <v>12524.61</v>
      </c>
      <c r="AAM15" s="261">
        <v>10711.11</v>
      </c>
      <c r="AAN15" s="261">
        <v>9928.74</v>
      </c>
      <c r="AAO15" s="261">
        <v>7241.85</v>
      </c>
      <c r="AAP15" s="261">
        <v>5409.76</v>
      </c>
      <c r="AAQ15" s="261">
        <v>10679.13</v>
      </c>
      <c r="AAR15" s="261">
        <v>7098</v>
      </c>
      <c r="AAS15" s="261">
        <v>15109.12</v>
      </c>
      <c r="AAT15" s="262"/>
      <c r="AAU15" s="263">
        <f t="shared" si="47"/>
        <v>121706.28</v>
      </c>
      <c r="AAV15" s="264">
        <f t="shared" si="47"/>
        <v>111345.40000000001</v>
      </c>
      <c r="AAW15" s="261">
        <v>2043.72</v>
      </c>
      <c r="AAX15" s="261">
        <v>2286.35</v>
      </c>
      <c r="AAY15" s="261">
        <v>1920.18</v>
      </c>
      <c r="AAZ15" s="261">
        <v>2213.04</v>
      </c>
      <c r="ABA15" s="261">
        <v>2829.55</v>
      </c>
      <c r="ABB15" s="261">
        <v>2226.67</v>
      </c>
      <c r="ABC15" s="261">
        <v>1773.13</v>
      </c>
      <c r="ABD15" s="261">
        <v>1212.96</v>
      </c>
      <c r="ABE15" s="261">
        <v>973.39</v>
      </c>
      <c r="ABF15" s="261">
        <v>1853.54</v>
      </c>
      <c r="ABG15" s="261">
        <v>1178.57</v>
      </c>
      <c r="ABH15" s="261">
        <v>2617.94</v>
      </c>
      <c r="ABI15" s="262"/>
      <c r="ABJ15" s="263">
        <f t="shared" si="48"/>
        <v>23129.039999999997</v>
      </c>
      <c r="ABK15" s="264">
        <f t="shared" si="48"/>
        <v>21085.319999999996</v>
      </c>
      <c r="ABL15" s="261">
        <v>14.75</v>
      </c>
      <c r="ABM15" s="261">
        <v>2</v>
      </c>
      <c r="ABN15" s="261">
        <v>30.5</v>
      </c>
      <c r="ABO15" s="261">
        <v>41.25</v>
      </c>
      <c r="ABP15" s="261">
        <v>67.5</v>
      </c>
      <c r="ABQ15" s="261">
        <v>14.75</v>
      </c>
      <c r="ABR15" s="261">
        <v>0</v>
      </c>
      <c r="ABS15" s="261">
        <v>10</v>
      </c>
      <c r="ABT15" s="261">
        <v>0</v>
      </c>
      <c r="ABU15" s="261">
        <v>13.8</v>
      </c>
      <c r="ABV15" s="261">
        <v>2.5</v>
      </c>
      <c r="ABW15" s="261">
        <v>33</v>
      </c>
      <c r="ABX15" s="262"/>
      <c r="ABY15" s="263">
        <f t="shared" si="49"/>
        <v>230.05</v>
      </c>
      <c r="ABZ15" s="264">
        <f t="shared" si="49"/>
        <v>215.3</v>
      </c>
      <c r="ACA15" s="261">
        <v>1151.21</v>
      </c>
      <c r="ACB15" s="261">
        <v>1326.47</v>
      </c>
      <c r="ACC15" s="261">
        <v>1066.45</v>
      </c>
      <c r="ACD15" s="261">
        <v>1234.0999999999999</v>
      </c>
      <c r="ACE15" s="261">
        <v>1391.62</v>
      </c>
      <c r="ACF15" s="261">
        <v>1190.1199999999999</v>
      </c>
      <c r="ACG15" s="261">
        <v>1103.19</v>
      </c>
      <c r="ACH15" s="261">
        <v>804.65</v>
      </c>
      <c r="ACI15" s="261">
        <v>601.08000000000004</v>
      </c>
      <c r="ACJ15" s="261">
        <v>1186.57</v>
      </c>
      <c r="ACK15" s="261">
        <v>788.66</v>
      </c>
      <c r="ACL15" s="261">
        <v>1678.79</v>
      </c>
      <c r="ACM15" s="262"/>
      <c r="ACN15" s="263">
        <f t="shared" si="50"/>
        <v>13522.91</v>
      </c>
      <c r="ACO15" s="264">
        <f t="shared" si="50"/>
        <v>12371.699999999997</v>
      </c>
      <c r="ACP15" s="261">
        <v>115</v>
      </c>
      <c r="ACQ15" s="261">
        <v>115</v>
      </c>
      <c r="ACR15" s="261">
        <v>0</v>
      </c>
      <c r="ACS15" s="261">
        <v>115</v>
      </c>
      <c r="ACT15" s="261">
        <v>0</v>
      </c>
      <c r="ACU15" s="261">
        <v>0</v>
      </c>
      <c r="ACV15" s="261">
        <v>0</v>
      </c>
      <c r="ACW15" s="261">
        <v>0</v>
      </c>
      <c r="ACX15" s="261">
        <v>0</v>
      </c>
      <c r="ACY15" s="261">
        <v>230</v>
      </c>
      <c r="ACZ15" s="261">
        <v>0</v>
      </c>
      <c r="ADA15" s="261">
        <v>115</v>
      </c>
      <c r="ADB15" s="262"/>
      <c r="ADC15" s="263">
        <f t="shared" si="51"/>
        <v>690</v>
      </c>
      <c r="ADD15" s="264">
        <f t="shared" si="51"/>
        <v>575</v>
      </c>
      <c r="ADE15" s="261">
        <v>10</v>
      </c>
      <c r="ADF15" s="261">
        <v>0</v>
      </c>
      <c r="ADG15" s="261">
        <v>10</v>
      </c>
      <c r="ADH15" s="261">
        <v>25</v>
      </c>
      <c r="ADI15" s="261">
        <v>10</v>
      </c>
      <c r="ADJ15" s="261">
        <v>0</v>
      </c>
      <c r="ADK15" s="261">
        <v>5</v>
      </c>
      <c r="ADL15" s="261">
        <v>0</v>
      </c>
      <c r="ADM15" s="261">
        <v>0</v>
      </c>
      <c r="ADN15" s="261">
        <v>0</v>
      </c>
      <c r="ADO15" s="261">
        <v>60</v>
      </c>
      <c r="ADP15" s="261">
        <v>27</v>
      </c>
      <c r="ADQ15" s="262"/>
      <c r="ADR15" s="263">
        <f t="shared" si="52"/>
        <v>147</v>
      </c>
      <c r="ADS15" s="264">
        <f t="shared" si="52"/>
        <v>137</v>
      </c>
      <c r="ADT15" s="261">
        <v>0</v>
      </c>
      <c r="ADU15" s="261">
        <v>0</v>
      </c>
      <c r="ADV15" s="261">
        <v>0</v>
      </c>
      <c r="ADW15" s="261">
        <v>80</v>
      </c>
      <c r="ADX15" s="261">
        <v>0</v>
      </c>
      <c r="ADY15" s="261">
        <v>0</v>
      </c>
      <c r="ADZ15" s="261">
        <v>0</v>
      </c>
      <c r="AEA15" s="261">
        <v>0</v>
      </c>
      <c r="AEB15" s="261">
        <v>0</v>
      </c>
      <c r="AEC15" s="261">
        <v>160</v>
      </c>
      <c r="AED15" s="261">
        <v>0</v>
      </c>
      <c r="AEE15" s="261">
        <v>80</v>
      </c>
      <c r="AEF15" s="262"/>
      <c r="AEG15" s="263">
        <f t="shared" si="53"/>
        <v>320</v>
      </c>
      <c r="AEH15" s="264">
        <f t="shared" si="53"/>
        <v>320</v>
      </c>
      <c r="AEI15" s="261">
        <v>0</v>
      </c>
      <c r="AEJ15" s="261">
        <v>0</v>
      </c>
      <c r="AEK15" s="261">
        <v>0</v>
      </c>
      <c r="AEL15" s="261">
        <v>0</v>
      </c>
      <c r="AEM15" s="261">
        <v>0</v>
      </c>
      <c r="AEN15" s="261">
        <v>0</v>
      </c>
      <c r="AEO15" s="261">
        <v>0</v>
      </c>
      <c r="AEP15" s="261">
        <v>0</v>
      </c>
      <c r="AEQ15" s="261">
        <v>0</v>
      </c>
      <c r="AER15" s="261">
        <v>0</v>
      </c>
      <c r="AES15" s="261">
        <v>0</v>
      </c>
      <c r="AET15" s="261">
        <v>0</v>
      </c>
      <c r="AEU15" s="262"/>
      <c r="AEV15" s="263">
        <f t="shared" si="54"/>
        <v>0</v>
      </c>
      <c r="AEW15" s="264">
        <f t="shared" si="54"/>
        <v>0</v>
      </c>
      <c r="AEX15" s="261">
        <v>0</v>
      </c>
      <c r="AEY15" s="261">
        <v>0</v>
      </c>
      <c r="AEZ15" s="261">
        <v>0</v>
      </c>
      <c r="AFA15" s="261">
        <v>0</v>
      </c>
      <c r="AFB15" s="261">
        <v>0</v>
      </c>
      <c r="AFC15" s="261">
        <v>0</v>
      </c>
      <c r="AFD15" s="261">
        <v>0</v>
      </c>
      <c r="AFE15" s="261">
        <v>0</v>
      </c>
      <c r="AFF15" s="261">
        <v>0</v>
      </c>
      <c r="AFG15" s="261">
        <v>0</v>
      </c>
      <c r="AFH15" s="261">
        <v>0</v>
      </c>
      <c r="AFI15" s="261">
        <v>0</v>
      </c>
      <c r="AFJ15" s="262"/>
      <c r="AFK15" s="263">
        <f t="shared" si="55"/>
        <v>0</v>
      </c>
      <c r="AFL15" s="264">
        <f t="shared" si="55"/>
        <v>0</v>
      </c>
      <c r="AFM15" s="261">
        <v>0.9</v>
      </c>
      <c r="AFN15" s="261">
        <v>25.2</v>
      </c>
      <c r="AFO15" s="261">
        <v>34.200000000000003</v>
      </c>
      <c r="AFP15" s="261">
        <v>4.95</v>
      </c>
      <c r="AFQ15" s="261">
        <v>27.9</v>
      </c>
      <c r="AFR15" s="261">
        <v>1.8</v>
      </c>
      <c r="AFS15" s="261">
        <v>76.5</v>
      </c>
      <c r="AFT15" s="261">
        <v>16.02</v>
      </c>
      <c r="AFU15" s="261">
        <v>0</v>
      </c>
      <c r="AFV15" s="261">
        <v>0</v>
      </c>
      <c r="AFW15" s="261">
        <v>0.9</v>
      </c>
      <c r="AFX15" s="261">
        <v>9.9</v>
      </c>
      <c r="AFY15" s="262"/>
      <c r="AFZ15" s="263">
        <f t="shared" si="56"/>
        <v>198.27</v>
      </c>
      <c r="AGA15" s="264">
        <f t="shared" si="56"/>
        <v>197.37000000000003</v>
      </c>
      <c r="AGB15" s="261">
        <v>0</v>
      </c>
      <c r="AGC15" s="261">
        <v>0</v>
      </c>
      <c r="AGD15" s="261">
        <v>0</v>
      </c>
      <c r="AGE15" s="261">
        <v>0</v>
      </c>
      <c r="AGF15" s="261">
        <v>0</v>
      </c>
      <c r="AGG15" s="261">
        <v>0</v>
      </c>
      <c r="AGH15" s="261">
        <v>0</v>
      </c>
      <c r="AGI15" s="261">
        <v>0</v>
      </c>
      <c r="AGJ15" s="261">
        <v>0</v>
      </c>
      <c r="AGK15" s="261">
        <v>0</v>
      </c>
      <c r="AGL15" s="261">
        <v>0</v>
      </c>
      <c r="AGM15" s="261">
        <v>0</v>
      </c>
      <c r="AGN15" s="262"/>
      <c r="AGO15" s="263">
        <f t="shared" si="57"/>
        <v>0</v>
      </c>
      <c r="AGP15" s="264">
        <f t="shared" si="57"/>
        <v>0</v>
      </c>
      <c r="AGQ15" s="261">
        <v>0</v>
      </c>
      <c r="AGR15" s="261">
        <v>0</v>
      </c>
      <c r="AGS15" s="261">
        <v>0</v>
      </c>
      <c r="AGT15" s="261">
        <v>0</v>
      </c>
      <c r="AGU15" s="261">
        <v>0</v>
      </c>
      <c r="AGV15" s="261">
        <v>0</v>
      </c>
      <c r="AGW15" s="261">
        <v>0</v>
      </c>
      <c r="AGX15" s="261">
        <v>0</v>
      </c>
      <c r="AGY15" s="261">
        <v>0</v>
      </c>
      <c r="AGZ15" s="261">
        <v>0</v>
      </c>
      <c r="AHA15" s="261">
        <v>0</v>
      </c>
      <c r="AHB15" s="261">
        <v>0</v>
      </c>
      <c r="AHC15" s="262"/>
      <c r="AHD15" s="263">
        <f t="shared" si="58"/>
        <v>0</v>
      </c>
      <c r="AHE15" s="264">
        <f t="shared" si="58"/>
        <v>0</v>
      </c>
      <c r="AHF15" s="261">
        <v>0</v>
      </c>
      <c r="AHG15" s="261">
        <v>15</v>
      </c>
      <c r="AHH15" s="261">
        <v>0</v>
      </c>
      <c r="AHI15" s="261">
        <v>0</v>
      </c>
      <c r="AHJ15" s="261">
        <v>0</v>
      </c>
      <c r="AHK15" s="261">
        <v>0</v>
      </c>
      <c r="AHL15" s="261">
        <v>0</v>
      </c>
      <c r="AHM15" s="261">
        <v>0</v>
      </c>
      <c r="AHN15" s="261">
        <v>0</v>
      </c>
      <c r="AHO15" s="261">
        <v>0</v>
      </c>
      <c r="AHP15" s="261">
        <v>0</v>
      </c>
      <c r="AHQ15" s="261">
        <v>0</v>
      </c>
      <c r="AHR15" s="262"/>
      <c r="AHS15" s="263">
        <f t="shared" si="59"/>
        <v>15</v>
      </c>
      <c r="AHT15" s="264">
        <f t="shared" si="59"/>
        <v>15</v>
      </c>
      <c r="AHU15" s="261">
        <v>0.1</v>
      </c>
      <c r="AHV15" s="261">
        <v>2.8</v>
      </c>
      <c r="AHW15" s="261">
        <v>3.8</v>
      </c>
      <c r="AHX15" s="261">
        <v>0.55000000000000004</v>
      </c>
      <c r="AHY15" s="261">
        <v>3.1</v>
      </c>
      <c r="AHZ15" s="261">
        <v>0.2</v>
      </c>
      <c r="AIA15" s="261">
        <v>8.5</v>
      </c>
      <c r="AIB15" s="261">
        <v>1.78</v>
      </c>
      <c r="AIC15" s="261">
        <v>0</v>
      </c>
      <c r="AID15" s="261">
        <v>0</v>
      </c>
      <c r="AIE15" s="261">
        <v>0.1</v>
      </c>
      <c r="AIF15" s="261">
        <v>1.1000000000000001</v>
      </c>
      <c r="AIG15" s="262"/>
      <c r="AIH15" s="263">
        <f t="shared" si="60"/>
        <v>22.03</v>
      </c>
      <c r="AII15" s="264">
        <f t="shared" si="60"/>
        <v>21.930000000000003</v>
      </c>
      <c r="AIJ15" s="261">
        <v>0</v>
      </c>
      <c r="AIK15" s="261">
        <v>0</v>
      </c>
      <c r="AIL15" s="261">
        <v>0</v>
      </c>
      <c r="AIM15" s="261">
        <v>0</v>
      </c>
      <c r="AIN15" s="261">
        <v>0</v>
      </c>
      <c r="AIO15" s="261">
        <v>0</v>
      </c>
      <c r="AIP15" s="261">
        <v>0</v>
      </c>
      <c r="AIQ15" s="261">
        <v>0</v>
      </c>
      <c r="AIR15" s="261">
        <v>0</v>
      </c>
      <c r="AIS15" s="261">
        <v>0</v>
      </c>
      <c r="AIT15" s="261">
        <v>0</v>
      </c>
      <c r="AIU15" s="261">
        <v>0</v>
      </c>
      <c r="AIV15" s="262"/>
      <c r="AIW15" s="263">
        <f t="shared" si="61"/>
        <v>0</v>
      </c>
      <c r="AIX15" s="264">
        <f t="shared" si="61"/>
        <v>0</v>
      </c>
      <c r="AIY15" s="261">
        <v>0</v>
      </c>
      <c r="AIZ15" s="261">
        <v>0</v>
      </c>
      <c r="AJA15" s="261">
        <v>0</v>
      </c>
      <c r="AJB15" s="261">
        <v>0</v>
      </c>
      <c r="AJC15" s="261">
        <v>0</v>
      </c>
      <c r="AJD15" s="261">
        <v>0</v>
      </c>
      <c r="AJE15" s="261">
        <v>0</v>
      </c>
      <c r="AJF15" s="261">
        <v>0</v>
      </c>
      <c r="AJG15" s="261">
        <v>0</v>
      </c>
      <c r="AJH15" s="261">
        <v>0</v>
      </c>
      <c r="AJI15" s="261">
        <v>0</v>
      </c>
      <c r="AJJ15" s="261">
        <v>0</v>
      </c>
      <c r="AJK15" s="262"/>
      <c r="AJL15" s="263">
        <f t="shared" si="62"/>
        <v>0</v>
      </c>
      <c r="AJM15" s="264">
        <f t="shared" si="62"/>
        <v>0</v>
      </c>
      <c r="AJN15" s="261">
        <v>0</v>
      </c>
      <c r="AJO15" s="261">
        <v>0</v>
      </c>
      <c r="AJP15" s="261">
        <v>0</v>
      </c>
      <c r="AJQ15" s="261">
        <v>0</v>
      </c>
      <c r="AJR15" s="261">
        <v>7.65</v>
      </c>
      <c r="AJS15" s="261">
        <v>0</v>
      </c>
      <c r="AJT15" s="261">
        <v>0</v>
      </c>
      <c r="AJU15" s="261">
        <v>0</v>
      </c>
      <c r="AJV15" s="261">
        <v>0</v>
      </c>
      <c r="AJW15" s="261">
        <v>0</v>
      </c>
      <c r="AJX15" s="261">
        <v>0</v>
      </c>
      <c r="AJY15" s="261">
        <v>0</v>
      </c>
      <c r="AJZ15" s="262"/>
      <c r="AKA15" s="263">
        <f t="shared" si="63"/>
        <v>7.65</v>
      </c>
      <c r="AKB15" s="264">
        <f t="shared" si="63"/>
        <v>7.65</v>
      </c>
      <c r="AKC15" s="261">
        <v>0</v>
      </c>
      <c r="AKD15" s="261">
        <v>0</v>
      </c>
      <c r="AKE15" s="261">
        <v>0</v>
      </c>
      <c r="AKF15" s="261">
        <v>0</v>
      </c>
      <c r="AKG15" s="261">
        <v>0</v>
      </c>
      <c r="AKH15" s="261">
        <v>0</v>
      </c>
      <c r="AKI15" s="261">
        <v>0</v>
      </c>
      <c r="AKJ15" s="261">
        <v>0</v>
      </c>
      <c r="AKK15" s="261">
        <v>0</v>
      </c>
      <c r="AKL15" s="261">
        <v>0</v>
      </c>
      <c r="AKM15" s="261">
        <v>0</v>
      </c>
      <c r="AKN15" s="261">
        <v>0</v>
      </c>
      <c r="AKO15" s="262"/>
      <c r="AKP15" s="263">
        <f t="shared" si="64"/>
        <v>0</v>
      </c>
      <c r="AKQ15" s="264">
        <f t="shared" si="64"/>
        <v>0</v>
      </c>
      <c r="AKR15" s="261">
        <v>75</v>
      </c>
      <c r="AKS15" s="261">
        <v>0</v>
      </c>
      <c r="AKT15" s="261">
        <v>300</v>
      </c>
      <c r="AKU15" s="261">
        <v>2456</v>
      </c>
      <c r="AKV15" s="261">
        <v>700</v>
      </c>
      <c r="AKW15" s="261">
        <v>0</v>
      </c>
      <c r="AKX15" s="261">
        <v>0</v>
      </c>
      <c r="AKY15" s="261">
        <v>5000</v>
      </c>
      <c r="AKZ15" s="261">
        <v>0</v>
      </c>
      <c r="ALA15" s="261">
        <v>275</v>
      </c>
      <c r="ALB15" s="261">
        <v>0</v>
      </c>
      <c r="ALC15" s="261">
        <v>0</v>
      </c>
      <c r="ALD15" s="262"/>
      <c r="ALE15" s="263">
        <f t="shared" si="65"/>
        <v>8806</v>
      </c>
      <c r="ALF15" s="264">
        <f t="shared" si="65"/>
        <v>8731</v>
      </c>
      <c r="ALG15" s="261">
        <v>0</v>
      </c>
      <c r="ALH15" s="261">
        <v>0</v>
      </c>
      <c r="ALI15" s="261">
        <v>0</v>
      </c>
      <c r="ALJ15" s="261">
        <v>0</v>
      </c>
      <c r="ALK15" s="261">
        <v>0</v>
      </c>
      <c r="ALL15" s="261">
        <v>0</v>
      </c>
      <c r="ALM15" s="261">
        <v>0</v>
      </c>
      <c r="ALN15" s="261">
        <v>0</v>
      </c>
      <c r="ALO15" s="261">
        <v>0</v>
      </c>
      <c r="ALP15" s="261">
        <v>0</v>
      </c>
      <c r="ALQ15" s="261">
        <v>0</v>
      </c>
      <c r="ALR15" s="261">
        <v>0</v>
      </c>
      <c r="ALS15" s="262"/>
      <c r="ALT15" s="263">
        <f t="shared" si="66"/>
        <v>0</v>
      </c>
      <c r="ALU15" s="264">
        <f t="shared" si="66"/>
        <v>0</v>
      </c>
      <c r="ALV15" s="261">
        <v>0</v>
      </c>
      <c r="ALW15" s="261">
        <v>0</v>
      </c>
      <c r="ALX15" s="261">
        <v>0</v>
      </c>
      <c r="ALY15" s="261">
        <v>0</v>
      </c>
      <c r="ALZ15" s="261">
        <v>0</v>
      </c>
      <c r="AMA15" s="261">
        <v>0</v>
      </c>
      <c r="AMB15" s="261">
        <v>0</v>
      </c>
      <c r="AMC15" s="261">
        <v>0</v>
      </c>
      <c r="AMD15" s="261">
        <v>0</v>
      </c>
      <c r="AME15" s="261">
        <v>0</v>
      </c>
      <c r="AMF15" s="261">
        <v>0</v>
      </c>
      <c r="AMG15" s="261">
        <v>0</v>
      </c>
      <c r="AMH15" s="262"/>
      <c r="AMI15" s="263">
        <f t="shared" si="67"/>
        <v>0</v>
      </c>
      <c r="AMJ15" s="264">
        <f t="shared" si="67"/>
        <v>0</v>
      </c>
      <c r="AMK15" s="261">
        <v>65.36</v>
      </c>
      <c r="AML15" s="261">
        <v>60.32</v>
      </c>
      <c r="AMM15" s="261">
        <v>59.29</v>
      </c>
      <c r="AMN15" s="261">
        <v>57.87</v>
      </c>
      <c r="AMO15" s="261">
        <v>56.38</v>
      </c>
      <c r="AMP15" s="261">
        <v>48.1</v>
      </c>
      <c r="AMQ15" s="261">
        <v>42.65</v>
      </c>
      <c r="AMR15" s="261">
        <v>36.46</v>
      </c>
      <c r="AMS15" s="261">
        <v>37.869999999999997</v>
      </c>
      <c r="AMT15" s="261">
        <v>37.44</v>
      </c>
      <c r="AMU15" s="261">
        <v>38.15</v>
      </c>
      <c r="AMV15" s="261">
        <v>42.66</v>
      </c>
      <c r="AMW15" s="262"/>
      <c r="AMX15" s="263">
        <f t="shared" si="68"/>
        <v>582.54999999999995</v>
      </c>
      <c r="AMY15" s="264">
        <f t="shared" si="68"/>
        <v>517.18999999999994</v>
      </c>
      <c r="AMZ15" s="261">
        <v>0</v>
      </c>
      <c r="ANA15" s="261">
        <v>0</v>
      </c>
      <c r="ANB15" s="261">
        <v>0</v>
      </c>
      <c r="ANC15" s="261">
        <v>0</v>
      </c>
      <c r="AND15" s="261">
        <v>0.85</v>
      </c>
      <c r="ANE15" s="261">
        <v>0</v>
      </c>
      <c r="ANF15" s="261">
        <v>0</v>
      </c>
      <c r="ANG15" s="261">
        <v>0</v>
      </c>
      <c r="ANH15" s="261">
        <v>0</v>
      </c>
      <c r="ANI15" s="261">
        <v>0</v>
      </c>
      <c r="ANJ15" s="261">
        <v>0</v>
      </c>
      <c r="ANK15" s="261">
        <v>0</v>
      </c>
      <c r="ANL15" s="262"/>
      <c r="ANM15" s="263">
        <f t="shared" si="69"/>
        <v>0.85</v>
      </c>
      <c r="ANN15" s="264">
        <f t="shared" si="69"/>
        <v>0.85</v>
      </c>
      <c r="ANO15" s="261">
        <v>0</v>
      </c>
      <c r="ANP15" s="261">
        <v>0</v>
      </c>
      <c r="ANQ15" s="261">
        <v>0</v>
      </c>
      <c r="ANR15" s="261">
        <v>0</v>
      </c>
      <c r="ANS15" s="261">
        <v>0</v>
      </c>
      <c r="ANT15" s="261">
        <v>0</v>
      </c>
      <c r="ANU15" s="261">
        <v>0</v>
      </c>
      <c r="ANV15" s="261">
        <v>0</v>
      </c>
      <c r="ANW15" s="261">
        <v>0</v>
      </c>
      <c r="ANX15" s="261">
        <v>0</v>
      </c>
      <c r="ANY15" s="261">
        <v>0</v>
      </c>
      <c r="ANZ15" s="261">
        <v>0</v>
      </c>
      <c r="AOA15" s="262"/>
      <c r="AOB15" s="263">
        <f t="shared" si="70"/>
        <v>0</v>
      </c>
      <c r="AOC15" s="264">
        <f t="shared" si="70"/>
        <v>0</v>
      </c>
      <c r="AOD15" s="261">
        <v>0</v>
      </c>
      <c r="AOE15" s="261">
        <v>0</v>
      </c>
      <c r="AOF15" s="261">
        <v>0</v>
      </c>
      <c r="AOG15" s="261">
        <v>0</v>
      </c>
      <c r="AOH15" s="261">
        <v>0</v>
      </c>
      <c r="AOI15" s="261">
        <v>0</v>
      </c>
      <c r="AOJ15" s="261">
        <v>0</v>
      </c>
      <c r="AOK15" s="261">
        <v>0</v>
      </c>
      <c r="AOL15" s="261">
        <v>0</v>
      </c>
      <c r="AOM15" s="261">
        <v>0</v>
      </c>
      <c r="AON15" s="261">
        <v>0</v>
      </c>
      <c r="AOO15" s="261">
        <v>0</v>
      </c>
      <c r="AOP15" s="262"/>
      <c r="AOQ15" s="263">
        <f t="shared" si="71"/>
        <v>0</v>
      </c>
      <c r="AOR15" s="264">
        <f t="shared" si="71"/>
        <v>0</v>
      </c>
      <c r="AOS15" s="261">
        <v>0</v>
      </c>
      <c r="AOT15" s="261">
        <v>0</v>
      </c>
      <c r="AOU15" s="261">
        <v>0</v>
      </c>
      <c r="AOV15" s="261">
        <v>0</v>
      </c>
      <c r="AOW15" s="261">
        <v>0</v>
      </c>
      <c r="AOX15" s="261">
        <v>0</v>
      </c>
      <c r="AOY15" s="261">
        <v>0</v>
      </c>
      <c r="AOZ15" s="261">
        <v>0</v>
      </c>
      <c r="APA15" s="261">
        <v>0</v>
      </c>
      <c r="APB15" s="261">
        <v>0</v>
      </c>
      <c r="APC15" s="261">
        <v>0</v>
      </c>
      <c r="APD15" s="261">
        <v>0</v>
      </c>
      <c r="APE15" s="262"/>
      <c r="APF15" s="263">
        <f t="shared" si="72"/>
        <v>0</v>
      </c>
      <c r="APG15" s="264">
        <f t="shared" si="72"/>
        <v>0</v>
      </c>
      <c r="APH15" s="261">
        <v>0</v>
      </c>
      <c r="API15" s="261">
        <v>0</v>
      </c>
      <c r="APJ15" s="261">
        <v>0</v>
      </c>
      <c r="APK15" s="261">
        <v>0</v>
      </c>
      <c r="APL15" s="261">
        <v>0</v>
      </c>
      <c r="APM15" s="261">
        <v>0</v>
      </c>
      <c r="APN15" s="261">
        <v>0</v>
      </c>
      <c r="APO15" s="261">
        <v>0</v>
      </c>
      <c r="APP15" s="261">
        <v>0</v>
      </c>
      <c r="APQ15" s="261">
        <v>0</v>
      </c>
      <c r="APR15" s="261">
        <v>0</v>
      </c>
      <c r="APS15" s="261">
        <v>0</v>
      </c>
      <c r="APT15" s="262"/>
      <c r="APU15" s="263">
        <f t="shared" si="73"/>
        <v>0</v>
      </c>
      <c r="APV15" s="264">
        <f t="shared" si="73"/>
        <v>0</v>
      </c>
      <c r="APW15" s="261">
        <v>0</v>
      </c>
      <c r="APX15" s="261">
        <v>0</v>
      </c>
      <c r="APY15" s="261">
        <v>0</v>
      </c>
      <c r="APZ15" s="261">
        <v>0</v>
      </c>
      <c r="AQA15" s="261">
        <v>0</v>
      </c>
      <c r="AQB15" s="261">
        <v>0</v>
      </c>
      <c r="AQC15" s="261">
        <v>0</v>
      </c>
      <c r="AQD15" s="261">
        <v>0</v>
      </c>
      <c r="AQE15" s="261">
        <v>0</v>
      </c>
      <c r="AQF15" s="261">
        <v>0</v>
      </c>
      <c r="AQG15" s="261">
        <v>0</v>
      </c>
      <c r="AQH15" s="261">
        <v>0</v>
      </c>
      <c r="AQI15" s="262"/>
      <c r="AQJ15" s="263">
        <f t="shared" si="74"/>
        <v>0</v>
      </c>
      <c r="AQK15" s="264">
        <f t="shared" si="74"/>
        <v>0</v>
      </c>
      <c r="AQL15" s="261"/>
      <c r="AQM15" s="261"/>
      <c r="AQN15" s="261"/>
      <c r="AQO15" s="261"/>
      <c r="AQP15" s="261">
        <v>27002</v>
      </c>
      <c r="AQQ15" s="261"/>
      <c r="AQR15" s="261"/>
      <c r="AQS15" s="261"/>
      <c r="AQT15" s="261"/>
      <c r="AQU15" s="261"/>
      <c r="AQV15" s="261"/>
      <c r="AQW15" s="261"/>
      <c r="AQX15" s="262"/>
      <c r="AQY15" s="263">
        <f t="shared" si="75"/>
        <v>27002</v>
      </c>
      <c r="AQZ15" s="264">
        <f t="shared" si="75"/>
        <v>27002</v>
      </c>
      <c r="ARA15" s="261">
        <v>20393</v>
      </c>
      <c r="ARB15" s="261">
        <v>0</v>
      </c>
      <c r="ARC15" s="261">
        <v>0</v>
      </c>
      <c r="ARD15" s="261">
        <v>33531</v>
      </c>
      <c r="ARE15" s="261">
        <v>11177</v>
      </c>
      <c r="ARF15" s="261">
        <v>11177</v>
      </c>
      <c r="ARG15" s="261">
        <v>11177</v>
      </c>
      <c r="ARH15" s="261">
        <v>11177</v>
      </c>
      <c r="ARI15" s="261">
        <v>58626.94</v>
      </c>
      <c r="ARJ15" s="261">
        <v>0</v>
      </c>
      <c r="ARK15" s="261">
        <v>0</v>
      </c>
      <c r="ARL15" s="261">
        <v>31000</v>
      </c>
      <c r="ARM15" s="262"/>
      <c r="ARN15" s="263">
        <f t="shared" si="76"/>
        <v>188258.94</v>
      </c>
      <c r="ARO15" s="264">
        <f t="shared" si="76"/>
        <v>167865.94</v>
      </c>
      <c r="ARP15" s="261">
        <v>58654.33</v>
      </c>
      <c r="ARQ15" s="261">
        <v>90370.76</v>
      </c>
      <c r="ARR15" s="261">
        <v>60240.5</v>
      </c>
      <c r="ARS15" s="261">
        <v>71997.850000000006</v>
      </c>
      <c r="ART15" s="261">
        <v>70631.13</v>
      </c>
      <c r="ARU15" s="261">
        <v>61816.18</v>
      </c>
      <c r="ARV15" s="261">
        <v>53851.35</v>
      </c>
      <c r="ARW15" s="261">
        <v>64009.5</v>
      </c>
      <c r="ARX15" s="261">
        <v>54391.69</v>
      </c>
      <c r="ARY15" s="261">
        <v>33659.839999999997</v>
      </c>
      <c r="ARZ15" s="261">
        <v>39671.980000000003</v>
      </c>
      <c r="ASA15" s="262"/>
      <c r="ASB15" s="265">
        <f t="shared" si="78"/>
        <v>659295.11</v>
      </c>
      <c r="ASC15" s="266"/>
      <c r="ASD15" s="261"/>
      <c r="ASE15" s="261"/>
      <c r="ASF15" s="261"/>
      <c r="ASG15" s="261"/>
      <c r="ASH15" s="261"/>
      <c r="ASI15" s="261"/>
      <c r="ASJ15" s="261"/>
      <c r="ASK15" s="261"/>
      <c r="ASL15" s="261"/>
      <c r="ASM15" s="261"/>
      <c r="ASN15" s="262"/>
      <c r="ASO15" s="267">
        <f t="shared" si="77"/>
        <v>0</v>
      </c>
    </row>
    <row r="16" spans="1:1185" x14ac:dyDescent="0.25">
      <c r="A16" s="39">
        <v>15</v>
      </c>
      <c r="B16" s="40">
        <v>1</v>
      </c>
      <c r="C16" s="40" t="s">
        <v>26</v>
      </c>
      <c r="D16" s="40" t="s">
        <v>26</v>
      </c>
      <c r="E16" s="41" t="s">
        <v>26</v>
      </c>
      <c r="F16" s="187">
        <v>441673</v>
      </c>
      <c r="G16" s="49">
        <v>465241</v>
      </c>
      <c r="H16" s="51">
        <v>403549</v>
      </c>
      <c r="I16" s="49">
        <v>434772</v>
      </c>
      <c r="J16" s="49">
        <v>141483</v>
      </c>
      <c r="K16" s="51" t="s">
        <v>219</v>
      </c>
      <c r="L16" s="49">
        <v>307292.81</v>
      </c>
      <c r="M16" s="49">
        <v>448776</v>
      </c>
      <c r="N16" s="49">
        <v>403549</v>
      </c>
      <c r="O16" s="49">
        <v>33629</v>
      </c>
      <c r="P16" s="49">
        <v>36231</v>
      </c>
      <c r="Q16" s="258">
        <v>6052.4096638691572</v>
      </c>
      <c r="R16" s="259">
        <v>10412.439690161696</v>
      </c>
      <c r="S16" s="260">
        <f t="shared" si="0"/>
        <v>16464.849354030855</v>
      </c>
      <c r="T16" s="268">
        <v>224.95</v>
      </c>
      <c r="U16" s="268">
        <v>90</v>
      </c>
      <c r="V16" s="268">
        <v>2163.2199999999998</v>
      </c>
      <c r="W16" s="268">
        <v>1128.73</v>
      </c>
      <c r="X16" s="268">
        <v>1192.0899999999999</v>
      </c>
      <c r="Y16" s="268">
        <v>15293.33</v>
      </c>
      <c r="Z16" s="268">
        <v>6194.84</v>
      </c>
      <c r="AA16" s="268">
        <v>7782.32</v>
      </c>
      <c r="AB16" s="268">
        <v>5930.92</v>
      </c>
      <c r="AC16" s="268">
        <v>3312.35</v>
      </c>
      <c r="AD16" s="268">
        <v>562.91999999999996</v>
      </c>
      <c r="AE16" s="268">
        <v>3204.98</v>
      </c>
      <c r="AF16" s="269"/>
      <c r="AG16" s="270">
        <f t="shared" si="1"/>
        <v>47080.649999999994</v>
      </c>
      <c r="AH16" s="271">
        <f t="shared" si="1"/>
        <v>46855.7</v>
      </c>
      <c r="AI16" s="268">
        <v>24.81</v>
      </c>
      <c r="AJ16" s="268">
        <v>10</v>
      </c>
      <c r="AK16" s="268">
        <v>14.99</v>
      </c>
      <c r="AL16" s="268">
        <v>55.94</v>
      </c>
      <c r="AM16" s="268">
        <v>48.78</v>
      </c>
      <c r="AN16" s="268">
        <v>1252.8399999999999</v>
      </c>
      <c r="AO16" s="268">
        <v>390.08</v>
      </c>
      <c r="AP16" s="268">
        <v>510.67</v>
      </c>
      <c r="AQ16" s="268">
        <v>795.49</v>
      </c>
      <c r="AR16" s="268">
        <v>323.93</v>
      </c>
      <c r="AS16" s="268">
        <v>64.41</v>
      </c>
      <c r="AT16" s="268">
        <v>255.22</v>
      </c>
      <c r="AU16" s="269"/>
      <c r="AV16" s="270">
        <f t="shared" si="2"/>
        <v>3747.1599999999989</v>
      </c>
      <c r="AW16" s="271">
        <f t="shared" si="2"/>
        <v>3722.3499999999995</v>
      </c>
      <c r="AX16" s="268">
        <v>0</v>
      </c>
      <c r="AY16" s="268">
        <v>0</v>
      </c>
      <c r="AZ16" s="268">
        <v>0</v>
      </c>
      <c r="BA16" s="268">
        <v>0</v>
      </c>
      <c r="BB16" s="268">
        <v>0</v>
      </c>
      <c r="BC16" s="268">
        <v>0</v>
      </c>
      <c r="BD16" s="268">
        <v>0</v>
      </c>
      <c r="BE16" s="268">
        <v>0</v>
      </c>
      <c r="BF16" s="268">
        <v>0</v>
      </c>
      <c r="BG16" s="268">
        <v>0</v>
      </c>
      <c r="BH16" s="268">
        <v>0</v>
      </c>
      <c r="BI16" s="268">
        <v>0</v>
      </c>
      <c r="BJ16" s="269"/>
      <c r="BK16" s="270">
        <f t="shared" si="3"/>
        <v>0</v>
      </c>
      <c r="BL16" s="271">
        <f t="shared" si="3"/>
        <v>0</v>
      </c>
      <c r="BM16" s="268">
        <v>7.19</v>
      </c>
      <c r="BN16" s="268">
        <v>10.5</v>
      </c>
      <c r="BO16" s="268">
        <v>162.61000000000001</v>
      </c>
      <c r="BP16" s="268">
        <v>4.7</v>
      </c>
      <c r="BQ16" s="268">
        <v>5.74</v>
      </c>
      <c r="BR16" s="268">
        <v>152.38</v>
      </c>
      <c r="BS16" s="268">
        <v>54.81</v>
      </c>
      <c r="BT16" s="268">
        <v>82.38</v>
      </c>
      <c r="BU16" s="268">
        <v>66.459999999999994</v>
      </c>
      <c r="BV16" s="268">
        <v>62.19</v>
      </c>
      <c r="BW16" s="268">
        <v>58.48</v>
      </c>
      <c r="BX16" s="268">
        <v>18.86</v>
      </c>
      <c r="BY16" s="269"/>
      <c r="BZ16" s="270">
        <f t="shared" si="4"/>
        <v>686.30000000000007</v>
      </c>
      <c r="CA16" s="271">
        <f t="shared" si="4"/>
        <v>679.11</v>
      </c>
      <c r="CB16" s="268">
        <v>4.8099999999999996</v>
      </c>
      <c r="CC16" s="268">
        <v>0</v>
      </c>
      <c r="CD16" s="268">
        <v>365.88</v>
      </c>
      <c r="CE16" s="268">
        <v>242.6</v>
      </c>
      <c r="CF16" s="268">
        <v>289.82</v>
      </c>
      <c r="CG16" s="268">
        <v>4228.33</v>
      </c>
      <c r="CH16" s="268">
        <v>2220.16</v>
      </c>
      <c r="CI16" s="268">
        <v>2179.48</v>
      </c>
      <c r="CJ16" s="268">
        <v>2277.6799999999998</v>
      </c>
      <c r="CK16" s="268">
        <v>1001.6</v>
      </c>
      <c r="CL16" s="268">
        <v>118.68</v>
      </c>
      <c r="CM16" s="268">
        <v>694.06</v>
      </c>
      <c r="CN16" s="269"/>
      <c r="CO16" s="270">
        <f t="shared" si="5"/>
        <v>13623.1</v>
      </c>
      <c r="CP16" s="271">
        <f t="shared" si="5"/>
        <v>13618.29</v>
      </c>
      <c r="CQ16" s="268">
        <v>0</v>
      </c>
      <c r="CR16" s="268">
        <v>0</v>
      </c>
      <c r="CS16" s="268">
        <v>0</v>
      </c>
      <c r="CT16" s="268">
        <v>0</v>
      </c>
      <c r="CU16" s="268">
        <v>0</v>
      </c>
      <c r="CV16" s="268">
        <v>0</v>
      </c>
      <c r="CW16" s="268">
        <v>0</v>
      </c>
      <c r="CX16" s="268">
        <v>0</v>
      </c>
      <c r="CY16" s="268">
        <v>0</v>
      </c>
      <c r="CZ16" s="268">
        <v>0</v>
      </c>
      <c r="DA16" s="268">
        <v>0</v>
      </c>
      <c r="DB16" s="268">
        <v>0</v>
      </c>
      <c r="DC16" s="269"/>
      <c r="DD16" s="270">
        <f t="shared" si="6"/>
        <v>0</v>
      </c>
      <c r="DE16" s="271">
        <f t="shared" si="6"/>
        <v>0</v>
      </c>
      <c r="DF16" s="268">
        <v>0</v>
      </c>
      <c r="DG16" s="268">
        <v>0</v>
      </c>
      <c r="DH16" s="268">
        <v>0</v>
      </c>
      <c r="DI16" s="268">
        <v>0</v>
      </c>
      <c r="DJ16" s="268">
        <v>0</v>
      </c>
      <c r="DK16" s="268">
        <v>0</v>
      </c>
      <c r="DL16" s="268">
        <v>0</v>
      </c>
      <c r="DM16" s="268">
        <v>0</v>
      </c>
      <c r="DN16" s="268">
        <v>0</v>
      </c>
      <c r="DO16" s="268">
        <v>0</v>
      </c>
      <c r="DP16" s="268">
        <v>0</v>
      </c>
      <c r="DQ16" s="268">
        <v>0</v>
      </c>
      <c r="DR16" s="269"/>
      <c r="DS16" s="270">
        <f t="shared" si="7"/>
        <v>0</v>
      </c>
      <c r="DT16" s="271">
        <f t="shared" si="7"/>
        <v>0</v>
      </c>
      <c r="DU16" s="268">
        <v>174.8</v>
      </c>
      <c r="DV16" s="268">
        <v>529.79</v>
      </c>
      <c r="DW16" s="268">
        <v>1445.2</v>
      </c>
      <c r="DX16" s="268">
        <v>61.36</v>
      </c>
      <c r="DY16" s="268">
        <v>1152.1600000000001</v>
      </c>
      <c r="DZ16" s="268">
        <v>1652.74</v>
      </c>
      <c r="EA16" s="268">
        <v>1738.56</v>
      </c>
      <c r="EB16" s="268">
        <v>135</v>
      </c>
      <c r="EC16" s="268">
        <v>405</v>
      </c>
      <c r="ED16" s="268">
        <v>1007.1</v>
      </c>
      <c r="EE16" s="268">
        <v>208.02</v>
      </c>
      <c r="EF16" s="268">
        <v>84.21</v>
      </c>
      <c r="EG16" s="269"/>
      <c r="EH16" s="270">
        <f t="shared" si="8"/>
        <v>8593.94</v>
      </c>
      <c r="EI16" s="271">
        <f t="shared" si="8"/>
        <v>8419.14</v>
      </c>
      <c r="EJ16" s="268">
        <v>19.55</v>
      </c>
      <c r="EK16" s="268">
        <v>56.64</v>
      </c>
      <c r="EL16" s="268">
        <v>160.63999999999999</v>
      </c>
      <c r="EM16" s="268">
        <v>6.91</v>
      </c>
      <c r="EN16" s="268">
        <v>104.49</v>
      </c>
      <c r="EO16" s="268">
        <v>96.12</v>
      </c>
      <c r="EP16" s="268">
        <v>137.63</v>
      </c>
      <c r="EQ16" s="268">
        <v>15</v>
      </c>
      <c r="ER16" s="268">
        <v>45</v>
      </c>
      <c r="ES16" s="268">
        <v>111.9</v>
      </c>
      <c r="ET16" s="268">
        <v>28</v>
      </c>
      <c r="EU16" s="268">
        <v>9.36</v>
      </c>
      <c r="EV16" s="269"/>
      <c r="EW16" s="270">
        <f t="shared" si="9"/>
        <v>791.24</v>
      </c>
      <c r="EX16" s="271">
        <f t="shared" si="9"/>
        <v>771.68999999999994</v>
      </c>
      <c r="EY16" s="268">
        <v>0</v>
      </c>
      <c r="EZ16" s="268">
        <v>0</v>
      </c>
      <c r="FA16" s="268">
        <v>0</v>
      </c>
      <c r="FB16" s="268">
        <v>0</v>
      </c>
      <c r="FC16" s="268">
        <v>0</v>
      </c>
      <c r="FD16" s="268">
        <v>0</v>
      </c>
      <c r="FE16" s="268">
        <v>0</v>
      </c>
      <c r="FF16" s="268">
        <v>0</v>
      </c>
      <c r="FG16" s="268">
        <v>0</v>
      </c>
      <c r="FH16" s="268">
        <v>0</v>
      </c>
      <c r="FI16" s="268">
        <v>0</v>
      </c>
      <c r="FJ16" s="268">
        <v>0</v>
      </c>
      <c r="FK16" s="269"/>
      <c r="FL16" s="270">
        <f t="shared" si="10"/>
        <v>0</v>
      </c>
      <c r="FM16" s="271">
        <f t="shared" si="10"/>
        <v>0</v>
      </c>
      <c r="FN16" s="268">
        <v>66.25</v>
      </c>
      <c r="FO16" s="268">
        <v>108.42</v>
      </c>
      <c r="FP16" s="268">
        <v>63.44</v>
      </c>
      <c r="FQ16" s="268">
        <v>27.61</v>
      </c>
      <c r="FR16" s="268">
        <v>84.23</v>
      </c>
      <c r="FS16" s="268">
        <v>100.72</v>
      </c>
      <c r="FT16" s="268">
        <v>306.05</v>
      </c>
      <c r="FU16" s="268">
        <v>26</v>
      </c>
      <c r="FV16" s="268">
        <v>131.22</v>
      </c>
      <c r="FW16" s="268">
        <v>313.04000000000002</v>
      </c>
      <c r="FX16" s="268">
        <v>187.69</v>
      </c>
      <c r="FY16" s="268">
        <v>34.42</v>
      </c>
      <c r="FZ16" s="269"/>
      <c r="GA16" s="270">
        <f t="shared" si="11"/>
        <v>1449.0900000000001</v>
      </c>
      <c r="GB16" s="271">
        <f t="shared" si="11"/>
        <v>1382.8400000000001</v>
      </c>
      <c r="GC16" s="268">
        <v>93.05</v>
      </c>
      <c r="GD16" s="268">
        <v>592.38</v>
      </c>
      <c r="GE16" s="268">
        <v>392.47</v>
      </c>
      <c r="GF16" s="268">
        <v>10.06</v>
      </c>
      <c r="GG16" s="268">
        <v>370.39</v>
      </c>
      <c r="GH16" s="268">
        <v>501.6</v>
      </c>
      <c r="GI16" s="268">
        <v>693.92</v>
      </c>
      <c r="GJ16" s="268">
        <v>0</v>
      </c>
      <c r="GK16" s="268">
        <v>277.77999999999997</v>
      </c>
      <c r="GL16" s="268">
        <v>562.96</v>
      </c>
      <c r="GM16" s="268">
        <v>86.11</v>
      </c>
      <c r="GN16" s="268">
        <v>95.28</v>
      </c>
      <c r="GO16" s="269"/>
      <c r="GP16" s="270">
        <f t="shared" si="12"/>
        <v>3676</v>
      </c>
      <c r="GQ16" s="271">
        <f t="shared" si="12"/>
        <v>3582.9500000000007</v>
      </c>
      <c r="GR16" s="268">
        <v>0</v>
      </c>
      <c r="GS16" s="268">
        <v>0</v>
      </c>
      <c r="GT16" s="268">
        <v>0</v>
      </c>
      <c r="GU16" s="268">
        <v>0</v>
      </c>
      <c r="GV16" s="268">
        <v>0</v>
      </c>
      <c r="GW16" s="268">
        <v>0</v>
      </c>
      <c r="GX16" s="268">
        <v>0</v>
      </c>
      <c r="GY16" s="268">
        <v>0</v>
      </c>
      <c r="GZ16" s="268">
        <v>0</v>
      </c>
      <c r="HA16" s="268">
        <v>0</v>
      </c>
      <c r="HB16" s="268">
        <v>0</v>
      </c>
      <c r="HC16" s="268">
        <v>0</v>
      </c>
      <c r="HD16" s="269"/>
      <c r="HE16" s="270">
        <f t="shared" si="13"/>
        <v>0</v>
      </c>
      <c r="HF16" s="271">
        <f t="shared" si="13"/>
        <v>0</v>
      </c>
      <c r="HG16" s="268">
        <v>0</v>
      </c>
      <c r="HH16" s="268">
        <v>0</v>
      </c>
      <c r="HI16" s="268">
        <v>0</v>
      </c>
      <c r="HJ16" s="268">
        <v>0</v>
      </c>
      <c r="HK16" s="268">
        <v>0</v>
      </c>
      <c r="HL16" s="268">
        <v>0</v>
      </c>
      <c r="HM16" s="268">
        <v>0</v>
      </c>
      <c r="HN16" s="268">
        <v>0</v>
      </c>
      <c r="HO16" s="268">
        <v>0</v>
      </c>
      <c r="HP16" s="268">
        <v>0</v>
      </c>
      <c r="HQ16" s="268">
        <v>0</v>
      </c>
      <c r="HR16" s="268">
        <v>0</v>
      </c>
      <c r="HS16" s="269"/>
      <c r="HT16" s="270">
        <f t="shared" si="14"/>
        <v>0</v>
      </c>
      <c r="HU16" s="271">
        <f t="shared" si="14"/>
        <v>0</v>
      </c>
      <c r="HV16" s="268">
        <v>0</v>
      </c>
      <c r="HW16" s="268">
        <v>0</v>
      </c>
      <c r="HX16" s="268">
        <v>0</v>
      </c>
      <c r="HY16" s="268">
        <v>0</v>
      </c>
      <c r="HZ16" s="268">
        <v>0</v>
      </c>
      <c r="IA16" s="268">
        <v>0</v>
      </c>
      <c r="IB16" s="268">
        <v>0</v>
      </c>
      <c r="IC16" s="268">
        <v>0</v>
      </c>
      <c r="ID16" s="268">
        <v>0</v>
      </c>
      <c r="IE16" s="268">
        <v>0</v>
      </c>
      <c r="IF16" s="268">
        <v>0</v>
      </c>
      <c r="IG16" s="268">
        <v>0</v>
      </c>
      <c r="IH16" s="269"/>
      <c r="II16" s="270">
        <f t="shared" si="15"/>
        <v>0</v>
      </c>
      <c r="IJ16" s="271">
        <f t="shared" si="15"/>
        <v>0</v>
      </c>
      <c r="IK16" s="268">
        <v>330.33</v>
      </c>
      <c r="IL16" s="268">
        <v>575</v>
      </c>
      <c r="IM16" s="268">
        <v>390</v>
      </c>
      <c r="IN16" s="268">
        <v>805</v>
      </c>
      <c r="IO16" s="268">
        <v>243.42</v>
      </c>
      <c r="IP16" s="268">
        <v>588.41999999999996</v>
      </c>
      <c r="IQ16" s="268">
        <v>243.42</v>
      </c>
      <c r="IR16" s="268">
        <v>345</v>
      </c>
      <c r="IS16" s="268">
        <v>519.41</v>
      </c>
      <c r="IT16" s="268">
        <v>690</v>
      </c>
      <c r="IU16" s="268">
        <v>85</v>
      </c>
      <c r="IV16" s="268">
        <v>690</v>
      </c>
      <c r="IW16" s="269"/>
      <c r="IX16" s="270">
        <f t="shared" si="16"/>
        <v>5505</v>
      </c>
      <c r="IY16" s="271">
        <f t="shared" si="16"/>
        <v>5174.67</v>
      </c>
      <c r="IZ16" s="268">
        <v>433.25</v>
      </c>
      <c r="JA16" s="268">
        <v>485.5</v>
      </c>
      <c r="JB16" s="268">
        <v>216</v>
      </c>
      <c r="JC16" s="268">
        <v>405</v>
      </c>
      <c r="JD16" s="268">
        <v>568.5</v>
      </c>
      <c r="JE16" s="268">
        <v>365.5</v>
      </c>
      <c r="JF16" s="268">
        <v>307.5</v>
      </c>
      <c r="JG16" s="268">
        <v>209.5</v>
      </c>
      <c r="JH16" s="268">
        <v>301</v>
      </c>
      <c r="JI16" s="268">
        <v>357.5</v>
      </c>
      <c r="JJ16" s="268">
        <v>245</v>
      </c>
      <c r="JK16" s="268">
        <v>236</v>
      </c>
      <c r="JL16" s="269"/>
      <c r="JM16" s="270">
        <f t="shared" si="17"/>
        <v>4130.25</v>
      </c>
      <c r="JN16" s="271">
        <f t="shared" si="17"/>
        <v>3697</v>
      </c>
      <c r="JO16" s="268">
        <v>0</v>
      </c>
      <c r="JP16" s="268">
        <v>0</v>
      </c>
      <c r="JQ16" s="268">
        <v>0</v>
      </c>
      <c r="JR16" s="268">
        <v>0</v>
      </c>
      <c r="JS16" s="268">
        <v>0</v>
      </c>
      <c r="JT16" s="268">
        <v>0</v>
      </c>
      <c r="JU16" s="268">
        <v>0</v>
      </c>
      <c r="JV16" s="268">
        <v>0</v>
      </c>
      <c r="JW16" s="268">
        <v>0</v>
      </c>
      <c r="JX16" s="268">
        <v>0</v>
      </c>
      <c r="JY16" s="268">
        <v>0</v>
      </c>
      <c r="JZ16" s="268">
        <v>0</v>
      </c>
      <c r="KA16" s="269"/>
      <c r="KB16" s="270">
        <f t="shared" si="18"/>
        <v>0</v>
      </c>
      <c r="KC16" s="271">
        <f t="shared" si="18"/>
        <v>0</v>
      </c>
      <c r="KD16" s="268">
        <v>183.34</v>
      </c>
      <c r="KE16" s="268">
        <v>685</v>
      </c>
      <c r="KF16" s="268">
        <v>0</v>
      </c>
      <c r="KG16" s="268">
        <v>750</v>
      </c>
      <c r="KH16" s="268">
        <v>180.41</v>
      </c>
      <c r="KI16" s="268">
        <v>610.41</v>
      </c>
      <c r="KJ16" s="268">
        <v>180.41</v>
      </c>
      <c r="KK16" s="268">
        <v>240</v>
      </c>
      <c r="KL16" s="268">
        <v>410.43</v>
      </c>
      <c r="KM16" s="268">
        <v>575</v>
      </c>
      <c r="KN16" s="268">
        <v>0</v>
      </c>
      <c r="KO16" s="268">
        <v>575</v>
      </c>
      <c r="KP16" s="269"/>
      <c r="KQ16" s="270">
        <f t="shared" si="19"/>
        <v>4390</v>
      </c>
      <c r="KR16" s="271">
        <f t="shared" si="19"/>
        <v>4206.66</v>
      </c>
      <c r="KS16" s="268">
        <v>0</v>
      </c>
      <c r="KT16" s="268">
        <v>0</v>
      </c>
      <c r="KU16" s="268">
        <v>0</v>
      </c>
      <c r="KV16" s="268">
        <v>0</v>
      </c>
      <c r="KW16" s="268">
        <v>0</v>
      </c>
      <c r="KX16" s="268">
        <v>0</v>
      </c>
      <c r="KY16" s="268">
        <v>0</v>
      </c>
      <c r="KZ16" s="268">
        <v>0</v>
      </c>
      <c r="LA16" s="268">
        <v>0</v>
      </c>
      <c r="LB16" s="268">
        <v>0</v>
      </c>
      <c r="LC16" s="268">
        <v>0</v>
      </c>
      <c r="LD16" s="268">
        <v>0</v>
      </c>
      <c r="LE16" s="269"/>
      <c r="LF16" s="270">
        <f t="shared" si="20"/>
        <v>0</v>
      </c>
      <c r="LG16" s="271">
        <f t="shared" si="20"/>
        <v>0</v>
      </c>
      <c r="LH16" s="268">
        <v>0</v>
      </c>
      <c r="LI16" s="268">
        <v>0</v>
      </c>
      <c r="LJ16" s="268">
        <v>0</v>
      </c>
      <c r="LK16" s="268">
        <v>0</v>
      </c>
      <c r="LL16" s="268">
        <v>0</v>
      </c>
      <c r="LM16" s="268">
        <v>0</v>
      </c>
      <c r="LN16" s="268">
        <v>0</v>
      </c>
      <c r="LO16" s="268">
        <v>0</v>
      </c>
      <c r="LP16" s="268">
        <v>0</v>
      </c>
      <c r="LQ16" s="268">
        <v>0</v>
      </c>
      <c r="LR16" s="268">
        <v>0</v>
      </c>
      <c r="LS16" s="268">
        <v>0</v>
      </c>
      <c r="LT16" s="269"/>
      <c r="LU16" s="270">
        <f t="shared" si="21"/>
        <v>0</v>
      </c>
      <c r="LV16" s="271">
        <f t="shared" si="21"/>
        <v>0</v>
      </c>
      <c r="LW16" s="268">
        <v>0</v>
      </c>
      <c r="LX16" s="268">
        <v>0</v>
      </c>
      <c r="LY16" s="268">
        <v>0</v>
      </c>
      <c r="LZ16" s="268">
        <v>0</v>
      </c>
      <c r="MA16" s="268">
        <v>0</v>
      </c>
      <c r="MB16" s="268">
        <v>0</v>
      </c>
      <c r="MC16" s="268">
        <v>0</v>
      </c>
      <c r="MD16" s="268">
        <v>0</v>
      </c>
      <c r="ME16" s="268">
        <v>0</v>
      </c>
      <c r="MF16" s="268">
        <v>0</v>
      </c>
      <c r="MG16" s="268">
        <v>0</v>
      </c>
      <c r="MH16" s="268">
        <v>0</v>
      </c>
      <c r="MI16" s="269"/>
      <c r="MJ16" s="270">
        <f t="shared" si="22"/>
        <v>0</v>
      </c>
      <c r="MK16" s="271">
        <f t="shared" si="22"/>
        <v>0</v>
      </c>
      <c r="ML16" s="268">
        <v>0</v>
      </c>
      <c r="MM16" s="268">
        <v>0</v>
      </c>
      <c r="MN16" s="268">
        <v>0</v>
      </c>
      <c r="MO16" s="268">
        <v>0</v>
      </c>
      <c r="MP16" s="268">
        <v>0</v>
      </c>
      <c r="MQ16" s="268">
        <v>0</v>
      </c>
      <c r="MR16" s="268">
        <v>0</v>
      </c>
      <c r="MS16" s="268">
        <v>0</v>
      </c>
      <c r="MT16" s="268">
        <v>0</v>
      </c>
      <c r="MU16" s="268">
        <v>0</v>
      </c>
      <c r="MV16" s="268">
        <v>0</v>
      </c>
      <c r="MW16" s="268">
        <v>0</v>
      </c>
      <c r="MX16" s="269"/>
      <c r="MY16" s="270">
        <f t="shared" si="23"/>
        <v>0</v>
      </c>
      <c r="MZ16" s="271">
        <f t="shared" si="23"/>
        <v>0</v>
      </c>
      <c r="NA16" s="268">
        <v>3515</v>
      </c>
      <c r="NB16" s="268">
        <v>4430</v>
      </c>
      <c r="NC16" s="268">
        <v>2895</v>
      </c>
      <c r="ND16" s="268">
        <v>6595</v>
      </c>
      <c r="NE16" s="268">
        <v>4100</v>
      </c>
      <c r="NF16" s="268">
        <v>3510</v>
      </c>
      <c r="NG16" s="268">
        <v>6145</v>
      </c>
      <c r="NH16" s="268">
        <v>1450</v>
      </c>
      <c r="NI16" s="268">
        <v>2450</v>
      </c>
      <c r="NJ16" s="268">
        <v>4020</v>
      </c>
      <c r="NK16" s="268">
        <v>2745</v>
      </c>
      <c r="NL16" s="268">
        <v>3960</v>
      </c>
      <c r="NM16" s="269"/>
      <c r="NN16" s="270">
        <f t="shared" si="24"/>
        <v>45815</v>
      </c>
      <c r="NO16" s="271">
        <f t="shared" si="24"/>
        <v>42300</v>
      </c>
      <c r="NP16" s="268">
        <v>0.03</v>
      </c>
      <c r="NQ16" s="268">
        <v>0</v>
      </c>
      <c r="NR16" s="268">
        <v>19.7</v>
      </c>
      <c r="NS16" s="268">
        <v>0</v>
      </c>
      <c r="NT16" s="268">
        <v>18.899999999999999</v>
      </c>
      <c r="NU16" s="268">
        <v>0</v>
      </c>
      <c r="NV16" s="268">
        <v>300</v>
      </c>
      <c r="NW16" s="268">
        <v>10.5</v>
      </c>
      <c r="NX16" s="268">
        <v>4</v>
      </c>
      <c r="NY16" s="268">
        <v>5.5</v>
      </c>
      <c r="NZ16" s="268">
        <v>0</v>
      </c>
      <c r="OA16" s="268">
        <v>337.5</v>
      </c>
      <c r="OB16" s="269"/>
      <c r="OC16" s="270">
        <f t="shared" si="25"/>
        <v>696.13</v>
      </c>
      <c r="OD16" s="271">
        <f t="shared" si="25"/>
        <v>696.1</v>
      </c>
      <c r="OE16" s="268">
        <v>0</v>
      </c>
      <c r="OF16" s="268">
        <v>0</v>
      </c>
      <c r="OG16" s="268">
        <v>0</v>
      </c>
      <c r="OH16" s="268">
        <v>0</v>
      </c>
      <c r="OI16" s="268">
        <v>0</v>
      </c>
      <c r="OJ16" s="268">
        <v>0</v>
      </c>
      <c r="OK16" s="268">
        <v>0</v>
      </c>
      <c r="OL16" s="268">
        <v>0</v>
      </c>
      <c r="OM16" s="268">
        <v>0</v>
      </c>
      <c r="ON16" s="268">
        <v>0</v>
      </c>
      <c r="OO16" s="268">
        <v>0</v>
      </c>
      <c r="OP16" s="268">
        <v>0</v>
      </c>
      <c r="OQ16" s="269"/>
      <c r="OR16" s="270">
        <f t="shared" si="26"/>
        <v>0</v>
      </c>
      <c r="OS16" s="271">
        <f t="shared" si="26"/>
        <v>0</v>
      </c>
      <c r="OT16" s="268">
        <v>0</v>
      </c>
      <c r="OU16" s="268">
        <v>0</v>
      </c>
      <c r="OV16" s="268">
        <v>0</v>
      </c>
      <c r="OW16" s="268">
        <v>0</v>
      </c>
      <c r="OX16" s="268">
        <v>0</v>
      </c>
      <c r="OY16" s="268">
        <v>0</v>
      </c>
      <c r="OZ16" s="268">
        <v>0</v>
      </c>
      <c r="PA16" s="268">
        <v>0</v>
      </c>
      <c r="PB16" s="268">
        <v>0</v>
      </c>
      <c r="PC16" s="268">
        <v>0</v>
      </c>
      <c r="PD16" s="268">
        <v>0</v>
      </c>
      <c r="PE16" s="268">
        <v>0</v>
      </c>
      <c r="PF16" s="269"/>
      <c r="PG16" s="270">
        <f t="shared" si="27"/>
        <v>0</v>
      </c>
      <c r="PH16" s="271">
        <f t="shared" si="27"/>
        <v>0</v>
      </c>
      <c r="PI16" s="268">
        <v>1250</v>
      </c>
      <c r="PJ16" s="268">
        <v>1905</v>
      </c>
      <c r="PK16" s="268">
        <v>1000</v>
      </c>
      <c r="PL16" s="268">
        <v>920</v>
      </c>
      <c r="PM16" s="268">
        <v>1200</v>
      </c>
      <c r="PN16" s="268">
        <v>700</v>
      </c>
      <c r="PO16" s="268">
        <v>835</v>
      </c>
      <c r="PP16" s="268">
        <v>850</v>
      </c>
      <c r="PQ16" s="268">
        <v>881</v>
      </c>
      <c r="PR16" s="268">
        <v>966.09</v>
      </c>
      <c r="PS16" s="268">
        <v>1000</v>
      </c>
      <c r="PT16" s="268">
        <v>730</v>
      </c>
      <c r="PU16" s="269"/>
      <c r="PV16" s="270">
        <f t="shared" si="28"/>
        <v>12237.09</v>
      </c>
      <c r="PW16" s="271">
        <f t="shared" si="28"/>
        <v>10987.09</v>
      </c>
      <c r="PX16" s="268">
        <v>94</v>
      </c>
      <c r="PY16" s="268">
        <v>14</v>
      </c>
      <c r="PZ16" s="268">
        <v>10</v>
      </c>
      <c r="QA16" s="268">
        <v>57.5</v>
      </c>
      <c r="QB16" s="268">
        <v>15</v>
      </c>
      <c r="QC16" s="268">
        <v>17</v>
      </c>
      <c r="QD16" s="268">
        <v>49</v>
      </c>
      <c r="QE16" s="268">
        <v>39.5</v>
      </c>
      <c r="QF16" s="268">
        <v>13</v>
      </c>
      <c r="QG16" s="268">
        <v>7</v>
      </c>
      <c r="QH16" s="268">
        <v>56.04</v>
      </c>
      <c r="QI16" s="268">
        <v>16</v>
      </c>
      <c r="QJ16" s="269"/>
      <c r="QK16" s="270">
        <f t="shared" si="29"/>
        <v>388.04</v>
      </c>
      <c r="QL16" s="271">
        <f t="shared" si="29"/>
        <v>294.04000000000002</v>
      </c>
      <c r="QM16" s="268">
        <v>0</v>
      </c>
      <c r="QN16" s="268">
        <v>0</v>
      </c>
      <c r="QO16" s="268">
        <v>0</v>
      </c>
      <c r="QP16" s="268">
        <v>0</v>
      </c>
      <c r="QQ16" s="268">
        <v>0</v>
      </c>
      <c r="QR16" s="268">
        <v>0</v>
      </c>
      <c r="QS16" s="268">
        <v>0</v>
      </c>
      <c r="QT16" s="268">
        <v>0</v>
      </c>
      <c r="QU16" s="268">
        <v>0</v>
      </c>
      <c r="QV16" s="268">
        <v>0</v>
      </c>
      <c r="QW16" s="268">
        <v>0</v>
      </c>
      <c r="QX16" s="268">
        <v>0</v>
      </c>
      <c r="QY16" s="269"/>
      <c r="QZ16" s="270">
        <f t="shared" si="30"/>
        <v>0</v>
      </c>
      <c r="RA16" s="271">
        <f t="shared" si="30"/>
        <v>0</v>
      </c>
      <c r="RB16" s="268">
        <v>50</v>
      </c>
      <c r="RC16" s="268">
        <v>0</v>
      </c>
      <c r="RD16" s="268">
        <v>0</v>
      </c>
      <c r="RE16" s="268">
        <v>0</v>
      </c>
      <c r="RF16" s="268">
        <v>0</v>
      </c>
      <c r="RG16" s="268">
        <v>0</v>
      </c>
      <c r="RH16" s="268">
        <v>0</v>
      </c>
      <c r="RI16" s="268">
        <v>0</v>
      </c>
      <c r="RJ16" s="268">
        <v>0</v>
      </c>
      <c r="RK16" s="268">
        <v>0</v>
      </c>
      <c r="RL16" s="268">
        <v>0</v>
      </c>
      <c r="RM16" s="268">
        <v>0</v>
      </c>
      <c r="RN16" s="269"/>
      <c r="RO16" s="270">
        <f t="shared" si="31"/>
        <v>50</v>
      </c>
      <c r="RP16" s="271">
        <f t="shared" si="31"/>
        <v>0</v>
      </c>
      <c r="RQ16" s="268">
        <v>0</v>
      </c>
      <c r="RR16" s="268">
        <v>0</v>
      </c>
      <c r="RS16" s="268">
        <v>0</v>
      </c>
      <c r="RT16" s="268">
        <v>0</v>
      </c>
      <c r="RU16" s="268">
        <v>0</v>
      </c>
      <c r="RV16" s="268">
        <v>0</v>
      </c>
      <c r="RW16" s="268">
        <v>0</v>
      </c>
      <c r="RX16" s="268">
        <v>0</v>
      </c>
      <c r="RY16" s="268">
        <v>0</v>
      </c>
      <c r="RZ16" s="268">
        <v>0</v>
      </c>
      <c r="SA16" s="268">
        <v>0</v>
      </c>
      <c r="SB16" s="268">
        <v>0</v>
      </c>
      <c r="SC16" s="269"/>
      <c r="SD16" s="270">
        <f t="shared" si="32"/>
        <v>0</v>
      </c>
      <c r="SE16" s="271">
        <f t="shared" si="32"/>
        <v>0</v>
      </c>
      <c r="SF16" s="268">
        <v>0</v>
      </c>
      <c r="SG16" s="268">
        <v>0</v>
      </c>
      <c r="SH16" s="268">
        <v>0</v>
      </c>
      <c r="SI16" s="268">
        <v>0</v>
      </c>
      <c r="SJ16" s="268">
        <v>0</v>
      </c>
      <c r="SK16" s="268">
        <v>0</v>
      </c>
      <c r="SL16" s="268">
        <v>0</v>
      </c>
      <c r="SM16" s="268">
        <v>0</v>
      </c>
      <c r="SN16" s="268">
        <v>0</v>
      </c>
      <c r="SO16" s="268">
        <v>0</v>
      </c>
      <c r="SP16" s="268">
        <v>0</v>
      </c>
      <c r="SQ16" s="268">
        <v>0</v>
      </c>
      <c r="SR16" s="269"/>
      <c r="SS16" s="270">
        <f t="shared" si="33"/>
        <v>0</v>
      </c>
      <c r="ST16" s="271">
        <f t="shared" si="33"/>
        <v>0</v>
      </c>
      <c r="SU16" s="268">
        <v>1010</v>
      </c>
      <c r="SV16" s="268">
        <v>1170</v>
      </c>
      <c r="SW16" s="268">
        <v>216.19</v>
      </c>
      <c r="SX16" s="268">
        <v>1008.13</v>
      </c>
      <c r="SY16" s="268">
        <v>1056.73</v>
      </c>
      <c r="SZ16" s="268">
        <v>475.18</v>
      </c>
      <c r="TA16" s="268">
        <v>1010</v>
      </c>
      <c r="TB16" s="268">
        <v>620</v>
      </c>
      <c r="TC16" s="268">
        <v>1205</v>
      </c>
      <c r="TD16" s="268">
        <v>1201.1500000000001</v>
      </c>
      <c r="TE16" s="268">
        <v>585</v>
      </c>
      <c r="TF16" s="268">
        <v>505</v>
      </c>
      <c r="TG16" s="269"/>
      <c r="TH16" s="270">
        <f t="shared" si="34"/>
        <v>10062.380000000001</v>
      </c>
      <c r="TI16" s="271">
        <f t="shared" si="34"/>
        <v>9052.3799999999992</v>
      </c>
      <c r="TJ16" s="268">
        <v>210.96</v>
      </c>
      <c r="TK16" s="268">
        <v>297.43</v>
      </c>
      <c r="TL16" s="268">
        <v>195.21</v>
      </c>
      <c r="TM16" s="268">
        <v>227.13</v>
      </c>
      <c r="TN16" s="268">
        <v>236.71</v>
      </c>
      <c r="TO16" s="268">
        <v>256.01</v>
      </c>
      <c r="TP16" s="268">
        <v>195</v>
      </c>
      <c r="TQ16" s="268">
        <v>88.44</v>
      </c>
      <c r="TR16" s="268">
        <v>155.15</v>
      </c>
      <c r="TS16" s="268">
        <v>200.3</v>
      </c>
      <c r="TT16" s="268">
        <v>230.43</v>
      </c>
      <c r="TU16" s="268">
        <v>228.26</v>
      </c>
      <c r="TV16" s="269"/>
      <c r="TW16" s="270">
        <f t="shared" si="35"/>
        <v>2521.0299999999997</v>
      </c>
      <c r="TX16" s="271">
        <f t="shared" si="35"/>
        <v>2310.0699999999997</v>
      </c>
      <c r="TY16" s="268">
        <v>160</v>
      </c>
      <c r="TZ16" s="268">
        <v>0</v>
      </c>
      <c r="UA16" s="268">
        <v>0</v>
      </c>
      <c r="UB16" s="268">
        <v>503.75</v>
      </c>
      <c r="UC16" s="268">
        <v>160</v>
      </c>
      <c r="UD16" s="268">
        <v>0</v>
      </c>
      <c r="UE16" s="268">
        <v>255</v>
      </c>
      <c r="UF16" s="268">
        <v>255</v>
      </c>
      <c r="UG16" s="268">
        <v>168</v>
      </c>
      <c r="UH16" s="268">
        <v>0</v>
      </c>
      <c r="UI16" s="268">
        <v>0</v>
      </c>
      <c r="UJ16" s="268">
        <v>80</v>
      </c>
      <c r="UK16" s="269"/>
      <c r="UL16" s="270">
        <f t="shared" si="36"/>
        <v>1581.75</v>
      </c>
      <c r="UM16" s="271">
        <f t="shared" si="36"/>
        <v>1421.75</v>
      </c>
      <c r="UN16" s="268">
        <v>0</v>
      </c>
      <c r="UO16" s="268">
        <v>50</v>
      </c>
      <c r="UP16" s="268">
        <v>50</v>
      </c>
      <c r="UQ16" s="268">
        <v>200</v>
      </c>
      <c r="UR16" s="268">
        <v>50</v>
      </c>
      <c r="US16" s="268">
        <v>50</v>
      </c>
      <c r="UT16" s="268">
        <v>100</v>
      </c>
      <c r="UU16" s="268">
        <v>150</v>
      </c>
      <c r="UV16" s="268">
        <v>100</v>
      </c>
      <c r="UW16" s="268">
        <v>150</v>
      </c>
      <c r="UX16" s="268">
        <v>150</v>
      </c>
      <c r="UY16" s="268">
        <v>0</v>
      </c>
      <c r="UZ16" s="269"/>
      <c r="VA16" s="270">
        <f t="shared" si="37"/>
        <v>1050</v>
      </c>
      <c r="VB16" s="271">
        <f t="shared" si="37"/>
        <v>1050</v>
      </c>
      <c r="VC16" s="268">
        <v>0</v>
      </c>
      <c r="VD16" s="268">
        <v>0</v>
      </c>
      <c r="VE16" s="268">
        <v>0</v>
      </c>
      <c r="VF16" s="268">
        <v>0</v>
      </c>
      <c r="VG16" s="268">
        <v>0</v>
      </c>
      <c r="VH16" s="268">
        <v>0</v>
      </c>
      <c r="VI16" s="268">
        <v>0</v>
      </c>
      <c r="VJ16" s="268">
        <v>0</v>
      </c>
      <c r="VK16" s="268">
        <v>0</v>
      </c>
      <c r="VL16" s="268">
        <v>0</v>
      </c>
      <c r="VM16" s="268">
        <v>0</v>
      </c>
      <c r="VN16" s="268">
        <v>0</v>
      </c>
      <c r="VO16" s="269"/>
      <c r="VP16" s="270">
        <f t="shared" si="38"/>
        <v>0</v>
      </c>
      <c r="VQ16" s="271">
        <f t="shared" si="38"/>
        <v>0</v>
      </c>
      <c r="VR16" s="268">
        <v>0</v>
      </c>
      <c r="VS16" s="268">
        <v>295</v>
      </c>
      <c r="VT16" s="268">
        <v>295</v>
      </c>
      <c r="VU16" s="268">
        <v>0</v>
      </c>
      <c r="VV16" s="268">
        <v>0</v>
      </c>
      <c r="VW16" s="268">
        <v>0</v>
      </c>
      <c r="VX16" s="268">
        <v>0</v>
      </c>
      <c r="VY16" s="268">
        <v>0</v>
      </c>
      <c r="VZ16" s="268">
        <v>0</v>
      </c>
      <c r="WA16" s="268">
        <v>295</v>
      </c>
      <c r="WB16" s="268">
        <v>0</v>
      </c>
      <c r="WC16" s="268">
        <v>0</v>
      </c>
      <c r="WD16" s="269"/>
      <c r="WE16" s="270">
        <f t="shared" si="39"/>
        <v>885</v>
      </c>
      <c r="WF16" s="271">
        <f t="shared" si="39"/>
        <v>885</v>
      </c>
      <c r="WG16" s="268">
        <v>0</v>
      </c>
      <c r="WH16" s="268">
        <v>2085.21</v>
      </c>
      <c r="WI16" s="268">
        <v>609.45000000000005</v>
      </c>
      <c r="WJ16" s="268">
        <v>0</v>
      </c>
      <c r="WK16" s="268">
        <v>2691.85</v>
      </c>
      <c r="WL16" s="268">
        <v>1279.5899999999999</v>
      </c>
      <c r="WM16" s="268">
        <v>2399.2399999999998</v>
      </c>
      <c r="WN16" s="268">
        <v>45</v>
      </c>
      <c r="WO16" s="268">
        <v>2037.46</v>
      </c>
      <c r="WP16" s="268">
        <v>7219.55</v>
      </c>
      <c r="WQ16" s="268">
        <v>1302.04</v>
      </c>
      <c r="WR16" s="268">
        <v>789.3</v>
      </c>
      <c r="WS16" s="269"/>
      <c r="WT16" s="270">
        <f t="shared" si="40"/>
        <v>20458.689999999999</v>
      </c>
      <c r="WU16" s="271">
        <f t="shared" si="40"/>
        <v>20458.689999999999</v>
      </c>
      <c r="WV16" s="268">
        <v>0</v>
      </c>
      <c r="WW16" s="268">
        <v>50</v>
      </c>
      <c r="WX16" s="268">
        <v>97.5</v>
      </c>
      <c r="WY16" s="268">
        <v>0</v>
      </c>
      <c r="WZ16" s="268">
        <v>75.510000000000005</v>
      </c>
      <c r="XA16" s="268">
        <v>60</v>
      </c>
      <c r="XB16" s="268">
        <v>150</v>
      </c>
      <c r="XC16" s="268">
        <v>0.41</v>
      </c>
      <c r="XD16" s="268">
        <v>96.15</v>
      </c>
      <c r="XE16" s="268">
        <v>363.74</v>
      </c>
      <c r="XF16" s="268">
        <v>139.47</v>
      </c>
      <c r="XG16" s="268">
        <v>92.22</v>
      </c>
      <c r="XH16" s="269"/>
      <c r="XI16" s="270">
        <f t="shared" si="41"/>
        <v>1125</v>
      </c>
      <c r="XJ16" s="271">
        <f t="shared" si="41"/>
        <v>1125</v>
      </c>
      <c r="XK16" s="268">
        <v>0</v>
      </c>
      <c r="XL16" s="268">
        <v>0</v>
      </c>
      <c r="XM16" s="268">
        <v>0</v>
      </c>
      <c r="XN16" s="268">
        <v>0</v>
      </c>
      <c r="XO16" s="268">
        <v>0</v>
      </c>
      <c r="XP16" s="268">
        <v>0</v>
      </c>
      <c r="XQ16" s="268">
        <v>0</v>
      </c>
      <c r="XR16" s="268">
        <v>0</v>
      </c>
      <c r="XS16" s="268">
        <v>0</v>
      </c>
      <c r="XT16" s="268">
        <v>0</v>
      </c>
      <c r="XU16" s="268">
        <v>0</v>
      </c>
      <c r="XV16" s="268">
        <v>0</v>
      </c>
      <c r="XW16" s="268"/>
      <c r="XX16" s="270">
        <f t="shared" si="42"/>
        <v>0</v>
      </c>
      <c r="XY16" s="271">
        <f t="shared" si="42"/>
        <v>0</v>
      </c>
      <c r="XZ16" s="268">
        <v>75.040000000000006</v>
      </c>
      <c r="YA16" s="268">
        <v>92.64</v>
      </c>
      <c r="YB16" s="268">
        <v>41.14</v>
      </c>
      <c r="YC16" s="268">
        <v>70</v>
      </c>
      <c r="YD16" s="268">
        <v>81.02</v>
      </c>
      <c r="YE16" s="268">
        <v>40.090000000000003</v>
      </c>
      <c r="YF16" s="268">
        <v>117.03</v>
      </c>
      <c r="YG16" s="268">
        <v>4.33</v>
      </c>
      <c r="YH16" s="268">
        <v>65.02</v>
      </c>
      <c r="YI16" s="268">
        <v>72.64</v>
      </c>
      <c r="YJ16" s="268">
        <v>18.82</v>
      </c>
      <c r="YK16" s="268">
        <v>41.64</v>
      </c>
      <c r="YL16" s="269"/>
      <c r="YM16" s="270">
        <f t="shared" si="43"/>
        <v>719.41</v>
      </c>
      <c r="YN16" s="271">
        <f t="shared" si="43"/>
        <v>644.37</v>
      </c>
      <c r="YO16" s="268">
        <v>0</v>
      </c>
      <c r="YP16" s="268">
        <v>39.01</v>
      </c>
      <c r="YQ16" s="268">
        <v>1.1299999999999999</v>
      </c>
      <c r="YR16" s="268">
        <v>0</v>
      </c>
      <c r="YS16" s="268">
        <v>82.99</v>
      </c>
      <c r="YT16" s="268">
        <v>13.18</v>
      </c>
      <c r="YU16" s="268">
        <v>81.97</v>
      </c>
      <c r="YV16" s="268">
        <v>0</v>
      </c>
      <c r="YW16" s="268">
        <v>66.86</v>
      </c>
      <c r="YX16" s="268">
        <v>233.67</v>
      </c>
      <c r="YY16" s="268">
        <v>44.73</v>
      </c>
      <c r="YZ16" s="268">
        <v>0</v>
      </c>
      <c r="ZA16" s="269"/>
      <c r="ZB16" s="270">
        <f t="shared" si="44"/>
        <v>563.54</v>
      </c>
      <c r="ZC16" s="271">
        <f t="shared" si="44"/>
        <v>563.54</v>
      </c>
      <c r="ZD16" s="268">
        <v>0</v>
      </c>
      <c r="ZE16" s="268">
        <v>0</v>
      </c>
      <c r="ZF16" s="268">
        <v>0</v>
      </c>
      <c r="ZG16" s="268">
        <v>0</v>
      </c>
      <c r="ZH16" s="268">
        <v>0</v>
      </c>
      <c r="ZI16" s="268">
        <v>0</v>
      </c>
      <c r="ZJ16" s="268">
        <v>0</v>
      </c>
      <c r="ZK16" s="268">
        <v>0</v>
      </c>
      <c r="ZL16" s="268">
        <v>0</v>
      </c>
      <c r="ZM16" s="268">
        <v>0</v>
      </c>
      <c r="ZN16" s="268">
        <v>0</v>
      </c>
      <c r="ZO16" s="268">
        <v>0</v>
      </c>
      <c r="ZP16" s="269"/>
      <c r="ZQ16" s="270">
        <f t="shared" si="45"/>
        <v>0</v>
      </c>
      <c r="ZR16" s="271">
        <f t="shared" si="45"/>
        <v>0</v>
      </c>
      <c r="ZS16" s="268">
        <v>0</v>
      </c>
      <c r="ZT16" s="268">
        <v>0</v>
      </c>
      <c r="ZU16" s="268">
        <v>0</v>
      </c>
      <c r="ZV16" s="268">
        <v>0</v>
      </c>
      <c r="ZW16" s="268">
        <v>0</v>
      </c>
      <c r="ZX16" s="268">
        <v>0</v>
      </c>
      <c r="ZY16" s="268">
        <v>0</v>
      </c>
      <c r="ZZ16" s="268">
        <v>0</v>
      </c>
      <c r="AAA16" s="268">
        <v>0</v>
      </c>
      <c r="AAB16" s="268">
        <v>0</v>
      </c>
      <c r="AAC16" s="268">
        <v>0</v>
      </c>
      <c r="AAD16" s="268">
        <v>0</v>
      </c>
      <c r="AAE16" s="269"/>
      <c r="AAF16" s="270">
        <f t="shared" si="46"/>
        <v>0</v>
      </c>
      <c r="AAG16" s="271">
        <f t="shared" si="46"/>
        <v>0</v>
      </c>
      <c r="AAH16" s="268">
        <v>4840.4399999999996</v>
      </c>
      <c r="AAI16" s="268">
        <v>7274.98</v>
      </c>
      <c r="AAJ16" s="268">
        <v>4302.37</v>
      </c>
      <c r="AAK16" s="268">
        <v>6922.13</v>
      </c>
      <c r="AAL16" s="268">
        <v>6628.01</v>
      </c>
      <c r="AAM16" s="268">
        <v>4683.03</v>
      </c>
      <c r="AAN16" s="268">
        <v>6160.63</v>
      </c>
      <c r="AAO16" s="268">
        <v>1877.19</v>
      </c>
      <c r="AAP16" s="268">
        <v>1926.67</v>
      </c>
      <c r="AAQ16" s="268">
        <v>3002.43</v>
      </c>
      <c r="AAR16" s="268">
        <v>3933.6</v>
      </c>
      <c r="AAS16" s="268">
        <v>3367.52</v>
      </c>
      <c r="AAT16" s="269"/>
      <c r="AAU16" s="270">
        <f t="shared" si="47"/>
        <v>54918.999999999993</v>
      </c>
      <c r="AAV16" s="271">
        <f t="shared" si="47"/>
        <v>50078.55999999999</v>
      </c>
      <c r="AAW16" s="268">
        <v>682.69</v>
      </c>
      <c r="AAX16" s="268">
        <v>1040.28</v>
      </c>
      <c r="AAY16" s="268">
        <v>604.26</v>
      </c>
      <c r="AAZ16" s="268">
        <v>971.47</v>
      </c>
      <c r="ABA16" s="268">
        <v>850.44</v>
      </c>
      <c r="ABB16" s="268">
        <v>639.32000000000005</v>
      </c>
      <c r="ABC16" s="268">
        <v>786.19</v>
      </c>
      <c r="ABD16" s="268">
        <v>286.08</v>
      </c>
      <c r="ABE16" s="268">
        <v>280.95999999999998</v>
      </c>
      <c r="ABF16" s="268">
        <v>425.36</v>
      </c>
      <c r="ABG16" s="268">
        <v>630.33000000000004</v>
      </c>
      <c r="ABH16" s="268">
        <v>539.66</v>
      </c>
      <c r="ABI16" s="269"/>
      <c r="ABJ16" s="270">
        <f t="shared" si="48"/>
        <v>7737.0399999999991</v>
      </c>
      <c r="ABK16" s="271">
        <f t="shared" si="48"/>
        <v>7054.35</v>
      </c>
      <c r="ABL16" s="268">
        <v>127.66</v>
      </c>
      <c r="ABM16" s="268">
        <v>1184.49</v>
      </c>
      <c r="ABN16" s="268">
        <v>342.09</v>
      </c>
      <c r="ABO16" s="268">
        <v>465.71</v>
      </c>
      <c r="ABP16" s="268">
        <v>488.29</v>
      </c>
      <c r="ABQ16" s="268">
        <v>683.18</v>
      </c>
      <c r="ABR16" s="268">
        <v>850.51</v>
      </c>
      <c r="ABS16" s="268">
        <v>99.56</v>
      </c>
      <c r="ABT16" s="268">
        <v>350.68</v>
      </c>
      <c r="ABU16" s="268">
        <v>258.52</v>
      </c>
      <c r="ABV16" s="268">
        <v>121.31</v>
      </c>
      <c r="ABW16" s="268">
        <v>254.07</v>
      </c>
      <c r="ABX16" s="269"/>
      <c r="ABY16" s="270">
        <f t="shared" si="49"/>
        <v>5226.0700000000006</v>
      </c>
      <c r="ABZ16" s="271">
        <f t="shared" si="49"/>
        <v>5098.4100000000008</v>
      </c>
      <c r="ACA16" s="268">
        <v>596.36</v>
      </c>
      <c r="ACB16" s="268">
        <v>494.84</v>
      </c>
      <c r="ACC16" s="268">
        <v>277.82</v>
      </c>
      <c r="ACD16" s="268">
        <v>343.52</v>
      </c>
      <c r="ACE16" s="268">
        <v>536.27</v>
      </c>
      <c r="ACF16" s="268">
        <v>543.49</v>
      </c>
      <c r="ACG16" s="268">
        <v>339.64</v>
      </c>
      <c r="ACH16" s="268">
        <v>93.5</v>
      </c>
      <c r="ACI16" s="268">
        <v>122.81</v>
      </c>
      <c r="ACJ16" s="268">
        <v>240.57</v>
      </c>
      <c r="ACK16" s="268">
        <v>329.43</v>
      </c>
      <c r="ACL16" s="268">
        <v>157.49</v>
      </c>
      <c r="ACM16" s="269"/>
      <c r="ACN16" s="270">
        <f t="shared" si="50"/>
        <v>4075.74</v>
      </c>
      <c r="ACO16" s="271">
        <f t="shared" si="50"/>
        <v>3479.3799999999992</v>
      </c>
      <c r="ACP16" s="268">
        <v>0</v>
      </c>
      <c r="ACQ16" s="268">
        <v>0</v>
      </c>
      <c r="ACR16" s="268">
        <v>0</v>
      </c>
      <c r="ACS16" s="268">
        <v>0</v>
      </c>
      <c r="ACT16" s="268">
        <v>0</v>
      </c>
      <c r="ACU16" s="268">
        <v>0</v>
      </c>
      <c r="ACV16" s="268">
        <v>0</v>
      </c>
      <c r="ACW16" s="268">
        <v>0</v>
      </c>
      <c r="ACX16" s="268">
        <v>0</v>
      </c>
      <c r="ACY16" s="268">
        <v>0</v>
      </c>
      <c r="ACZ16" s="268">
        <v>0</v>
      </c>
      <c r="ADA16" s="268">
        <v>0</v>
      </c>
      <c r="ADB16" s="269"/>
      <c r="ADC16" s="270">
        <f t="shared" si="51"/>
        <v>0</v>
      </c>
      <c r="ADD16" s="271">
        <f t="shared" si="51"/>
        <v>0</v>
      </c>
      <c r="ADE16" s="268">
        <v>0</v>
      </c>
      <c r="ADF16" s="268">
        <v>0</v>
      </c>
      <c r="ADG16" s="268">
        <v>0</v>
      </c>
      <c r="ADH16" s="268">
        <v>0</v>
      </c>
      <c r="ADI16" s="268">
        <v>0</v>
      </c>
      <c r="ADJ16" s="268">
        <v>0</v>
      </c>
      <c r="ADK16" s="268">
        <v>0</v>
      </c>
      <c r="ADL16" s="268">
        <v>0</v>
      </c>
      <c r="ADM16" s="268">
        <v>0</v>
      </c>
      <c r="ADN16" s="268">
        <v>0</v>
      </c>
      <c r="ADO16" s="268">
        <v>0</v>
      </c>
      <c r="ADP16" s="268">
        <v>0</v>
      </c>
      <c r="ADQ16" s="269"/>
      <c r="ADR16" s="270">
        <f t="shared" si="52"/>
        <v>0</v>
      </c>
      <c r="ADS16" s="271">
        <f t="shared" si="52"/>
        <v>0</v>
      </c>
      <c r="ADT16" s="268">
        <v>0</v>
      </c>
      <c r="ADU16" s="268">
        <v>0</v>
      </c>
      <c r="ADV16" s="268">
        <v>0</v>
      </c>
      <c r="ADW16" s="268">
        <v>0</v>
      </c>
      <c r="ADX16" s="268">
        <v>0</v>
      </c>
      <c r="ADY16" s="268">
        <v>0</v>
      </c>
      <c r="ADZ16" s="268">
        <v>0</v>
      </c>
      <c r="AEA16" s="268">
        <v>0</v>
      </c>
      <c r="AEB16" s="268">
        <v>0</v>
      </c>
      <c r="AEC16" s="268">
        <v>0</v>
      </c>
      <c r="AED16" s="268">
        <v>0</v>
      </c>
      <c r="AEE16" s="268">
        <v>0</v>
      </c>
      <c r="AEF16" s="269"/>
      <c r="AEG16" s="270">
        <f t="shared" si="53"/>
        <v>0</v>
      </c>
      <c r="AEH16" s="271">
        <f t="shared" si="53"/>
        <v>0</v>
      </c>
      <c r="AEI16" s="268">
        <v>0</v>
      </c>
      <c r="AEJ16" s="268">
        <v>0</v>
      </c>
      <c r="AEK16" s="268">
        <v>0</v>
      </c>
      <c r="AEL16" s="268">
        <v>0</v>
      </c>
      <c r="AEM16" s="268">
        <v>0</v>
      </c>
      <c r="AEN16" s="268">
        <v>0</v>
      </c>
      <c r="AEO16" s="268">
        <v>0</v>
      </c>
      <c r="AEP16" s="268">
        <v>0</v>
      </c>
      <c r="AEQ16" s="268">
        <v>0</v>
      </c>
      <c r="AER16" s="268">
        <v>0</v>
      </c>
      <c r="AES16" s="268">
        <v>0</v>
      </c>
      <c r="AET16" s="268">
        <v>0</v>
      </c>
      <c r="AEU16" s="269"/>
      <c r="AEV16" s="270">
        <f t="shared" si="54"/>
        <v>0</v>
      </c>
      <c r="AEW16" s="271">
        <f t="shared" si="54"/>
        <v>0</v>
      </c>
      <c r="AEX16" s="268">
        <v>0</v>
      </c>
      <c r="AEY16" s="268">
        <v>0</v>
      </c>
      <c r="AEZ16" s="268">
        <v>0</v>
      </c>
      <c r="AFA16" s="268">
        <v>0</v>
      </c>
      <c r="AFB16" s="268">
        <v>0</v>
      </c>
      <c r="AFC16" s="268">
        <v>0</v>
      </c>
      <c r="AFD16" s="268">
        <v>0</v>
      </c>
      <c r="AFE16" s="268">
        <v>0</v>
      </c>
      <c r="AFF16" s="268">
        <v>0</v>
      </c>
      <c r="AFG16" s="268">
        <v>0</v>
      </c>
      <c r="AFH16" s="268">
        <v>0</v>
      </c>
      <c r="AFI16" s="268">
        <v>0</v>
      </c>
      <c r="AFJ16" s="269"/>
      <c r="AFK16" s="270">
        <f t="shared" si="55"/>
        <v>0</v>
      </c>
      <c r="AFL16" s="271">
        <f t="shared" si="55"/>
        <v>0</v>
      </c>
      <c r="AFM16" s="268">
        <v>0</v>
      </c>
      <c r="AFN16" s="268">
        <v>0</v>
      </c>
      <c r="AFO16" s="268">
        <v>0</v>
      </c>
      <c r="AFP16" s="268">
        <v>0</v>
      </c>
      <c r="AFQ16" s="268">
        <v>0</v>
      </c>
      <c r="AFR16" s="268">
        <v>0</v>
      </c>
      <c r="AFS16" s="268">
        <v>0</v>
      </c>
      <c r="AFT16" s="268">
        <v>0</v>
      </c>
      <c r="AFU16" s="268">
        <v>0</v>
      </c>
      <c r="AFV16" s="268">
        <v>0</v>
      </c>
      <c r="AFW16" s="268">
        <v>0</v>
      </c>
      <c r="AFX16" s="268">
        <v>0</v>
      </c>
      <c r="AFY16" s="269"/>
      <c r="AFZ16" s="270">
        <f t="shared" si="56"/>
        <v>0</v>
      </c>
      <c r="AGA16" s="271">
        <f t="shared" si="56"/>
        <v>0</v>
      </c>
      <c r="AGB16" s="268">
        <v>0</v>
      </c>
      <c r="AGC16" s="268">
        <v>0</v>
      </c>
      <c r="AGD16" s="268">
        <v>0</v>
      </c>
      <c r="AGE16" s="268">
        <v>0</v>
      </c>
      <c r="AGF16" s="268">
        <v>0</v>
      </c>
      <c r="AGG16" s="268">
        <v>0</v>
      </c>
      <c r="AGH16" s="268">
        <v>0</v>
      </c>
      <c r="AGI16" s="268">
        <v>0</v>
      </c>
      <c r="AGJ16" s="268">
        <v>0</v>
      </c>
      <c r="AGK16" s="268">
        <v>0</v>
      </c>
      <c r="AGL16" s="268">
        <v>0</v>
      </c>
      <c r="AGM16" s="268">
        <v>0</v>
      </c>
      <c r="AGN16" s="269"/>
      <c r="AGO16" s="270">
        <f t="shared" si="57"/>
        <v>0</v>
      </c>
      <c r="AGP16" s="271">
        <f t="shared" si="57"/>
        <v>0</v>
      </c>
      <c r="AGQ16" s="268">
        <v>0</v>
      </c>
      <c r="AGR16" s="268">
        <v>0</v>
      </c>
      <c r="AGS16" s="268">
        <v>0</v>
      </c>
      <c r="AGT16" s="268">
        <v>0</v>
      </c>
      <c r="AGU16" s="268">
        <v>0</v>
      </c>
      <c r="AGV16" s="268">
        <v>0</v>
      </c>
      <c r="AGW16" s="268">
        <v>0</v>
      </c>
      <c r="AGX16" s="268">
        <v>0</v>
      </c>
      <c r="AGY16" s="268">
        <v>0</v>
      </c>
      <c r="AGZ16" s="268">
        <v>0</v>
      </c>
      <c r="AHA16" s="268">
        <v>0</v>
      </c>
      <c r="AHB16" s="268">
        <v>0</v>
      </c>
      <c r="AHC16" s="269"/>
      <c r="AHD16" s="270">
        <f t="shared" si="58"/>
        <v>0</v>
      </c>
      <c r="AHE16" s="271">
        <f t="shared" si="58"/>
        <v>0</v>
      </c>
      <c r="AHF16" s="268">
        <v>1</v>
      </c>
      <c r="AHG16" s="268">
        <v>0</v>
      </c>
      <c r="AHH16" s="268">
        <v>0</v>
      </c>
      <c r="AHI16" s="268">
        <v>0</v>
      </c>
      <c r="AHJ16" s="268">
        <v>0</v>
      </c>
      <c r="AHK16" s="268">
        <v>202</v>
      </c>
      <c r="AHL16" s="268">
        <v>0</v>
      </c>
      <c r="AHM16" s="268">
        <v>0</v>
      </c>
      <c r="AHN16" s="268">
        <v>4.8</v>
      </c>
      <c r="AHO16" s="268">
        <v>1</v>
      </c>
      <c r="AHP16" s="268">
        <v>0</v>
      </c>
      <c r="AHQ16" s="268">
        <v>0.8</v>
      </c>
      <c r="AHR16" s="269"/>
      <c r="AHS16" s="270">
        <f t="shared" si="59"/>
        <v>209.60000000000002</v>
      </c>
      <c r="AHT16" s="271">
        <f t="shared" si="59"/>
        <v>208.60000000000002</v>
      </c>
      <c r="AHU16" s="268">
        <v>0</v>
      </c>
      <c r="AHV16" s="268">
        <v>0</v>
      </c>
      <c r="AHW16" s="268">
        <v>0</v>
      </c>
      <c r="AHX16" s="268">
        <v>0</v>
      </c>
      <c r="AHY16" s="268">
        <v>0</v>
      </c>
      <c r="AHZ16" s="268">
        <v>0</v>
      </c>
      <c r="AIA16" s="268">
        <v>0</v>
      </c>
      <c r="AIB16" s="268">
        <v>0</v>
      </c>
      <c r="AIC16" s="268">
        <v>0</v>
      </c>
      <c r="AID16" s="268">
        <v>0</v>
      </c>
      <c r="AIE16" s="268">
        <v>0</v>
      </c>
      <c r="AIF16" s="268">
        <v>0</v>
      </c>
      <c r="AIG16" s="269"/>
      <c r="AIH16" s="270">
        <f t="shared" si="60"/>
        <v>0</v>
      </c>
      <c r="AII16" s="271">
        <f t="shared" si="60"/>
        <v>0</v>
      </c>
      <c r="AIJ16" s="268">
        <v>0</v>
      </c>
      <c r="AIK16" s="268">
        <v>0</v>
      </c>
      <c r="AIL16" s="268">
        <v>0</v>
      </c>
      <c r="AIM16" s="268">
        <v>0</v>
      </c>
      <c r="AIN16" s="268">
        <v>0</v>
      </c>
      <c r="AIO16" s="268">
        <v>0</v>
      </c>
      <c r="AIP16" s="268">
        <v>0</v>
      </c>
      <c r="AIQ16" s="268">
        <v>0</v>
      </c>
      <c r="AIR16" s="268">
        <v>0</v>
      </c>
      <c r="AIS16" s="268">
        <v>0</v>
      </c>
      <c r="AIT16" s="268">
        <v>0</v>
      </c>
      <c r="AIU16" s="268">
        <v>0</v>
      </c>
      <c r="AIV16" s="269"/>
      <c r="AIW16" s="270">
        <f t="shared" si="61"/>
        <v>0</v>
      </c>
      <c r="AIX16" s="271">
        <f t="shared" si="61"/>
        <v>0</v>
      </c>
      <c r="AIY16" s="268">
        <v>0</v>
      </c>
      <c r="AIZ16" s="268">
        <v>0</v>
      </c>
      <c r="AJA16" s="268">
        <v>0</v>
      </c>
      <c r="AJB16" s="268">
        <v>0</v>
      </c>
      <c r="AJC16" s="268">
        <v>0</v>
      </c>
      <c r="AJD16" s="268">
        <v>0</v>
      </c>
      <c r="AJE16" s="268">
        <v>0</v>
      </c>
      <c r="AJF16" s="268">
        <v>0</v>
      </c>
      <c r="AJG16" s="268">
        <v>0</v>
      </c>
      <c r="AJH16" s="268">
        <v>0</v>
      </c>
      <c r="AJI16" s="268">
        <v>0</v>
      </c>
      <c r="AJJ16" s="268">
        <v>0</v>
      </c>
      <c r="AJK16" s="269"/>
      <c r="AJL16" s="270">
        <f t="shared" si="62"/>
        <v>0</v>
      </c>
      <c r="AJM16" s="271">
        <f t="shared" si="62"/>
        <v>0</v>
      </c>
      <c r="AJN16" s="268">
        <v>0</v>
      </c>
      <c r="AJO16" s="268">
        <v>0</v>
      </c>
      <c r="AJP16" s="268">
        <v>0</v>
      </c>
      <c r="AJQ16" s="268">
        <v>0</v>
      </c>
      <c r="AJR16" s="268">
        <v>0</v>
      </c>
      <c r="AJS16" s="268">
        <v>0</v>
      </c>
      <c r="AJT16" s="268">
        <v>0</v>
      </c>
      <c r="AJU16" s="268">
        <v>0</v>
      </c>
      <c r="AJV16" s="268">
        <v>0</v>
      </c>
      <c r="AJW16" s="268">
        <v>0</v>
      </c>
      <c r="AJX16" s="268">
        <v>0</v>
      </c>
      <c r="AJY16" s="268">
        <v>0</v>
      </c>
      <c r="AJZ16" s="269"/>
      <c r="AKA16" s="270">
        <f t="shared" si="63"/>
        <v>0</v>
      </c>
      <c r="AKB16" s="271">
        <f t="shared" si="63"/>
        <v>0</v>
      </c>
      <c r="AKC16" s="268">
        <v>0</v>
      </c>
      <c r="AKD16" s="268">
        <v>0</v>
      </c>
      <c r="AKE16" s="268">
        <v>0</v>
      </c>
      <c r="AKF16" s="268">
        <v>0</v>
      </c>
      <c r="AKG16" s="268">
        <v>0</v>
      </c>
      <c r="AKH16" s="268">
        <v>0</v>
      </c>
      <c r="AKI16" s="268">
        <v>0</v>
      </c>
      <c r="AKJ16" s="268">
        <v>0</v>
      </c>
      <c r="AKK16" s="268">
        <v>0</v>
      </c>
      <c r="AKL16" s="268">
        <v>0</v>
      </c>
      <c r="AKM16" s="268">
        <v>0</v>
      </c>
      <c r="AKN16" s="268">
        <v>0</v>
      </c>
      <c r="AKO16" s="269"/>
      <c r="AKP16" s="270">
        <f t="shared" si="64"/>
        <v>0</v>
      </c>
      <c r="AKQ16" s="271">
        <f t="shared" si="64"/>
        <v>0</v>
      </c>
      <c r="AKR16" s="268">
        <v>0</v>
      </c>
      <c r="AKS16" s="268">
        <v>0</v>
      </c>
      <c r="AKT16" s="268">
        <v>0</v>
      </c>
      <c r="AKU16" s="268">
        <v>0</v>
      </c>
      <c r="AKV16" s="268">
        <v>0</v>
      </c>
      <c r="AKW16" s="268">
        <v>0</v>
      </c>
      <c r="AKX16" s="268">
        <v>0</v>
      </c>
      <c r="AKY16" s="268">
        <v>0</v>
      </c>
      <c r="AKZ16" s="268">
        <v>0</v>
      </c>
      <c r="ALA16" s="268">
        <v>0</v>
      </c>
      <c r="ALB16" s="268">
        <v>0</v>
      </c>
      <c r="ALC16" s="268">
        <v>0</v>
      </c>
      <c r="ALD16" s="269"/>
      <c r="ALE16" s="270">
        <f t="shared" si="65"/>
        <v>0</v>
      </c>
      <c r="ALF16" s="271">
        <f t="shared" si="65"/>
        <v>0</v>
      </c>
      <c r="ALG16" s="268">
        <v>0</v>
      </c>
      <c r="ALH16" s="268">
        <v>0</v>
      </c>
      <c r="ALI16" s="268">
        <v>0</v>
      </c>
      <c r="ALJ16" s="268">
        <v>0</v>
      </c>
      <c r="ALK16" s="268">
        <v>0</v>
      </c>
      <c r="ALL16" s="268">
        <v>0</v>
      </c>
      <c r="ALM16" s="268">
        <v>0</v>
      </c>
      <c r="ALN16" s="268">
        <v>0</v>
      </c>
      <c r="ALO16" s="268">
        <v>0</v>
      </c>
      <c r="ALP16" s="268">
        <v>0</v>
      </c>
      <c r="ALQ16" s="268">
        <v>0</v>
      </c>
      <c r="ALR16" s="268">
        <v>0</v>
      </c>
      <c r="ALS16" s="269"/>
      <c r="ALT16" s="270">
        <f t="shared" si="66"/>
        <v>0</v>
      </c>
      <c r="ALU16" s="271">
        <f t="shared" si="66"/>
        <v>0</v>
      </c>
      <c r="ALV16" s="268">
        <v>3036.53</v>
      </c>
      <c r="ALW16" s="268">
        <v>0</v>
      </c>
      <c r="ALX16" s="268">
        <v>0</v>
      </c>
      <c r="ALY16" s="268">
        <v>0</v>
      </c>
      <c r="ALZ16" s="268">
        <v>0</v>
      </c>
      <c r="AMA16" s="268">
        <v>0</v>
      </c>
      <c r="AMB16" s="268">
        <v>0</v>
      </c>
      <c r="AMC16" s="268">
        <v>0</v>
      </c>
      <c r="AMD16" s="268">
        <v>0</v>
      </c>
      <c r="AME16" s="268">
        <v>0</v>
      </c>
      <c r="AMF16" s="268">
        <v>0</v>
      </c>
      <c r="AMG16" s="268">
        <v>0</v>
      </c>
      <c r="AMH16" s="269"/>
      <c r="AMI16" s="270">
        <f t="shared" si="67"/>
        <v>3036.53</v>
      </c>
      <c r="AMJ16" s="271">
        <f t="shared" si="67"/>
        <v>0</v>
      </c>
      <c r="AMK16" s="268">
        <v>0</v>
      </c>
      <c r="AML16" s="268">
        <v>0</v>
      </c>
      <c r="AMM16" s="268">
        <v>0</v>
      </c>
      <c r="AMN16" s="268">
        <v>0</v>
      </c>
      <c r="AMO16" s="268">
        <v>0</v>
      </c>
      <c r="AMP16" s="268">
        <v>0</v>
      </c>
      <c r="AMQ16" s="268">
        <v>0</v>
      </c>
      <c r="AMR16" s="268">
        <v>0</v>
      </c>
      <c r="AMS16" s="268">
        <v>0</v>
      </c>
      <c r="AMT16" s="268">
        <v>0</v>
      </c>
      <c r="AMU16" s="268">
        <v>0</v>
      </c>
      <c r="AMV16" s="268">
        <v>0</v>
      </c>
      <c r="AMW16" s="269"/>
      <c r="AMX16" s="270">
        <f t="shared" si="68"/>
        <v>0</v>
      </c>
      <c r="AMY16" s="271">
        <f t="shared" si="68"/>
        <v>0</v>
      </c>
      <c r="AMZ16" s="268">
        <v>0</v>
      </c>
      <c r="ANA16" s="268">
        <v>0</v>
      </c>
      <c r="ANB16" s="268">
        <v>0</v>
      </c>
      <c r="ANC16" s="268">
        <v>0</v>
      </c>
      <c r="AND16" s="268">
        <v>0</v>
      </c>
      <c r="ANE16" s="268">
        <v>0</v>
      </c>
      <c r="ANF16" s="268">
        <v>0</v>
      </c>
      <c r="ANG16" s="268">
        <v>0</v>
      </c>
      <c r="ANH16" s="268">
        <v>0</v>
      </c>
      <c r="ANI16" s="268">
        <v>0</v>
      </c>
      <c r="ANJ16" s="268">
        <v>0</v>
      </c>
      <c r="ANK16" s="268">
        <v>0</v>
      </c>
      <c r="ANL16" s="269"/>
      <c r="ANM16" s="270">
        <f t="shared" si="69"/>
        <v>0</v>
      </c>
      <c r="ANN16" s="271">
        <f t="shared" si="69"/>
        <v>0</v>
      </c>
      <c r="ANO16" s="268">
        <v>0</v>
      </c>
      <c r="ANP16" s="268">
        <v>0</v>
      </c>
      <c r="ANQ16" s="268">
        <v>0</v>
      </c>
      <c r="ANR16" s="268">
        <v>0</v>
      </c>
      <c r="ANS16" s="268">
        <v>0</v>
      </c>
      <c r="ANT16" s="268">
        <v>0</v>
      </c>
      <c r="ANU16" s="268">
        <v>0</v>
      </c>
      <c r="ANV16" s="268">
        <v>0</v>
      </c>
      <c r="ANW16" s="268">
        <v>0</v>
      </c>
      <c r="ANX16" s="268">
        <v>0</v>
      </c>
      <c r="ANY16" s="268">
        <v>0</v>
      </c>
      <c r="ANZ16" s="268">
        <v>0</v>
      </c>
      <c r="AOA16" s="269"/>
      <c r="AOB16" s="270">
        <f t="shared" si="70"/>
        <v>0</v>
      </c>
      <c r="AOC16" s="271">
        <f t="shared" si="70"/>
        <v>0</v>
      </c>
      <c r="AOD16" s="268">
        <v>0</v>
      </c>
      <c r="AOE16" s="268">
        <v>0</v>
      </c>
      <c r="AOF16" s="268">
        <v>0</v>
      </c>
      <c r="AOG16" s="268">
        <v>0</v>
      </c>
      <c r="AOH16" s="268">
        <v>0</v>
      </c>
      <c r="AOI16" s="268">
        <v>0</v>
      </c>
      <c r="AOJ16" s="268">
        <v>0</v>
      </c>
      <c r="AOK16" s="268">
        <v>0</v>
      </c>
      <c r="AOL16" s="268">
        <v>0</v>
      </c>
      <c r="AOM16" s="268">
        <v>0</v>
      </c>
      <c r="AON16" s="268">
        <v>0</v>
      </c>
      <c r="AOO16" s="268">
        <v>0</v>
      </c>
      <c r="AOP16" s="269"/>
      <c r="AOQ16" s="270">
        <f t="shared" si="71"/>
        <v>0</v>
      </c>
      <c r="AOR16" s="271">
        <f t="shared" si="71"/>
        <v>0</v>
      </c>
      <c r="AOS16" s="268">
        <v>0</v>
      </c>
      <c r="AOT16" s="268">
        <v>0</v>
      </c>
      <c r="AOU16" s="268">
        <v>0</v>
      </c>
      <c r="AOV16" s="268">
        <v>0</v>
      </c>
      <c r="AOW16" s="268">
        <v>0</v>
      </c>
      <c r="AOX16" s="268">
        <v>0</v>
      </c>
      <c r="AOY16" s="268">
        <v>0</v>
      </c>
      <c r="AOZ16" s="268">
        <v>0</v>
      </c>
      <c r="APA16" s="268">
        <v>0</v>
      </c>
      <c r="APB16" s="268">
        <v>0</v>
      </c>
      <c r="APC16" s="268">
        <v>0</v>
      </c>
      <c r="APD16" s="268">
        <v>0</v>
      </c>
      <c r="APE16" s="269"/>
      <c r="APF16" s="270">
        <f t="shared" si="72"/>
        <v>0</v>
      </c>
      <c r="APG16" s="271">
        <f t="shared" si="72"/>
        <v>0</v>
      </c>
      <c r="APH16" s="268">
        <v>0</v>
      </c>
      <c r="API16" s="268">
        <v>0</v>
      </c>
      <c r="APJ16" s="268">
        <v>0</v>
      </c>
      <c r="APK16" s="268">
        <v>0</v>
      </c>
      <c r="APL16" s="268">
        <v>0</v>
      </c>
      <c r="APM16" s="268">
        <v>0</v>
      </c>
      <c r="APN16" s="268">
        <v>0</v>
      </c>
      <c r="APO16" s="268">
        <v>0</v>
      </c>
      <c r="APP16" s="268">
        <v>0</v>
      </c>
      <c r="APQ16" s="268">
        <v>0</v>
      </c>
      <c r="APR16" s="268">
        <v>0</v>
      </c>
      <c r="APS16" s="268">
        <v>0</v>
      </c>
      <c r="APT16" s="269"/>
      <c r="APU16" s="270">
        <f t="shared" si="73"/>
        <v>0</v>
      </c>
      <c r="APV16" s="271">
        <f t="shared" si="73"/>
        <v>0</v>
      </c>
      <c r="APW16" s="268">
        <v>0</v>
      </c>
      <c r="APX16" s="268">
        <v>0</v>
      </c>
      <c r="APY16" s="268">
        <v>0</v>
      </c>
      <c r="APZ16" s="268">
        <v>0</v>
      </c>
      <c r="AQA16" s="268">
        <v>0</v>
      </c>
      <c r="AQB16" s="268">
        <v>0</v>
      </c>
      <c r="AQC16" s="268">
        <v>0</v>
      </c>
      <c r="AQD16" s="268">
        <v>0</v>
      </c>
      <c r="AQE16" s="268">
        <v>0</v>
      </c>
      <c r="AQF16" s="268">
        <v>0</v>
      </c>
      <c r="AQG16" s="268">
        <v>0</v>
      </c>
      <c r="AQH16" s="268">
        <v>0</v>
      </c>
      <c r="AQI16" s="269"/>
      <c r="AQJ16" s="270">
        <f t="shared" si="74"/>
        <v>0</v>
      </c>
      <c r="AQK16" s="271">
        <f t="shared" si="74"/>
        <v>0</v>
      </c>
      <c r="AQL16" s="268"/>
      <c r="AQM16" s="268"/>
      <c r="AQN16" s="268"/>
      <c r="AQO16" s="268"/>
      <c r="AQP16" s="268"/>
      <c r="AQQ16" s="268"/>
      <c r="AQR16" s="268"/>
      <c r="AQS16" s="268">
        <v>16464</v>
      </c>
      <c r="AQT16" s="268"/>
      <c r="AQU16" s="268"/>
      <c r="AQV16" s="268"/>
      <c r="AQW16" s="268"/>
      <c r="AQX16" s="269"/>
      <c r="AQY16" s="270">
        <f t="shared" si="75"/>
        <v>16464</v>
      </c>
      <c r="AQZ16" s="271">
        <f t="shared" si="75"/>
        <v>16464</v>
      </c>
      <c r="ARA16" s="268">
        <v>15512</v>
      </c>
      <c r="ARB16" s="268">
        <v>11790</v>
      </c>
      <c r="ARC16" s="268">
        <v>11790</v>
      </c>
      <c r="ARD16" s="268">
        <v>11790</v>
      </c>
      <c r="ARE16" s="268">
        <v>11790</v>
      </c>
      <c r="ARF16" s="268">
        <v>11790</v>
      </c>
      <c r="ARG16" s="268">
        <v>11790</v>
      </c>
      <c r="ARH16" s="268">
        <v>0</v>
      </c>
      <c r="ARI16" s="268">
        <v>0</v>
      </c>
      <c r="ARJ16" s="268">
        <v>0</v>
      </c>
      <c r="ARK16" s="268">
        <v>23075.19</v>
      </c>
      <c r="ARL16" s="268">
        <v>61000</v>
      </c>
      <c r="ARM16" s="269"/>
      <c r="ARN16" s="270">
        <f t="shared" si="76"/>
        <v>170327.19</v>
      </c>
      <c r="ARO16" s="271">
        <f t="shared" si="76"/>
        <v>154815.19</v>
      </c>
      <c r="ARP16" s="268">
        <v>22064.48</v>
      </c>
      <c r="ARQ16" s="268">
        <v>21776.2</v>
      </c>
      <c r="ARR16" s="268">
        <v>21740.55</v>
      </c>
      <c r="ARS16" s="268">
        <v>33437.879999999997</v>
      </c>
      <c r="ART16" s="268">
        <v>22112.51</v>
      </c>
      <c r="ARU16" s="268">
        <v>22941.96</v>
      </c>
      <c r="ARV16" s="268">
        <v>29355.53</v>
      </c>
      <c r="ARW16" s="268">
        <v>37910.730000000003</v>
      </c>
      <c r="ARX16" s="268">
        <v>28461.86</v>
      </c>
      <c r="ARY16" s="268">
        <v>34095.14</v>
      </c>
      <c r="ARZ16" s="268">
        <v>21244.2</v>
      </c>
      <c r="ASA16" s="269"/>
      <c r="ASB16" s="272">
        <f t="shared" si="78"/>
        <v>295141.04000000004</v>
      </c>
      <c r="ASC16" s="273"/>
      <c r="ASD16" s="268"/>
      <c r="ASE16" s="268"/>
      <c r="ASF16" s="268"/>
      <c r="ASG16" s="268"/>
      <c r="ASH16" s="268"/>
      <c r="ASI16" s="268"/>
      <c r="ASJ16" s="268"/>
      <c r="ASK16" s="268"/>
      <c r="ASL16" s="268"/>
      <c r="ASM16" s="268"/>
      <c r="ASN16" s="269"/>
      <c r="ASO16" s="274">
        <f t="shared" si="77"/>
        <v>0</v>
      </c>
    </row>
    <row r="17" spans="1:1185" x14ac:dyDescent="0.25">
      <c r="A17" s="39">
        <v>16</v>
      </c>
      <c r="B17" s="40">
        <v>1</v>
      </c>
      <c r="C17" s="40" t="s">
        <v>27</v>
      </c>
      <c r="D17" s="40" t="s">
        <v>27</v>
      </c>
      <c r="E17" s="41" t="s">
        <v>27</v>
      </c>
      <c r="F17" s="187">
        <v>17588394</v>
      </c>
      <c r="G17" s="49">
        <v>19487703</v>
      </c>
      <c r="H17" s="51">
        <v>16903585</v>
      </c>
      <c r="I17" s="49">
        <v>17071484</v>
      </c>
      <c r="J17" s="49">
        <v>396044</v>
      </c>
      <c r="K17" s="51" t="s">
        <v>219</v>
      </c>
      <c r="L17" s="49">
        <v>18401990.77</v>
      </c>
      <c r="M17" s="49">
        <v>18798034</v>
      </c>
      <c r="N17" s="49">
        <v>16903585</v>
      </c>
      <c r="O17" s="49">
        <v>1408632</v>
      </c>
      <c r="P17" s="49">
        <v>1422624</v>
      </c>
      <c r="Q17" s="275">
        <v>253519.27702806066</v>
      </c>
      <c r="R17" s="259">
        <v>436149.29077033873</v>
      </c>
      <c r="S17" s="260">
        <f t="shared" si="0"/>
        <v>689668.56779839937</v>
      </c>
      <c r="T17" s="261">
        <v>4976.3999999999996</v>
      </c>
      <c r="U17" s="261">
        <v>53906.12</v>
      </c>
      <c r="V17" s="261">
        <v>7569.36</v>
      </c>
      <c r="W17" s="261">
        <v>12636.86</v>
      </c>
      <c r="X17" s="261">
        <v>9713.7000000000007</v>
      </c>
      <c r="Y17" s="261">
        <v>11852.47</v>
      </c>
      <c r="Z17" s="261">
        <v>8234.76</v>
      </c>
      <c r="AA17" s="261">
        <v>6574.64</v>
      </c>
      <c r="AB17" s="261">
        <v>7093.04</v>
      </c>
      <c r="AC17" s="261">
        <v>6832.23</v>
      </c>
      <c r="AD17" s="261">
        <v>5707.22</v>
      </c>
      <c r="AE17" s="261">
        <v>5538.97</v>
      </c>
      <c r="AF17" s="262"/>
      <c r="AG17" s="263">
        <f t="shared" si="1"/>
        <v>140635.76999999999</v>
      </c>
      <c r="AH17" s="264">
        <f t="shared" si="1"/>
        <v>135659.36999999997</v>
      </c>
      <c r="AI17" s="261">
        <v>0</v>
      </c>
      <c r="AJ17" s="261">
        <v>0</v>
      </c>
      <c r="AK17" s="261">
        <v>0</v>
      </c>
      <c r="AL17" s="261">
        <v>0</v>
      </c>
      <c r="AM17" s="261">
        <v>0</v>
      </c>
      <c r="AN17" s="261">
        <v>0</v>
      </c>
      <c r="AO17" s="261">
        <v>0</v>
      </c>
      <c r="AP17" s="261">
        <v>0</v>
      </c>
      <c r="AQ17" s="261">
        <v>0</v>
      </c>
      <c r="AR17" s="261">
        <v>0</v>
      </c>
      <c r="AS17" s="261">
        <v>0</v>
      </c>
      <c r="AT17" s="261">
        <v>0</v>
      </c>
      <c r="AU17" s="262"/>
      <c r="AV17" s="263">
        <f t="shared" si="2"/>
        <v>0</v>
      </c>
      <c r="AW17" s="264">
        <f t="shared" si="2"/>
        <v>0</v>
      </c>
      <c r="AX17" s="261">
        <v>1017.89</v>
      </c>
      <c r="AY17" s="261">
        <v>1348.77</v>
      </c>
      <c r="AZ17" s="261">
        <v>623.16</v>
      </c>
      <c r="BA17" s="261">
        <v>743.21</v>
      </c>
      <c r="BB17" s="261">
        <v>925.58</v>
      </c>
      <c r="BC17" s="261">
        <v>859.04</v>
      </c>
      <c r="BD17" s="261">
        <v>817.1</v>
      </c>
      <c r="BE17" s="261">
        <v>88.12</v>
      </c>
      <c r="BF17" s="261">
        <v>235.3</v>
      </c>
      <c r="BG17" s="261">
        <v>167.57</v>
      </c>
      <c r="BH17" s="261">
        <v>187.83</v>
      </c>
      <c r="BI17" s="261">
        <v>135.93</v>
      </c>
      <c r="BJ17" s="262"/>
      <c r="BK17" s="263">
        <f t="shared" si="3"/>
        <v>7149.5</v>
      </c>
      <c r="BL17" s="264">
        <f t="shared" si="3"/>
        <v>6131.6100000000006</v>
      </c>
      <c r="BM17" s="261">
        <v>1138.3499999999999</v>
      </c>
      <c r="BN17" s="261">
        <v>2454.19</v>
      </c>
      <c r="BO17" s="261">
        <v>1152.19</v>
      </c>
      <c r="BP17" s="261">
        <v>1648.59</v>
      </c>
      <c r="BQ17" s="261">
        <v>1571.92</v>
      </c>
      <c r="BR17" s="261">
        <v>1239.79</v>
      </c>
      <c r="BS17" s="261">
        <v>1272.08</v>
      </c>
      <c r="BT17" s="261">
        <v>1173.69</v>
      </c>
      <c r="BU17" s="261">
        <v>1514.33</v>
      </c>
      <c r="BV17" s="261">
        <v>1429.02</v>
      </c>
      <c r="BW17" s="261">
        <v>1463.5</v>
      </c>
      <c r="BX17" s="261">
        <v>1601.7</v>
      </c>
      <c r="BY17" s="262"/>
      <c r="BZ17" s="263">
        <f t="shared" si="4"/>
        <v>17659.349999999999</v>
      </c>
      <c r="CA17" s="264">
        <f t="shared" si="4"/>
        <v>16521</v>
      </c>
      <c r="CB17" s="261">
        <v>18215</v>
      </c>
      <c r="CC17" s="261">
        <v>30881.43</v>
      </c>
      <c r="CD17" s="261">
        <v>19635.509999999998</v>
      </c>
      <c r="CE17" s="261">
        <v>19777.57</v>
      </c>
      <c r="CF17" s="261">
        <v>23282.240000000002</v>
      </c>
      <c r="CG17" s="261">
        <v>25799.87</v>
      </c>
      <c r="CH17" s="261">
        <v>25274.16</v>
      </c>
      <c r="CI17" s="261">
        <v>22498.39</v>
      </c>
      <c r="CJ17" s="261">
        <v>21646.14</v>
      </c>
      <c r="CK17" s="261">
        <v>16900.099999999999</v>
      </c>
      <c r="CL17" s="261">
        <v>18938.509999999998</v>
      </c>
      <c r="CM17" s="261">
        <v>17446.490000000002</v>
      </c>
      <c r="CN17" s="262"/>
      <c r="CO17" s="263">
        <f t="shared" si="5"/>
        <v>260295.41000000006</v>
      </c>
      <c r="CP17" s="264">
        <f t="shared" si="5"/>
        <v>242080.41</v>
      </c>
      <c r="CQ17" s="261">
        <v>0</v>
      </c>
      <c r="CR17" s="261">
        <v>0</v>
      </c>
      <c r="CS17" s="261">
        <v>0</v>
      </c>
      <c r="CT17" s="261">
        <v>0</v>
      </c>
      <c r="CU17" s="261">
        <v>0</v>
      </c>
      <c r="CV17" s="261">
        <v>240</v>
      </c>
      <c r="CW17" s="261">
        <v>0</v>
      </c>
      <c r="CX17" s="261">
        <v>80</v>
      </c>
      <c r="CY17" s="261">
        <v>160</v>
      </c>
      <c r="CZ17" s="261">
        <v>0</v>
      </c>
      <c r="DA17" s="261">
        <v>0</v>
      </c>
      <c r="DB17" s="261">
        <v>0</v>
      </c>
      <c r="DC17" s="262"/>
      <c r="DD17" s="263">
        <f t="shared" si="6"/>
        <v>480</v>
      </c>
      <c r="DE17" s="264">
        <f t="shared" si="6"/>
        <v>480</v>
      </c>
      <c r="DF17" s="261">
        <v>351.71</v>
      </c>
      <c r="DG17" s="261">
        <v>913.3</v>
      </c>
      <c r="DH17" s="261">
        <v>398.8</v>
      </c>
      <c r="DI17" s="261">
        <v>233.78</v>
      </c>
      <c r="DJ17" s="261">
        <v>518.22</v>
      </c>
      <c r="DK17" s="261">
        <v>888.62</v>
      </c>
      <c r="DL17" s="261">
        <v>917.71</v>
      </c>
      <c r="DM17" s="261">
        <v>719.98</v>
      </c>
      <c r="DN17" s="261">
        <v>355.87</v>
      </c>
      <c r="DO17" s="261">
        <v>395.14</v>
      </c>
      <c r="DP17" s="261">
        <v>514.55999999999995</v>
      </c>
      <c r="DQ17" s="261">
        <v>137.19</v>
      </c>
      <c r="DR17" s="262"/>
      <c r="DS17" s="263">
        <f t="shared" si="7"/>
        <v>6344.8799999999983</v>
      </c>
      <c r="DT17" s="264">
        <f t="shared" si="7"/>
        <v>5993.1699999999992</v>
      </c>
      <c r="DU17" s="261">
        <v>2952.63</v>
      </c>
      <c r="DV17" s="261">
        <v>5363.02</v>
      </c>
      <c r="DW17" s="261">
        <v>3542.26</v>
      </c>
      <c r="DX17" s="261">
        <v>4046.12</v>
      </c>
      <c r="DY17" s="261">
        <v>4821.96</v>
      </c>
      <c r="DZ17" s="261">
        <v>4516.28</v>
      </c>
      <c r="EA17" s="261">
        <v>3948.71</v>
      </c>
      <c r="EB17" s="261">
        <v>1018.72</v>
      </c>
      <c r="EC17" s="261">
        <v>1691.63</v>
      </c>
      <c r="ED17" s="261">
        <v>1794.44</v>
      </c>
      <c r="EE17" s="261">
        <v>1039.9000000000001</v>
      </c>
      <c r="EF17" s="261">
        <v>2541.6799999999998</v>
      </c>
      <c r="EG17" s="262"/>
      <c r="EH17" s="263">
        <f t="shared" si="8"/>
        <v>37277.350000000006</v>
      </c>
      <c r="EI17" s="264">
        <f t="shared" si="8"/>
        <v>34324.720000000001</v>
      </c>
      <c r="EJ17" s="261">
        <v>0</v>
      </c>
      <c r="EK17" s="261">
        <v>0</v>
      </c>
      <c r="EL17" s="261">
        <v>0</v>
      </c>
      <c r="EM17" s="261">
        <v>0</v>
      </c>
      <c r="EN17" s="261">
        <v>0</v>
      </c>
      <c r="EO17" s="261">
        <v>0</v>
      </c>
      <c r="EP17" s="261">
        <v>0</v>
      </c>
      <c r="EQ17" s="261">
        <v>0</v>
      </c>
      <c r="ER17" s="261">
        <v>0</v>
      </c>
      <c r="ES17" s="261">
        <v>0</v>
      </c>
      <c r="ET17" s="261">
        <v>0</v>
      </c>
      <c r="EU17" s="261">
        <v>0</v>
      </c>
      <c r="EV17" s="262"/>
      <c r="EW17" s="263">
        <f t="shared" si="9"/>
        <v>0</v>
      </c>
      <c r="EX17" s="264">
        <f t="shared" si="9"/>
        <v>0</v>
      </c>
      <c r="EY17" s="261">
        <v>757</v>
      </c>
      <c r="EZ17" s="261">
        <v>931.25</v>
      </c>
      <c r="FA17" s="261">
        <v>714</v>
      </c>
      <c r="FB17" s="261">
        <v>467</v>
      </c>
      <c r="FC17" s="261">
        <v>635</v>
      </c>
      <c r="FD17" s="261">
        <v>835.3</v>
      </c>
      <c r="FE17" s="261">
        <v>564.45000000000005</v>
      </c>
      <c r="FF17" s="261">
        <v>85</v>
      </c>
      <c r="FG17" s="261">
        <v>151.15</v>
      </c>
      <c r="FH17" s="261">
        <v>249.5</v>
      </c>
      <c r="FI17" s="261">
        <v>400.32</v>
      </c>
      <c r="FJ17" s="261">
        <v>536.83000000000004</v>
      </c>
      <c r="FK17" s="262"/>
      <c r="FL17" s="263">
        <f t="shared" si="10"/>
        <v>6326.7999999999993</v>
      </c>
      <c r="FM17" s="264">
        <f t="shared" si="10"/>
        <v>5569.7999999999993</v>
      </c>
      <c r="FN17" s="261">
        <v>753.04</v>
      </c>
      <c r="FO17" s="261">
        <v>1581.67</v>
      </c>
      <c r="FP17" s="261">
        <v>841.13</v>
      </c>
      <c r="FQ17" s="261">
        <v>504.24</v>
      </c>
      <c r="FR17" s="261">
        <v>802.79</v>
      </c>
      <c r="FS17" s="261">
        <v>994.03</v>
      </c>
      <c r="FT17" s="261">
        <v>784.79</v>
      </c>
      <c r="FU17" s="261">
        <v>491.55</v>
      </c>
      <c r="FV17" s="261">
        <v>492.46</v>
      </c>
      <c r="FW17" s="261">
        <v>301.41000000000003</v>
      </c>
      <c r="FX17" s="261">
        <v>813.46</v>
      </c>
      <c r="FY17" s="261">
        <v>1112.45</v>
      </c>
      <c r="FZ17" s="262"/>
      <c r="GA17" s="263">
        <f t="shared" si="11"/>
        <v>9473.02</v>
      </c>
      <c r="GB17" s="264">
        <f t="shared" si="11"/>
        <v>8719.98</v>
      </c>
      <c r="GC17" s="261">
        <v>10424.76</v>
      </c>
      <c r="GD17" s="261">
        <v>17254.830000000002</v>
      </c>
      <c r="GE17" s="261">
        <v>11669.98</v>
      </c>
      <c r="GF17" s="261">
        <v>12182.98</v>
      </c>
      <c r="GG17" s="261">
        <v>15204.57</v>
      </c>
      <c r="GH17" s="261">
        <v>14278.86</v>
      </c>
      <c r="GI17" s="261">
        <v>16042.95</v>
      </c>
      <c r="GJ17" s="261">
        <v>7343.02</v>
      </c>
      <c r="GK17" s="261">
        <v>6632.31</v>
      </c>
      <c r="GL17" s="261">
        <v>7984.07</v>
      </c>
      <c r="GM17" s="261">
        <v>7722.69</v>
      </c>
      <c r="GN17" s="261">
        <v>7999.91</v>
      </c>
      <c r="GO17" s="262"/>
      <c r="GP17" s="263">
        <f t="shared" si="12"/>
        <v>134740.93</v>
      </c>
      <c r="GQ17" s="264">
        <f t="shared" si="12"/>
        <v>124316.17000000001</v>
      </c>
      <c r="GR17" s="261">
        <v>2973.55</v>
      </c>
      <c r="GS17" s="261">
        <v>3003.59</v>
      </c>
      <c r="GT17" s="261">
        <v>2648.73</v>
      </c>
      <c r="GU17" s="261">
        <v>3146.99</v>
      </c>
      <c r="GV17" s="261">
        <v>3574.55</v>
      </c>
      <c r="GW17" s="261">
        <v>2520.8000000000002</v>
      </c>
      <c r="GX17" s="261">
        <v>3938.04</v>
      </c>
      <c r="GY17" s="261">
        <v>1963.57</v>
      </c>
      <c r="GZ17" s="261">
        <v>2027.22</v>
      </c>
      <c r="HA17" s="261">
        <v>1618.57</v>
      </c>
      <c r="HB17" s="261">
        <v>2204.6</v>
      </c>
      <c r="HC17" s="261">
        <v>1928.04</v>
      </c>
      <c r="HD17" s="262"/>
      <c r="HE17" s="263">
        <f t="shared" si="13"/>
        <v>31548.25</v>
      </c>
      <c r="HF17" s="264">
        <f t="shared" si="13"/>
        <v>28574.7</v>
      </c>
      <c r="HG17" s="261">
        <v>0</v>
      </c>
      <c r="HH17" s="261">
        <v>0</v>
      </c>
      <c r="HI17" s="261">
        <v>0</v>
      </c>
      <c r="HJ17" s="261">
        <v>0</v>
      </c>
      <c r="HK17" s="261">
        <v>0</v>
      </c>
      <c r="HL17" s="261">
        <v>0</v>
      </c>
      <c r="HM17" s="261">
        <v>0</v>
      </c>
      <c r="HN17" s="261">
        <v>0</v>
      </c>
      <c r="HO17" s="261">
        <v>0</v>
      </c>
      <c r="HP17" s="261">
        <v>0</v>
      </c>
      <c r="HQ17" s="261">
        <v>0</v>
      </c>
      <c r="HR17" s="261">
        <v>0</v>
      </c>
      <c r="HS17" s="262"/>
      <c r="HT17" s="263">
        <f t="shared" si="14"/>
        <v>0</v>
      </c>
      <c r="HU17" s="264">
        <f t="shared" si="14"/>
        <v>0</v>
      </c>
      <c r="HV17" s="261">
        <v>0</v>
      </c>
      <c r="HW17" s="261">
        <v>0</v>
      </c>
      <c r="HX17" s="261">
        <v>0</v>
      </c>
      <c r="HY17" s="261">
        <v>0</v>
      </c>
      <c r="HZ17" s="261">
        <v>0</v>
      </c>
      <c r="IA17" s="261">
        <v>0</v>
      </c>
      <c r="IB17" s="261">
        <v>0</v>
      </c>
      <c r="IC17" s="261">
        <v>0</v>
      </c>
      <c r="ID17" s="261">
        <v>0</v>
      </c>
      <c r="IE17" s="261">
        <v>0</v>
      </c>
      <c r="IF17" s="261">
        <v>0</v>
      </c>
      <c r="IG17" s="261">
        <v>0</v>
      </c>
      <c r="IH17" s="262"/>
      <c r="II17" s="263">
        <f t="shared" si="15"/>
        <v>0</v>
      </c>
      <c r="IJ17" s="264">
        <f t="shared" si="15"/>
        <v>0</v>
      </c>
      <c r="IK17" s="261">
        <v>78661.62</v>
      </c>
      <c r="IL17" s="261">
        <v>115989.23</v>
      </c>
      <c r="IM17" s="261">
        <v>81668.36</v>
      </c>
      <c r="IN17" s="261">
        <v>87481.57</v>
      </c>
      <c r="IO17" s="261">
        <v>76113</v>
      </c>
      <c r="IP17" s="261">
        <v>73698.5</v>
      </c>
      <c r="IQ17" s="261">
        <v>90471.6</v>
      </c>
      <c r="IR17" s="261">
        <v>64748</v>
      </c>
      <c r="IS17" s="261">
        <v>65232.65</v>
      </c>
      <c r="IT17" s="261">
        <v>87766.55</v>
      </c>
      <c r="IU17" s="261">
        <v>61977.14</v>
      </c>
      <c r="IV17" s="261">
        <v>76495</v>
      </c>
      <c r="IW17" s="262"/>
      <c r="IX17" s="263">
        <f t="shared" si="16"/>
        <v>960303.22000000009</v>
      </c>
      <c r="IY17" s="264">
        <f t="shared" si="16"/>
        <v>881641.60000000009</v>
      </c>
      <c r="IZ17" s="261">
        <v>64587.83</v>
      </c>
      <c r="JA17" s="261">
        <v>68166.820000000007</v>
      </c>
      <c r="JB17" s="261">
        <v>56503.62</v>
      </c>
      <c r="JC17" s="261">
        <v>56357.61</v>
      </c>
      <c r="JD17" s="261">
        <v>92789.1</v>
      </c>
      <c r="JE17" s="261">
        <v>71381.33</v>
      </c>
      <c r="JF17" s="261">
        <v>80045.42</v>
      </c>
      <c r="JG17" s="261">
        <v>-2421.65</v>
      </c>
      <c r="JH17" s="261">
        <v>8433.2199999999993</v>
      </c>
      <c r="JI17" s="261">
        <v>-6484.21</v>
      </c>
      <c r="JJ17" s="261">
        <v>4298.17</v>
      </c>
      <c r="JK17" s="261">
        <v>17847.93</v>
      </c>
      <c r="JL17" s="262"/>
      <c r="JM17" s="263">
        <f t="shared" si="17"/>
        <v>511505.18999999989</v>
      </c>
      <c r="JN17" s="264">
        <f t="shared" si="17"/>
        <v>446917.35999999993</v>
      </c>
      <c r="JO17" s="261">
        <v>0</v>
      </c>
      <c r="JP17" s="261">
        <v>0</v>
      </c>
      <c r="JQ17" s="261">
        <v>0</v>
      </c>
      <c r="JR17" s="261">
        <v>0</v>
      </c>
      <c r="JS17" s="261">
        <v>0</v>
      </c>
      <c r="JT17" s="261">
        <v>0</v>
      </c>
      <c r="JU17" s="261">
        <v>0</v>
      </c>
      <c r="JV17" s="261">
        <v>0</v>
      </c>
      <c r="JW17" s="261">
        <v>0</v>
      </c>
      <c r="JX17" s="261">
        <v>0</v>
      </c>
      <c r="JY17" s="261">
        <v>0</v>
      </c>
      <c r="JZ17" s="261">
        <v>0</v>
      </c>
      <c r="KA17" s="262"/>
      <c r="KB17" s="263">
        <f t="shared" si="18"/>
        <v>0</v>
      </c>
      <c r="KC17" s="264">
        <f t="shared" si="18"/>
        <v>0</v>
      </c>
      <c r="KD17" s="261">
        <v>112510</v>
      </c>
      <c r="KE17" s="261">
        <v>143626.43</v>
      </c>
      <c r="KF17" s="261">
        <v>124155</v>
      </c>
      <c r="KG17" s="261">
        <v>126880</v>
      </c>
      <c r="KH17" s="261">
        <v>108606.67</v>
      </c>
      <c r="KI17" s="261">
        <v>119907.66</v>
      </c>
      <c r="KJ17" s="261">
        <v>139559.79999999999</v>
      </c>
      <c r="KK17" s="261">
        <v>86960</v>
      </c>
      <c r="KL17" s="261">
        <v>78029.47</v>
      </c>
      <c r="KM17" s="261">
        <v>102836.53</v>
      </c>
      <c r="KN17" s="261">
        <v>101170</v>
      </c>
      <c r="KO17" s="261">
        <v>102095</v>
      </c>
      <c r="KP17" s="262"/>
      <c r="KQ17" s="263">
        <f t="shared" si="19"/>
        <v>1346336.56</v>
      </c>
      <c r="KR17" s="264">
        <f t="shared" si="19"/>
        <v>1233826.56</v>
      </c>
      <c r="KS17" s="261">
        <v>6550</v>
      </c>
      <c r="KT17" s="261">
        <v>7050</v>
      </c>
      <c r="KU17" s="261">
        <v>5750</v>
      </c>
      <c r="KV17" s="261">
        <v>6005</v>
      </c>
      <c r="KW17" s="261">
        <v>5600</v>
      </c>
      <c r="KX17" s="261">
        <v>4950</v>
      </c>
      <c r="KY17" s="261">
        <v>6000</v>
      </c>
      <c r="KZ17" s="261">
        <v>3400</v>
      </c>
      <c r="LA17" s="261">
        <v>3150</v>
      </c>
      <c r="LB17" s="261">
        <v>4300</v>
      </c>
      <c r="LC17" s="261">
        <v>3400</v>
      </c>
      <c r="LD17" s="261">
        <v>4700</v>
      </c>
      <c r="LE17" s="262"/>
      <c r="LF17" s="263">
        <f t="shared" si="20"/>
        <v>60855</v>
      </c>
      <c r="LG17" s="264">
        <f t="shared" si="20"/>
        <v>54305</v>
      </c>
      <c r="LH17" s="261">
        <v>160</v>
      </c>
      <c r="LI17" s="261">
        <v>560</v>
      </c>
      <c r="LJ17" s="261">
        <v>1360</v>
      </c>
      <c r="LK17" s="261">
        <v>640</v>
      </c>
      <c r="LL17" s="261">
        <v>800</v>
      </c>
      <c r="LM17" s="261">
        <v>800</v>
      </c>
      <c r="LN17" s="261">
        <v>560</v>
      </c>
      <c r="LO17" s="261">
        <v>560</v>
      </c>
      <c r="LP17" s="261">
        <v>720</v>
      </c>
      <c r="LQ17" s="261">
        <v>320</v>
      </c>
      <c r="LR17" s="261">
        <v>320</v>
      </c>
      <c r="LS17" s="261">
        <v>640</v>
      </c>
      <c r="LT17" s="262"/>
      <c r="LU17" s="263">
        <f t="shared" si="21"/>
        <v>7440</v>
      </c>
      <c r="LV17" s="264">
        <f t="shared" si="21"/>
        <v>7280</v>
      </c>
      <c r="LW17" s="261">
        <v>3555</v>
      </c>
      <c r="LX17" s="261">
        <v>10665</v>
      </c>
      <c r="LY17" s="261">
        <v>6715</v>
      </c>
      <c r="LZ17" s="261">
        <v>7900</v>
      </c>
      <c r="MA17" s="261">
        <v>4740</v>
      </c>
      <c r="MB17" s="261">
        <v>6320</v>
      </c>
      <c r="MC17" s="261">
        <v>7505</v>
      </c>
      <c r="MD17" s="261">
        <v>4740</v>
      </c>
      <c r="ME17" s="261">
        <v>6320</v>
      </c>
      <c r="MF17" s="261">
        <v>9480</v>
      </c>
      <c r="MG17" s="261">
        <v>5925</v>
      </c>
      <c r="MH17" s="261">
        <v>7505</v>
      </c>
      <c r="MI17" s="262"/>
      <c r="MJ17" s="263">
        <f t="shared" si="22"/>
        <v>81370</v>
      </c>
      <c r="MK17" s="264">
        <f t="shared" si="22"/>
        <v>77815</v>
      </c>
      <c r="ML17" s="261">
        <v>0</v>
      </c>
      <c r="MM17" s="261">
        <v>0</v>
      </c>
      <c r="MN17" s="261">
        <v>0</v>
      </c>
      <c r="MO17" s="261">
        <v>0</v>
      </c>
      <c r="MP17" s="261">
        <v>0</v>
      </c>
      <c r="MQ17" s="261">
        <v>0</v>
      </c>
      <c r="MR17" s="261">
        <v>0</v>
      </c>
      <c r="MS17" s="261">
        <v>0</v>
      </c>
      <c r="MT17" s="261">
        <v>0</v>
      </c>
      <c r="MU17" s="261">
        <v>0</v>
      </c>
      <c r="MV17" s="261">
        <v>0</v>
      </c>
      <c r="MW17" s="261">
        <v>0</v>
      </c>
      <c r="MX17" s="262"/>
      <c r="MY17" s="263">
        <f t="shared" si="23"/>
        <v>0</v>
      </c>
      <c r="MZ17" s="264">
        <f t="shared" si="23"/>
        <v>0</v>
      </c>
      <c r="NA17" s="261">
        <v>442560.52</v>
      </c>
      <c r="NB17" s="261">
        <v>514212.42</v>
      </c>
      <c r="NC17" s="261">
        <v>497730.01</v>
      </c>
      <c r="ND17" s="261">
        <v>524414.80000000005</v>
      </c>
      <c r="NE17" s="261">
        <v>548995.67000000004</v>
      </c>
      <c r="NF17" s="261">
        <v>471916.67</v>
      </c>
      <c r="NG17" s="261">
        <v>520519.32</v>
      </c>
      <c r="NH17" s="261">
        <v>324489</v>
      </c>
      <c r="NI17" s="261">
        <v>230296.34</v>
      </c>
      <c r="NJ17" s="261">
        <v>286077.53000000003</v>
      </c>
      <c r="NK17" s="261">
        <v>305567</v>
      </c>
      <c r="NL17" s="261">
        <v>433741.92</v>
      </c>
      <c r="NM17" s="262"/>
      <c r="NN17" s="263">
        <f t="shared" si="24"/>
        <v>5100521.1999999993</v>
      </c>
      <c r="NO17" s="264">
        <f t="shared" si="24"/>
        <v>4657960.68</v>
      </c>
      <c r="NP17" s="261">
        <v>8329.6200000000008</v>
      </c>
      <c r="NQ17" s="261">
        <v>3276.84</v>
      </c>
      <c r="NR17" s="261">
        <v>6951.13</v>
      </c>
      <c r="NS17" s="261">
        <v>7989.18</v>
      </c>
      <c r="NT17" s="261">
        <v>13067.71</v>
      </c>
      <c r="NU17" s="261">
        <v>8686.25</v>
      </c>
      <c r="NV17" s="261">
        <v>7907.45</v>
      </c>
      <c r="NW17" s="261">
        <v>2030.27</v>
      </c>
      <c r="NX17" s="261">
        <v>1203.18</v>
      </c>
      <c r="NY17" s="261">
        <v>-547.94000000000005</v>
      </c>
      <c r="NZ17" s="261">
        <v>2691.14</v>
      </c>
      <c r="OA17" s="261">
        <v>8987.1299999999992</v>
      </c>
      <c r="OB17" s="262"/>
      <c r="OC17" s="263">
        <f t="shared" si="25"/>
        <v>70571.959999999992</v>
      </c>
      <c r="OD17" s="264">
        <f t="shared" si="25"/>
        <v>62242.339999999989</v>
      </c>
      <c r="OE17" s="261">
        <v>0</v>
      </c>
      <c r="OF17" s="261">
        <v>0</v>
      </c>
      <c r="OG17" s="261">
        <v>0</v>
      </c>
      <c r="OH17" s="261">
        <v>0</v>
      </c>
      <c r="OI17" s="261">
        <v>0</v>
      </c>
      <c r="OJ17" s="261">
        <v>0</v>
      </c>
      <c r="OK17" s="261">
        <v>0</v>
      </c>
      <c r="OL17" s="261">
        <v>0</v>
      </c>
      <c r="OM17" s="261">
        <v>0</v>
      </c>
      <c r="ON17" s="261">
        <v>0</v>
      </c>
      <c r="OO17" s="261">
        <v>0</v>
      </c>
      <c r="OP17" s="261">
        <v>0</v>
      </c>
      <c r="OQ17" s="262"/>
      <c r="OR17" s="263">
        <f t="shared" si="26"/>
        <v>0</v>
      </c>
      <c r="OS17" s="264">
        <f t="shared" si="26"/>
        <v>0</v>
      </c>
      <c r="OT17" s="261">
        <v>450</v>
      </c>
      <c r="OU17" s="261">
        <v>700</v>
      </c>
      <c r="OV17" s="261">
        <v>725</v>
      </c>
      <c r="OW17" s="261">
        <v>750</v>
      </c>
      <c r="OX17" s="261">
        <v>900</v>
      </c>
      <c r="OY17" s="261">
        <v>500</v>
      </c>
      <c r="OZ17" s="261">
        <v>700</v>
      </c>
      <c r="PA17" s="261">
        <v>300</v>
      </c>
      <c r="PB17" s="261">
        <v>500</v>
      </c>
      <c r="PC17" s="261">
        <v>650</v>
      </c>
      <c r="PD17" s="261">
        <v>500</v>
      </c>
      <c r="PE17" s="261">
        <v>1250</v>
      </c>
      <c r="PF17" s="262"/>
      <c r="PG17" s="263">
        <f t="shared" si="27"/>
        <v>7925</v>
      </c>
      <c r="PH17" s="264">
        <f t="shared" si="27"/>
        <v>7475</v>
      </c>
      <c r="PI17" s="261">
        <v>40124</v>
      </c>
      <c r="PJ17" s="261">
        <v>43578.16</v>
      </c>
      <c r="PK17" s="261">
        <v>39475</v>
      </c>
      <c r="PL17" s="261">
        <v>39358</v>
      </c>
      <c r="PM17" s="261">
        <v>41540</v>
      </c>
      <c r="PN17" s="261">
        <v>45117</v>
      </c>
      <c r="PO17" s="261">
        <v>46102</v>
      </c>
      <c r="PP17" s="261">
        <v>34471</v>
      </c>
      <c r="PQ17" s="261">
        <v>43802</v>
      </c>
      <c r="PR17" s="261">
        <v>50822.5</v>
      </c>
      <c r="PS17" s="261">
        <v>48514</v>
      </c>
      <c r="PT17" s="261">
        <v>53900</v>
      </c>
      <c r="PU17" s="262"/>
      <c r="PV17" s="263">
        <f t="shared" si="28"/>
        <v>526803.66</v>
      </c>
      <c r="PW17" s="264">
        <f t="shared" si="28"/>
        <v>486679.66000000003</v>
      </c>
      <c r="PX17" s="261">
        <v>4125.3999999999996</v>
      </c>
      <c r="PY17" s="261">
        <v>7045.59</v>
      </c>
      <c r="PZ17" s="261">
        <v>3542.01</v>
      </c>
      <c r="QA17" s="261">
        <v>4431.2</v>
      </c>
      <c r="QB17" s="261">
        <v>4257.5</v>
      </c>
      <c r="QC17" s="261">
        <v>6258.04</v>
      </c>
      <c r="QD17" s="261">
        <v>4578.5</v>
      </c>
      <c r="QE17" s="261">
        <v>3661.06</v>
      </c>
      <c r="QF17" s="261">
        <v>3610.33</v>
      </c>
      <c r="QG17" s="261">
        <v>5277.5</v>
      </c>
      <c r="QH17" s="261">
        <v>8239</v>
      </c>
      <c r="QI17" s="261">
        <v>5255.64</v>
      </c>
      <c r="QJ17" s="262"/>
      <c r="QK17" s="263">
        <f t="shared" si="29"/>
        <v>60281.770000000004</v>
      </c>
      <c r="QL17" s="264">
        <f t="shared" si="29"/>
        <v>56156.37</v>
      </c>
      <c r="QM17" s="261">
        <v>0</v>
      </c>
      <c r="QN17" s="261">
        <v>0</v>
      </c>
      <c r="QO17" s="261">
        <v>0</v>
      </c>
      <c r="QP17" s="261">
        <v>0</v>
      </c>
      <c r="QQ17" s="261">
        <v>0</v>
      </c>
      <c r="QR17" s="261">
        <v>0</v>
      </c>
      <c r="QS17" s="261">
        <v>0</v>
      </c>
      <c r="QT17" s="261">
        <v>0</v>
      </c>
      <c r="QU17" s="261">
        <v>0</v>
      </c>
      <c r="QV17" s="261">
        <v>0</v>
      </c>
      <c r="QW17" s="261">
        <v>0</v>
      </c>
      <c r="QX17" s="261">
        <v>0</v>
      </c>
      <c r="QY17" s="262"/>
      <c r="QZ17" s="263">
        <f t="shared" si="30"/>
        <v>0</v>
      </c>
      <c r="RA17" s="264">
        <f t="shared" si="30"/>
        <v>0</v>
      </c>
      <c r="RB17" s="261">
        <v>350</v>
      </c>
      <c r="RC17" s="261">
        <v>200</v>
      </c>
      <c r="RD17" s="261">
        <v>200</v>
      </c>
      <c r="RE17" s="261">
        <v>300</v>
      </c>
      <c r="RF17" s="261">
        <v>250</v>
      </c>
      <c r="RG17" s="261">
        <v>250</v>
      </c>
      <c r="RH17" s="261">
        <v>350</v>
      </c>
      <c r="RI17" s="261">
        <v>250</v>
      </c>
      <c r="RJ17" s="261">
        <v>350</v>
      </c>
      <c r="RK17" s="261">
        <v>250</v>
      </c>
      <c r="RL17" s="261">
        <v>450</v>
      </c>
      <c r="RM17" s="261">
        <v>350</v>
      </c>
      <c r="RN17" s="262"/>
      <c r="RO17" s="263">
        <f t="shared" si="31"/>
        <v>3550</v>
      </c>
      <c r="RP17" s="264">
        <f t="shared" si="31"/>
        <v>3200</v>
      </c>
      <c r="RQ17" s="261">
        <v>320</v>
      </c>
      <c r="RR17" s="261">
        <v>80</v>
      </c>
      <c r="RS17" s="261">
        <v>0</v>
      </c>
      <c r="RT17" s="261">
        <v>80</v>
      </c>
      <c r="RU17" s="261">
        <v>0</v>
      </c>
      <c r="RV17" s="261">
        <v>0</v>
      </c>
      <c r="RW17" s="261">
        <v>0</v>
      </c>
      <c r="RX17" s="261">
        <v>80</v>
      </c>
      <c r="RY17" s="261">
        <v>80</v>
      </c>
      <c r="RZ17" s="261">
        <v>0</v>
      </c>
      <c r="SA17" s="261">
        <v>0</v>
      </c>
      <c r="SB17" s="261">
        <v>0</v>
      </c>
      <c r="SC17" s="262"/>
      <c r="SD17" s="263">
        <f t="shared" si="32"/>
        <v>640</v>
      </c>
      <c r="SE17" s="264">
        <f t="shared" si="32"/>
        <v>320</v>
      </c>
      <c r="SF17" s="261">
        <v>0</v>
      </c>
      <c r="SG17" s="261">
        <v>0</v>
      </c>
      <c r="SH17" s="261">
        <v>0</v>
      </c>
      <c r="SI17" s="261">
        <v>0</v>
      </c>
      <c r="SJ17" s="261">
        <v>0</v>
      </c>
      <c r="SK17" s="261">
        <v>0</v>
      </c>
      <c r="SL17" s="261">
        <v>0</v>
      </c>
      <c r="SM17" s="261">
        <v>0</v>
      </c>
      <c r="SN17" s="261">
        <v>0</v>
      </c>
      <c r="SO17" s="261">
        <v>0</v>
      </c>
      <c r="SP17" s="261">
        <v>0</v>
      </c>
      <c r="SQ17" s="261">
        <v>0</v>
      </c>
      <c r="SR17" s="262"/>
      <c r="SS17" s="263">
        <f t="shared" si="33"/>
        <v>0</v>
      </c>
      <c r="ST17" s="264">
        <f t="shared" si="33"/>
        <v>0</v>
      </c>
      <c r="SU17" s="261">
        <v>61264.51</v>
      </c>
      <c r="SV17" s="261">
        <v>77718.5</v>
      </c>
      <c r="SW17" s="261">
        <v>67111.649999999994</v>
      </c>
      <c r="SX17" s="261">
        <v>63825.87</v>
      </c>
      <c r="SY17" s="261">
        <v>75367.649999999994</v>
      </c>
      <c r="SZ17" s="261">
        <v>74263.070000000007</v>
      </c>
      <c r="TA17" s="261">
        <v>77346.289999999994</v>
      </c>
      <c r="TB17" s="261">
        <v>51910.89</v>
      </c>
      <c r="TC17" s="261">
        <v>59693.75</v>
      </c>
      <c r="TD17" s="261">
        <v>237966.18</v>
      </c>
      <c r="TE17" s="261">
        <v>190142.29</v>
      </c>
      <c r="TF17" s="261">
        <v>70805.73</v>
      </c>
      <c r="TG17" s="262"/>
      <c r="TH17" s="263">
        <f t="shared" si="34"/>
        <v>1107416.3800000001</v>
      </c>
      <c r="TI17" s="264">
        <f t="shared" si="34"/>
        <v>1046151.8699999999</v>
      </c>
      <c r="TJ17" s="261">
        <v>2379</v>
      </c>
      <c r="TK17" s="261">
        <v>3692</v>
      </c>
      <c r="TL17" s="261">
        <v>2495</v>
      </c>
      <c r="TM17" s="261">
        <v>3462.05</v>
      </c>
      <c r="TN17" s="261">
        <v>3511</v>
      </c>
      <c r="TO17" s="261">
        <v>3551.53</v>
      </c>
      <c r="TP17" s="261">
        <v>3922.59</v>
      </c>
      <c r="TQ17" s="261">
        <v>2581.88</v>
      </c>
      <c r="TR17" s="261">
        <v>1665.06</v>
      </c>
      <c r="TS17" s="261">
        <v>2167.56</v>
      </c>
      <c r="TT17" s="261">
        <v>1412</v>
      </c>
      <c r="TU17" s="261">
        <v>1395</v>
      </c>
      <c r="TV17" s="262"/>
      <c r="TW17" s="263">
        <f t="shared" si="35"/>
        <v>32234.670000000002</v>
      </c>
      <c r="TX17" s="264">
        <f t="shared" si="35"/>
        <v>29855.670000000002</v>
      </c>
      <c r="TY17" s="261">
        <v>0</v>
      </c>
      <c r="TZ17" s="261">
        <v>0</v>
      </c>
      <c r="UA17" s="261">
        <v>0</v>
      </c>
      <c r="UB17" s="261">
        <v>0</v>
      </c>
      <c r="UC17" s="261">
        <v>0</v>
      </c>
      <c r="UD17" s="261">
        <v>0</v>
      </c>
      <c r="UE17" s="261">
        <v>0</v>
      </c>
      <c r="UF17" s="261">
        <v>0</v>
      </c>
      <c r="UG17" s="261">
        <v>0</v>
      </c>
      <c r="UH17" s="261">
        <v>0</v>
      </c>
      <c r="UI17" s="261">
        <v>0</v>
      </c>
      <c r="UJ17" s="261">
        <v>0</v>
      </c>
      <c r="UK17" s="262"/>
      <c r="UL17" s="263">
        <f t="shared" si="36"/>
        <v>0</v>
      </c>
      <c r="UM17" s="264">
        <f t="shared" si="36"/>
        <v>0</v>
      </c>
      <c r="UN17" s="261">
        <v>4900</v>
      </c>
      <c r="UO17" s="261">
        <v>6254.55</v>
      </c>
      <c r="UP17" s="261">
        <v>4250</v>
      </c>
      <c r="UQ17" s="261">
        <v>3950</v>
      </c>
      <c r="UR17" s="261">
        <v>4900</v>
      </c>
      <c r="US17" s="261">
        <v>4650</v>
      </c>
      <c r="UT17" s="261">
        <v>4900</v>
      </c>
      <c r="UU17" s="261">
        <v>3041.67</v>
      </c>
      <c r="UV17" s="261">
        <v>2350</v>
      </c>
      <c r="UW17" s="261">
        <v>2550</v>
      </c>
      <c r="UX17" s="261">
        <v>3450</v>
      </c>
      <c r="UY17" s="261">
        <v>2900</v>
      </c>
      <c r="UZ17" s="262"/>
      <c r="VA17" s="263">
        <f t="shared" si="37"/>
        <v>48096.22</v>
      </c>
      <c r="VB17" s="264">
        <f t="shared" si="37"/>
        <v>43196.22</v>
      </c>
      <c r="VC17" s="261">
        <v>80</v>
      </c>
      <c r="VD17" s="261">
        <v>160</v>
      </c>
      <c r="VE17" s="261">
        <v>240</v>
      </c>
      <c r="VF17" s="261">
        <v>320</v>
      </c>
      <c r="VG17" s="261">
        <v>320</v>
      </c>
      <c r="VH17" s="261">
        <v>560</v>
      </c>
      <c r="VI17" s="261">
        <v>320</v>
      </c>
      <c r="VJ17" s="261">
        <v>80</v>
      </c>
      <c r="VK17" s="261">
        <v>80</v>
      </c>
      <c r="VL17" s="261">
        <v>320</v>
      </c>
      <c r="VM17" s="261">
        <v>320</v>
      </c>
      <c r="VN17" s="261">
        <v>0</v>
      </c>
      <c r="VO17" s="262"/>
      <c r="VP17" s="263">
        <f t="shared" si="38"/>
        <v>2800</v>
      </c>
      <c r="VQ17" s="264">
        <f t="shared" si="38"/>
        <v>2720</v>
      </c>
      <c r="VR17" s="261">
        <v>12390</v>
      </c>
      <c r="VS17" s="261">
        <v>17405</v>
      </c>
      <c r="VT17" s="261">
        <v>15340</v>
      </c>
      <c r="VU17" s="261">
        <v>15045</v>
      </c>
      <c r="VV17" s="261">
        <v>14160</v>
      </c>
      <c r="VW17" s="261">
        <v>17110</v>
      </c>
      <c r="VX17" s="261">
        <v>20945</v>
      </c>
      <c r="VY17" s="261">
        <v>15045</v>
      </c>
      <c r="VZ17" s="261">
        <v>12980</v>
      </c>
      <c r="WA17" s="261">
        <v>15635</v>
      </c>
      <c r="WB17" s="261">
        <v>14810</v>
      </c>
      <c r="WC17" s="261">
        <v>16815</v>
      </c>
      <c r="WD17" s="262"/>
      <c r="WE17" s="263">
        <f t="shared" si="39"/>
        <v>187680</v>
      </c>
      <c r="WF17" s="264">
        <f t="shared" si="39"/>
        <v>175290</v>
      </c>
      <c r="WG17" s="261">
        <v>57774.15</v>
      </c>
      <c r="WH17" s="261">
        <v>89615.02</v>
      </c>
      <c r="WI17" s="261">
        <v>62776.18</v>
      </c>
      <c r="WJ17" s="261">
        <v>66595.72</v>
      </c>
      <c r="WK17" s="261">
        <v>75036.94</v>
      </c>
      <c r="WL17" s="261">
        <v>78505.09</v>
      </c>
      <c r="WM17" s="261">
        <v>75426</v>
      </c>
      <c r="WN17" s="261">
        <v>33195.94</v>
      </c>
      <c r="WO17" s="261">
        <v>37180.959999999999</v>
      </c>
      <c r="WP17" s="261">
        <v>52481.78</v>
      </c>
      <c r="WQ17" s="261">
        <v>46593.45</v>
      </c>
      <c r="WR17" s="261">
        <v>48659.519999999997</v>
      </c>
      <c r="WS17" s="262"/>
      <c r="WT17" s="263">
        <f t="shared" si="40"/>
        <v>723840.75</v>
      </c>
      <c r="WU17" s="264">
        <f t="shared" si="40"/>
        <v>666066.6</v>
      </c>
      <c r="WV17" s="261">
        <v>0</v>
      </c>
      <c r="WW17" s="261">
        <v>0</v>
      </c>
      <c r="WX17" s="261">
        <v>0</v>
      </c>
      <c r="WY17" s="261">
        <v>0</v>
      </c>
      <c r="WZ17" s="261">
        <v>0</v>
      </c>
      <c r="XA17" s="261">
        <v>0</v>
      </c>
      <c r="XB17" s="261">
        <v>0</v>
      </c>
      <c r="XC17" s="261">
        <v>0</v>
      </c>
      <c r="XD17" s="261">
        <v>0</v>
      </c>
      <c r="XE17" s="261">
        <v>0</v>
      </c>
      <c r="XF17" s="261">
        <v>0</v>
      </c>
      <c r="XG17" s="261">
        <v>0</v>
      </c>
      <c r="XH17" s="262"/>
      <c r="XI17" s="263">
        <f t="shared" si="41"/>
        <v>0</v>
      </c>
      <c r="XJ17" s="264">
        <f t="shared" si="41"/>
        <v>0</v>
      </c>
      <c r="XK17" s="261">
        <v>5138.32</v>
      </c>
      <c r="XL17" s="261">
        <v>8681.42</v>
      </c>
      <c r="XM17" s="261">
        <v>4641.21</v>
      </c>
      <c r="XN17" s="261">
        <v>4494.1099999999997</v>
      </c>
      <c r="XO17" s="261">
        <v>5730.4</v>
      </c>
      <c r="XP17" s="261">
        <v>8180.64</v>
      </c>
      <c r="XQ17" s="261">
        <v>6729.68</v>
      </c>
      <c r="XR17" s="261">
        <v>2378.61</v>
      </c>
      <c r="XS17" s="261">
        <v>2899.78</v>
      </c>
      <c r="XT17" s="261">
        <v>3600.23</v>
      </c>
      <c r="XU17" s="261">
        <v>3631.73</v>
      </c>
      <c r="XV17" s="261">
        <v>3646.1</v>
      </c>
      <c r="XW17" s="261"/>
      <c r="XX17" s="263">
        <f t="shared" si="42"/>
        <v>59752.23</v>
      </c>
      <c r="XY17" s="264">
        <f t="shared" si="42"/>
        <v>54613.91</v>
      </c>
      <c r="XZ17" s="261">
        <v>786.25</v>
      </c>
      <c r="YA17" s="261">
        <v>959.84</v>
      </c>
      <c r="YB17" s="261">
        <v>542.84</v>
      </c>
      <c r="YC17" s="261">
        <v>759.92</v>
      </c>
      <c r="YD17" s="261">
        <v>726.33</v>
      </c>
      <c r="YE17" s="261">
        <v>654.04999999999995</v>
      </c>
      <c r="YF17" s="261">
        <v>662.77</v>
      </c>
      <c r="YG17" s="261">
        <v>342.88</v>
      </c>
      <c r="YH17" s="261">
        <v>369.72</v>
      </c>
      <c r="YI17" s="261">
        <v>647.73</v>
      </c>
      <c r="YJ17" s="261">
        <v>462.79</v>
      </c>
      <c r="YK17" s="261">
        <v>850.52</v>
      </c>
      <c r="YL17" s="262"/>
      <c r="YM17" s="263">
        <f t="shared" si="43"/>
        <v>7765.6399999999994</v>
      </c>
      <c r="YN17" s="264">
        <f t="shared" si="43"/>
        <v>6979.3899999999994</v>
      </c>
      <c r="YO17" s="261">
        <v>39885.449999999997</v>
      </c>
      <c r="YP17" s="261">
        <v>59293.3</v>
      </c>
      <c r="YQ17" s="261">
        <v>41908.17</v>
      </c>
      <c r="YR17" s="261">
        <v>39649.769999999997</v>
      </c>
      <c r="YS17" s="261">
        <v>43386.65</v>
      </c>
      <c r="YT17" s="261">
        <v>54566.75</v>
      </c>
      <c r="YU17" s="261">
        <v>55509.75</v>
      </c>
      <c r="YV17" s="261">
        <v>25082.6</v>
      </c>
      <c r="YW17" s="261">
        <v>25415</v>
      </c>
      <c r="YX17" s="261">
        <v>30419.59</v>
      </c>
      <c r="YY17" s="261">
        <v>27209.91</v>
      </c>
      <c r="YZ17" s="261">
        <v>33038.370000000003</v>
      </c>
      <c r="ZA17" s="262"/>
      <c r="ZB17" s="263">
        <f t="shared" si="44"/>
        <v>475365.30999999994</v>
      </c>
      <c r="ZC17" s="264">
        <f t="shared" si="44"/>
        <v>435479.86</v>
      </c>
      <c r="ZD17" s="261">
        <v>520</v>
      </c>
      <c r="ZE17" s="261">
        <v>0</v>
      </c>
      <c r="ZF17" s="261">
        <v>0</v>
      </c>
      <c r="ZG17" s="261">
        <v>0</v>
      </c>
      <c r="ZH17" s="261">
        <v>0</v>
      </c>
      <c r="ZI17" s="261">
        <v>0</v>
      </c>
      <c r="ZJ17" s="261">
        <v>0</v>
      </c>
      <c r="ZK17" s="261">
        <v>0</v>
      </c>
      <c r="ZL17" s="261">
        <v>0</v>
      </c>
      <c r="ZM17" s="261">
        <v>0</v>
      </c>
      <c r="ZN17" s="261">
        <v>0</v>
      </c>
      <c r="ZO17" s="261">
        <v>0</v>
      </c>
      <c r="ZP17" s="262"/>
      <c r="ZQ17" s="263">
        <f t="shared" si="45"/>
        <v>520</v>
      </c>
      <c r="ZR17" s="264">
        <f t="shared" si="45"/>
        <v>0</v>
      </c>
      <c r="ZS17" s="261">
        <v>14246.52</v>
      </c>
      <c r="ZT17" s="261">
        <v>15467.45</v>
      </c>
      <c r="ZU17" s="261">
        <v>11998.87</v>
      </c>
      <c r="ZV17" s="261">
        <v>12090.4</v>
      </c>
      <c r="ZW17" s="261">
        <v>11883.76</v>
      </c>
      <c r="ZX17" s="261">
        <v>15655.74</v>
      </c>
      <c r="ZY17" s="261">
        <v>17124.41</v>
      </c>
      <c r="ZZ17" s="261">
        <v>8062.42</v>
      </c>
      <c r="AAA17" s="261">
        <v>5290.56</v>
      </c>
      <c r="AAB17" s="261">
        <v>6209.2</v>
      </c>
      <c r="AAC17" s="261">
        <v>7174.99</v>
      </c>
      <c r="AAD17" s="261">
        <v>8489.6299999999992</v>
      </c>
      <c r="AAE17" s="262"/>
      <c r="AAF17" s="263">
        <f t="shared" si="46"/>
        <v>133693.95000000001</v>
      </c>
      <c r="AAG17" s="264">
        <f t="shared" si="46"/>
        <v>119447.43000000001</v>
      </c>
      <c r="AAH17" s="261">
        <v>44470.53</v>
      </c>
      <c r="AAI17" s="261">
        <v>56898.75</v>
      </c>
      <c r="AAJ17" s="261">
        <v>47069.04</v>
      </c>
      <c r="AAK17" s="261">
        <v>53321.15</v>
      </c>
      <c r="AAL17" s="261">
        <v>56017.69</v>
      </c>
      <c r="AAM17" s="261">
        <v>57037.8</v>
      </c>
      <c r="AAN17" s="261">
        <v>50017.760000000002</v>
      </c>
      <c r="AAO17" s="261">
        <v>21955.85</v>
      </c>
      <c r="AAP17" s="261">
        <v>18859.23</v>
      </c>
      <c r="AAQ17" s="261">
        <v>22525.13</v>
      </c>
      <c r="AAR17" s="261">
        <v>21648.93</v>
      </c>
      <c r="AAS17" s="261">
        <v>23643.94</v>
      </c>
      <c r="AAT17" s="262"/>
      <c r="AAU17" s="263">
        <f t="shared" si="47"/>
        <v>473465.8</v>
      </c>
      <c r="AAV17" s="264">
        <f t="shared" si="47"/>
        <v>428995.26999999996</v>
      </c>
      <c r="AAW17" s="261">
        <v>0</v>
      </c>
      <c r="AAX17" s="261">
        <v>0</v>
      </c>
      <c r="AAY17" s="261">
        <v>0</v>
      </c>
      <c r="AAZ17" s="261">
        <v>0</v>
      </c>
      <c r="ABA17" s="261">
        <v>0</v>
      </c>
      <c r="ABB17" s="261">
        <v>0</v>
      </c>
      <c r="ABC17" s="261">
        <v>0</v>
      </c>
      <c r="ABD17" s="261">
        <v>0</v>
      </c>
      <c r="ABE17" s="261">
        <v>0</v>
      </c>
      <c r="ABF17" s="261">
        <v>0</v>
      </c>
      <c r="ABG17" s="261">
        <v>0</v>
      </c>
      <c r="ABH17" s="261">
        <v>0</v>
      </c>
      <c r="ABI17" s="262"/>
      <c r="ABJ17" s="263">
        <f t="shared" si="48"/>
        <v>0</v>
      </c>
      <c r="ABK17" s="264">
        <f t="shared" si="48"/>
        <v>0</v>
      </c>
      <c r="ABL17" s="261">
        <v>1370.13</v>
      </c>
      <c r="ABM17" s="261">
        <v>2057.7199999999998</v>
      </c>
      <c r="ABN17" s="261">
        <v>1690.58</v>
      </c>
      <c r="ABO17" s="261">
        <v>1799.25</v>
      </c>
      <c r="ABP17" s="261">
        <v>1814.9</v>
      </c>
      <c r="ABQ17" s="261">
        <v>1943.02</v>
      </c>
      <c r="ABR17" s="261">
        <v>1952.66</v>
      </c>
      <c r="ABS17" s="261">
        <v>832.51</v>
      </c>
      <c r="ABT17" s="261">
        <v>704.36</v>
      </c>
      <c r="ABU17" s="261">
        <v>821.47</v>
      </c>
      <c r="ABV17" s="261">
        <v>779.39</v>
      </c>
      <c r="ABW17" s="261">
        <v>879.22</v>
      </c>
      <c r="ABX17" s="262"/>
      <c r="ABY17" s="263">
        <f t="shared" si="49"/>
        <v>16645.21</v>
      </c>
      <c r="ABZ17" s="264">
        <f t="shared" si="49"/>
        <v>15275.079999999998</v>
      </c>
      <c r="ACA17" s="261">
        <v>166430.78</v>
      </c>
      <c r="ACB17" s="261">
        <v>200313.29</v>
      </c>
      <c r="ACC17" s="261">
        <v>166794.34</v>
      </c>
      <c r="ACD17" s="261">
        <v>171493.8</v>
      </c>
      <c r="ACE17" s="261">
        <v>170228.52</v>
      </c>
      <c r="ACF17" s="261">
        <v>204622.83</v>
      </c>
      <c r="ACG17" s="261">
        <v>211210.54</v>
      </c>
      <c r="ACH17" s="261">
        <v>128866.13</v>
      </c>
      <c r="ACI17" s="261">
        <v>97314.880000000005</v>
      </c>
      <c r="ACJ17" s="261">
        <v>125282.32</v>
      </c>
      <c r="ACK17" s="261">
        <v>128264</v>
      </c>
      <c r="ACL17" s="261">
        <v>151710.04</v>
      </c>
      <c r="ACM17" s="262"/>
      <c r="ACN17" s="263">
        <f t="shared" si="50"/>
        <v>1922531.47</v>
      </c>
      <c r="ACO17" s="264">
        <f t="shared" si="50"/>
        <v>1756100.6899999997</v>
      </c>
      <c r="ACP17" s="261">
        <v>1575</v>
      </c>
      <c r="ACQ17" s="261">
        <v>3967.5</v>
      </c>
      <c r="ACR17" s="261">
        <v>2304</v>
      </c>
      <c r="ACS17" s="261">
        <v>3252.5</v>
      </c>
      <c r="ACT17" s="261">
        <v>3074.5</v>
      </c>
      <c r="ACU17" s="261">
        <v>4207.5</v>
      </c>
      <c r="ACV17" s="261">
        <v>3100</v>
      </c>
      <c r="ACW17" s="261">
        <v>4080</v>
      </c>
      <c r="ACX17" s="261">
        <v>2135</v>
      </c>
      <c r="ACY17" s="261">
        <v>3012.5</v>
      </c>
      <c r="ACZ17" s="261">
        <v>2860</v>
      </c>
      <c r="ADA17" s="261">
        <v>2287.5</v>
      </c>
      <c r="ADB17" s="262"/>
      <c r="ADC17" s="263">
        <f t="shared" si="51"/>
        <v>35856</v>
      </c>
      <c r="ADD17" s="264">
        <f t="shared" si="51"/>
        <v>34281</v>
      </c>
      <c r="ADE17" s="261">
        <v>0</v>
      </c>
      <c r="ADF17" s="261">
        <v>0</v>
      </c>
      <c r="ADG17" s="261">
        <v>0</v>
      </c>
      <c r="ADH17" s="261">
        <v>0</v>
      </c>
      <c r="ADI17" s="261">
        <v>0</v>
      </c>
      <c r="ADJ17" s="261">
        <v>0</v>
      </c>
      <c r="ADK17" s="261">
        <v>0</v>
      </c>
      <c r="ADL17" s="261">
        <v>0</v>
      </c>
      <c r="ADM17" s="261">
        <v>0</v>
      </c>
      <c r="ADN17" s="261">
        <v>0</v>
      </c>
      <c r="ADO17" s="261">
        <v>0</v>
      </c>
      <c r="ADP17" s="261">
        <v>0</v>
      </c>
      <c r="ADQ17" s="262"/>
      <c r="ADR17" s="263">
        <f t="shared" si="52"/>
        <v>0</v>
      </c>
      <c r="ADS17" s="264">
        <f t="shared" si="52"/>
        <v>0</v>
      </c>
      <c r="ADT17" s="261">
        <v>0</v>
      </c>
      <c r="ADU17" s="261">
        <v>0</v>
      </c>
      <c r="ADV17" s="261">
        <v>0</v>
      </c>
      <c r="ADW17" s="261">
        <v>0</v>
      </c>
      <c r="ADX17" s="261">
        <v>0</v>
      </c>
      <c r="ADY17" s="261">
        <v>0</v>
      </c>
      <c r="ADZ17" s="261">
        <v>0</v>
      </c>
      <c r="AEA17" s="261">
        <v>0</v>
      </c>
      <c r="AEB17" s="261">
        <v>0</v>
      </c>
      <c r="AEC17" s="261">
        <v>0</v>
      </c>
      <c r="AED17" s="261">
        <v>0</v>
      </c>
      <c r="AEE17" s="261">
        <v>0</v>
      </c>
      <c r="AEF17" s="262"/>
      <c r="AEG17" s="263">
        <f t="shared" si="53"/>
        <v>0</v>
      </c>
      <c r="AEH17" s="264">
        <f t="shared" si="53"/>
        <v>0</v>
      </c>
      <c r="AEI17" s="261">
        <v>0</v>
      </c>
      <c r="AEJ17" s="261">
        <v>0</v>
      </c>
      <c r="AEK17" s="261">
        <v>0</v>
      </c>
      <c r="AEL17" s="261">
        <v>0</v>
      </c>
      <c r="AEM17" s="261">
        <v>0</v>
      </c>
      <c r="AEN17" s="261">
        <v>0</v>
      </c>
      <c r="AEO17" s="261">
        <v>0</v>
      </c>
      <c r="AEP17" s="261">
        <v>0</v>
      </c>
      <c r="AEQ17" s="261">
        <v>0</v>
      </c>
      <c r="AER17" s="261">
        <v>0</v>
      </c>
      <c r="AES17" s="261">
        <v>0</v>
      </c>
      <c r="AET17" s="261">
        <v>0</v>
      </c>
      <c r="AEU17" s="262"/>
      <c r="AEV17" s="263">
        <f t="shared" si="54"/>
        <v>0</v>
      </c>
      <c r="AEW17" s="264">
        <f t="shared" si="54"/>
        <v>0</v>
      </c>
      <c r="AEX17" s="261">
        <v>0</v>
      </c>
      <c r="AEY17" s="261">
        <v>0</v>
      </c>
      <c r="AEZ17" s="261">
        <v>0</v>
      </c>
      <c r="AFA17" s="261">
        <v>0</v>
      </c>
      <c r="AFB17" s="261">
        <v>0</v>
      </c>
      <c r="AFC17" s="261">
        <v>0</v>
      </c>
      <c r="AFD17" s="261">
        <v>0</v>
      </c>
      <c r="AFE17" s="261">
        <v>0</v>
      </c>
      <c r="AFF17" s="261">
        <v>0</v>
      </c>
      <c r="AFG17" s="261">
        <v>0</v>
      </c>
      <c r="AFH17" s="261">
        <v>0</v>
      </c>
      <c r="AFI17" s="261">
        <v>0</v>
      </c>
      <c r="AFJ17" s="262"/>
      <c r="AFK17" s="263">
        <f t="shared" si="55"/>
        <v>0</v>
      </c>
      <c r="AFL17" s="264">
        <f t="shared" si="55"/>
        <v>0</v>
      </c>
      <c r="AFM17" s="261">
        <v>41.5</v>
      </c>
      <c r="AFN17" s="261">
        <v>0</v>
      </c>
      <c r="AFO17" s="261">
        <v>0</v>
      </c>
      <c r="AFP17" s="261">
        <v>0</v>
      </c>
      <c r="AFQ17" s="261">
        <v>0</v>
      </c>
      <c r="AFR17" s="261">
        <v>0</v>
      </c>
      <c r="AFS17" s="261">
        <v>0</v>
      </c>
      <c r="AFT17" s="261">
        <v>0</v>
      </c>
      <c r="AFU17" s="261">
        <v>0</v>
      </c>
      <c r="AFV17" s="261">
        <v>0</v>
      </c>
      <c r="AFW17" s="261">
        <v>0</v>
      </c>
      <c r="AFX17" s="261">
        <v>0</v>
      </c>
      <c r="AFY17" s="262"/>
      <c r="AFZ17" s="263">
        <f t="shared" si="56"/>
        <v>41.5</v>
      </c>
      <c r="AGA17" s="264">
        <f t="shared" si="56"/>
        <v>0</v>
      </c>
      <c r="AGB17" s="261">
        <v>0</v>
      </c>
      <c r="AGC17" s="261">
        <v>0</v>
      </c>
      <c r="AGD17" s="261">
        <v>0</v>
      </c>
      <c r="AGE17" s="261">
        <v>0</v>
      </c>
      <c r="AGF17" s="261">
        <v>0</v>
      </c>
      <c r="AGG17" s="261">
        <v>0</v>
      </c>
      <c r="AGH17" s="261">
        <v>0</v>
      </c>
      <c r="AGI17" s="261">
        <v>0</v>
      </c>
      <c r="AGJ17" s="261">
        <v>0</v>
      </c>
      <c r="AGK17" s="261">
        <v>0</v>
      </c>
      <c r="AGL17" s="261">
        <v>0</v>
      </c>
      <c r="AGM17" s="261">
        <v>0</v>
      </c>
      <c r="AGN17" s="262"/>
      <c r="AGO17" s="263">
        <f t="shared" si="57"/>
        <v>0</v>
      </c>
      <c r="AGP17" s="264">
        <f t="shared" si="57"/>
        <v>0</v>
      </c>
      <c r="AGQ17" s="261">
        <v>0</v>
      </c>
      <c r="AGR17" s="261">
        <v>36</v>
      </c>
      <c r="AGS17" s="261">
        <v>39</v>
      </c>
      <c r="AGT17" s="261">
        <v>48.8</v>
      </c>
      <c r="AGU17" s="261">
        <v>61</v>
      </c>
      <c r="AGV17" s="261">
        <v>46.5</v>
      </c>
      <c r="AGW17" s="261">
        <v>45</v>
      </c>
      <c r="AGX17" s="261">
        <v>30.5</v>
      </c>
      <c r="AGY17" s="261">
        <v>22</v>
      </c>
      <c r="AGZ17" s="261">
        <v>21</v>
      </c>
      <c r="AHA17" s="261">
        <v>14</v>
      </c>
      <c r="AHB17" s="261">
        <v>24.5</v>
      </c>
      <c r="AHC17" s="262"/>
      <c r="AHD17" s="263">
        <f t="shared" si="58"/>
        <v>388.3</v>
      </c>
      <c r="AHE17" s="264">
        <f t="shared" si="58"/>
        <v>388.3</v>
      </c>
      <c r="AHF17" s="261">
        <v>0</v>
      </c>
      <c r="AHG17" s="261">
        <v>85</v>
      </c>
      <c r="AHH17" s="261">
        <v>37.5</v>
      </c>
      <c r="AHI17" s="261">
        <v>2</v>
      </c>
      <c r="AHJ17" s="261">
        <v>54.5</v>
      </c>
      <c r="AHK17" s="261">
        <v>0</v>
      </c>
      <c r="AHL17" s="261">
        <v>2</v>
      </c>
      <c r="AHM17" s="261">
        <v>0</v>
      </c>
      <c r="AHN17" s="261">
        <v>0</v>
      </c>
      <c r="AHO17" s="261">
        <v>20</v>
      </c>
      <c r="AHP17" s="261">
        <v>0</v>
      </c>
      <c r="AHQ17" s="261">
        <v>0</v>
      </c>
      <c r="AHR17" s="262"/>
      <c r="AHS17" s="263">
        <f t="shared" si="59"/>
        <v>201</v>
      </c>
      <c r="AHT17" s="264">
        <f t="shared" si="59"/>
        <v>201</v>
      </c>
      <c r="AHU17" s="261">
        <v>0</v>
      </c>
      <c r="AHV17" s="261">
        <v>0</v>
      </c>
      <c r="AHW17" s="261">
        <v>0</v>
      </c>
      <c r="AHX17" s="261">
        <v>0</v>
      </c>
      <c r="AHY17" s="261">
        <v>0</v>
      </c>
      <c r="AHZ17" s="261">
        <v>0</v>
      </c>
      <c r="AIA17" s="261">
        <v>0</v>
      </c>
      <c r="AIB17" s="261">
        <v>0</v>
      </c>
      <c r="AIC17" s="261">
        <v>0</v>
      </c>
      <c r="AID17" s="261">
        <v>0</v>
      </c>
      <c r="AIE17" s="261">
        <v>0</v>
      </c>
      <c r="AIF17" s="261">
        <v>0</v>
      </c>
      <c r="AIG17" s="262"/>
      <c r="AIH17" s="263">
        <f t="shared" si="60"/>
        <v>0</v>
      </c>
      <c r="AII17" s="264">
        <f t="shared" si="60"/>
        <v>0</v>
      </c>
      <c r="AIJ17" s="261">
        <v>0</v>
      </c>
      <c r="AIK17" s="261">
        <v>0</v>
      </c>
      <c r="AIL17" s="261">
        <v>0</v>
      </c>
      <c r="AIM17" s="261">
        <v>0</v>
      </c>
      <c r="AIN17" s="261">
        <v>0</v>
      </c>
      <c r="AIO17" s="261">
        <v>0</v>
      </c>
      <c r="AIP17" s="261">
        <v>0</v>
      </c>
      <c r="AIQ17" s="261">
        <v>0</v>
      </c>
      <c r="AIR17" s="261">
        <v>0</v>
      </c>
      <c r="AIS17" s="261">
        <v>0</v>
      </c>
      <c r="AIT17" s="261">
        <v>0</v>
      </c>
      <c r="AIU17" s="261">
        <v>0</v>
      </c>
      <c r="AIV17" s="262"/>
      <c r="AIW17" s="263">
        <f t="shared" si="61"/>
        <v>0</v>
      </c>
      <c r="AIX17" s="264">
        <f t="shared" si="61"/>
        <v>0</v>
      </c>
      <c r="AIY17" s="261">
        <v>0</v>
      </c>
      <c r="AIZ17" s="261">
        <v>0</v>
      </c>
      <c r="AJA17" s="261">
        <v>0</v>
      </c>
      <c r="AJB17" s="261">
        <v>0</v>
      </c>
      <c r="AJC17" s="261">
        <v>0</v>
      </c>
      <c r="AJD17" s="261">
        <v>0</v>
      </c>
      <c r="AJE17" s="261">
        <v>0</v>
      </c>
      <c r="AJF17" s="261">
        <v>0</v>
      </c>
      <c r="AJG17" s="261">
        <v>0</v>
      </c>
      <c r="AJH17" s="261">
        <v>0</v>
      </c>
      <c r="AJI17" s="261">
        <v>0</v>
      </c>
      <c r="AJJ17" s="261">
        <v>0</v>
      </c>
      <c r="AJK17" s="262"/>
      <c r="AJL17" s="263">
        <f t="shared" si="62"/>
        <v>0</v>
      </c>
      <c r="AJM17" s="264">
        <f t="shared" si="62"/>
        <v>0</v>
      </c>
      <c r="AJN17" s="261">
        <v>0</v>
      </c>
      <c r="AJO17" s="261">
        <v>0</v>
      </c>
      <c r="AJP17" s="261">
        <v>0</v>
      </c>
      <c r="AJQ17" s="261">
        <v>0</v>
      </c>
      <c r="AJR17" s="261">
        <v>0</v>
      </c>
      <c r="AJS17" s="261">
        <v>0</v>
      </c>
      <c r="AJT17" s="261">
        <v>0</v>
      </c>
      <c r="AJU17" s="261">
        <v>0</v>
      </c>
      <c r="AJV17" s="261">
        <v>0</v>
      </c>
      <c r="AJW17" s="261">
        <v>0</v>
      </c>
      <c r="AJX17" s="261">
        <v>0</v>
      </c>
      <c r="AJY17" s="261">
        <v>0</v>
      </c>
      <c r="AJZ17" s="262"/>
      <c r="AKA17" s="263">
        <f t="shared" si="63"/>
        <v>0</v>
      </c>
      <c r="AKB17" s="264">
        <f t="shared" si="63"/>
        <v>0</v>
      </c>
      <c r="AKC17" s="261">
        <v>47668.3</v>
      </c>
      <c r="AKD17" s="261">
        <v>66691.73</v>
      </c>
      <c r="AKE17" s="261">
        <v>48427.56</v>
      </c>
      <c r="AKF17" s="261">
        <v>51083.51</v>
      </c>
      <c r="AKG17" s="261">
        <v>50452.12</v>
      </c>
      <c r="AKH17" s="261">
        <v>58254.78</v>
      </c>
      <c r="AKI17" s="261">
        <v>58540.06</v>
      </c>
      <c r="AKJ17" s="261">
        <v>33716.83</v>
      </c>
      <c r="AKK17" s="261">
        <v>30300.54</v>
      </c>
      <c r="AKL17" s="261">
        <v>37287.1</v>
      </c>
      <c r="AKM17" s="261">
        <v>35799.01</v>
      </c>
      <c r="AKN17" s="261">
        <v>39679.07</v>
      </c>
      <c r="AKO17" s="262"/>
      <c r="AKP17" s="263">
        <f t="shared" si="64"/>
        <v>557900.61</v>
      </c>
      <c r="AKQ17" s="264">
        <f t="shared" si="64"/>
        <v>510232.30999999994</v>
      </c>
      <c r="AKR17" s="261">
        <v>-9535.6299999999992</v>
      </c>
      <c r="AKS17" s="261">
        <v>84717.66</v>
      </c>
      <c r="AKT17" s="261">
        <v>-50569.87</v>
      </c>
      <c r="AKU17" s="261">
        <v>70952.44</v>
      </c>
      <c r="AKV17" s="261">
        <v>-30118.15</v>
      </c>
      <c r="AKW17" s="261">
        <v>20562.29</v>
      </c>
      <c r="AKX17" s="261">
        <v>62395.32</v>
      </c>
      <c r="AKY17" s="261">
        <v>32940.61</v>
      </c>
      <c r="AKZ17" s="261">
        <v>-12689.21</v>
      </c>
      <c r="ALA17" s="261">
        <v>28833.39</v>
      </c>
      <c r="ALB17" s="261">
        <v>-24665.55</v>
      </c>
      <c r="ALC17" s="261">
        <v>-68433.119999999995</v>
      </c>
      <c r="ALD17" s="262"/>
      <c r="ALE17" s="263">
        <f t="shared" si="65"/>
        <v>104390.18</v>
      </c>
      <c r="ALF17" s="264">
        <f t="shared" si="65"/>
        <v>113925.81000000006</v>
      </c>
      <c r="ALG17" s="261">
        <v>0</v>
      </c>
      <c r="ALH17" s="261">
        <v>0</v>
      </c>
      <c r="ALI17" s="261">
        <v>0</v>
      </c>
      <c r="ALJ17" s="261">
        <v>0</v>
      </c>
      <c r="ALK17" s="261">
        <v>0</v>
      </c>
      <c r="ALL17" s="261">
        <v>0</v>
      </c>
      <c r="ALM17" s="261">
        <v>0</v>
      </c>
      <c r="ALN17" s="261">
        <v>0</v>
      </c>
      <c r="ALO17" s="261">
        <v>0</v>
      </c>
      <c r="ALP17" s="261">
        <v>0</v>
      </c>
      <c r="ALQ17" s="261">
        <v>0</v>
      </c>
      <c r="ALR17" s="261">
        <v>0</v>
      </c>
      <c r="ALS17" s="262"/>
      <c r="ALT17" s="263">
        <f t="shared" si="66"/>
        <v>0</v>
      </c>
      <c r="ALU17" s="264">
        <f t="shared" si="66"/>
        <v>0</v>
      </c>
      <c r="ALV17" s="261">
        <v>2075.4</v>
      </c>
      <c r="ALW17" s="261">
        <v>5095.1400000000003</v>
      </c>
      <c r="ALX17" s="261">
        <v>2383.17</v>
      </c>
      <c r="ALY17" s="261">
        <v>48641.7</v>
      </c>
      <c r="ALZ17" s="261">
        <v>2362.86</v>
      </c>
      <c r="AMA17" s="261">
        <v>2223.2600000000002</v>
      </c>
      <c r="AMB17" s="261">
        <v>1419.58</v>
      </c>
      <c r="AMC17" s="261">
        <v>227.67</v>
      </c>
      <c r="AMD17" s="261">
        <v>197.91</v>
      </c>
      <c r="AME17" s="261">
        <v>592.80999999999995</v>
      </c>
      <c r="AMF17" s="261">
        <v>566.70000000000005</v>
      </c>
      <c r="AMG17" s="261">
        <v>1490.56</v>
      </c>
      <c r="AMH17" s="262"/>
      <c r="AMI17" s="263">
        <f t="shared" si="67"/>
        <v>67276.759999999995</v>
      </c>
      <c r="AMJ17" s="264">
        <f t="shared" si="67"/>
        <v>65201.359999999993</v>
      </c>
      <c r="AMK17" s="261">
        <v>997585.71</v>
      </c>
      <c r="AML17" s="261">
        <v>46381.32</v>
      </c>
      <c r="AMM17" s="261">
        <v>38748.83</v>
      </c>
      <c r="AMN17" s="261">
        <v>33606.79</v>
      </c>
      <c r="AMO17" s="261">
        <v>33645.699999999997</v>
      </c>
      <c r="AMP17" s="261">
        <v>33822.239999999998</v>
      </c>
      <c r="AMQ17" s="261">
        <v>31892.42</v>
      </c>
      <c r="AMR17" s="261">
        <v>13743.83</v>
      </c>
      <c r="AMS17" s="261">
        <v>3011.41</v>
      </c>
      <c r="AMT17" s="261">
        <v>4633.63</v>
      </c>
      <c r="AMU17" s="261">
        <v>780.62</v>
      </c>
      <c r="AMV17" s="261">
        <v>2874.78</v>
      </c>
      <c r="AMW17" s="262"/>
      <c r="AMX17" s="263">
        <f t="shared" si="68"/>
        <v>1240727.2799999998</v>
      </c>
      <c r="AMY17" s="264">
        <f t="shared" si="68"/>
        <v>243141.56999999998</v>
      </c>
      <c r="AMZ17" s="261">
        <v>0</v>
      </c>
      <c r="ANA17" s="261">
        <v>0</v>
      </c>
      <c r="ANB17" s="261">
        <v>0</v>
      </c>
      <c r="ANC17" s="261">
        <v>0</v>
      </c>
      <c r="AND17" s="261">
        <v>0</v>
      </c>
      <c r="ANE17" s="261">
        <v>0</v>
      </c>
      <c r="ANF17" s="261">
        <v>0</v>
      </c>
      <c r="ANG17" s="261">
        <v>0</v>
      </c>
      <c r="ANH17" s="261">
        <v>0</v>
      </c>
      <c r="ANI17" s="261">
        <v>0</v>
      </c>
      <c r="ANJ17" s="261">
        <v>0</v>
      </c>
      <c r="ANK17" s="261">
        <v>0</v>
      </c>
      <c r="ANL17" s="262"/>
      <c r="ANM17" s="263">
        <f t="shared" si="69"/>
        <v>0</v>
      </c>
      <c r="ANN17" s="264">
        <f t="shared" si="69"/>
        <v>0</v>
      </c>
      <c r="ANO17" s="261">
        <v>0</v>
      </c>
      <c r="ANP17" s="261">
        <v>0</v>
      </c>
      <c r="ANQ17" s="261">
        <v>0</v>
      </c>
      <c r="ANR17" s="261">
        <v>0</v>
      </c>
      <c r="ANS17" s="261">
        <v>0</v>
      </c>
      <c r="ANT17" s="261">
        <v>0</v>
      </c>
      <c r="ANU17" s="261">
        <v>0</v>
      </c>
      <c r="ANV17" s="261">
        <v>0</v>
      </c>
      <c r="ANW17" s="261">
        <v>0</v>
      </c>
      <c r="ANX17" s="261">
        <v>0</v>
      </c>
      <c r="ANY17" s="261">
        <v>0</v>
      </c>
      <c r="ANZ17" s="261">
        <v>0</v>
      </c>
      <c r="AOA17" s="262"/>
      <c r="AOB17" s="263">
        <f t="shared" si="70"/>
        <v>0</v>
      </c>
      <c r="AOC17" s="264">
        <f t="shared" si="70"/>
        <v>0</v>
      </c>
      <c r="AOD17" s="261">
        <v>0</v>
      </c>
      <c r="AOE17" s="261">
        <v>0</v>
      </c>
      <c r="AOF17" s="261">
        <v>0</v>
      </c>
      <c r="AOG17" s="261">
        <v>0</v>
      </c>
      <c r="AOH17" s="261">
        <v>0</v>
      </c>
      <c r="AOI17" s="261">
        <v>0</v>
      </c>
      <c r="AOJ17" s="261">
        <v>0</v>
      </c>
      <c r="AOK17" s="261">
        <v>0</v>
      </c>
      <c r="AOL17" s="261">
        <v>0</v>
      </c>
      <c r="AOM17" s="261">
        <v>0</v>
      </c>
      <c r="AON17" s="261">
        <v>0</v>
      </c>
      <c r="AOO17" s="261">
        <v>0</v>
      </c>
      <c r="AOP17" s="262"/>
      <c r="AOQ17" s="263">
        <f t="shared" si="71"/>
        <v>0</v>
      </c>
      <c r="AOR17" s="264">
        <f t="shared" si="71"/>
        <v>0</v>
      </c>
      <c r="AOS17" s="261">
        <v>260</v>
      </c>
      <c r="AOT17" s="261">
        <v>1040</v>
      </c>
      <c r="AOU17" s="261">
        <v>520</v>
      </c>
      <c r="AOV17" s="261">
        <v>260</v>
      </c>
      <c r="AOW17" s="261">
        <v>520</v>
      </c>
      <c r="AOX17" s="261">
        <v>260</v>
      </c>
      <c r="AOY17" s="261">
        <v>680</v>
      </c>
      <c r="AOZ17" s="261">
        <v>0</v>
      </c>
      <c r="APA17" s="261">
        <v>880</v>
      </c>
      <c r="APB17" s="261">
        <v>340</v>
      </c>
      <c r="APC17" s="261">
        <v>0</v>
      </c>
      <c r="APD17" s="261">
        <v>780</v>
      </c>
      <c r="APE17" s="262"/>
      <c r="APF17" s="263">
        <f t="shared" si="72"/>
        <v>5540</v>
      </c>
      <c r="APG17" s="264">
        <f t="shared" si="72"/>
        <v>5280</v>
      </c>
      <c r="APH17" s="261">
        <v>0</v>
      </c>
      <c r="API17" s="261">
        <v>0</v>
      </c>
      <c r="APJ17" s="261">
        <v>0</v>
      </c>
      <c r="APK17" s="261">
        <v>0</v>
      </c>
      <c r="APL17" s="261">
        <v>0</v>
      </c>
      <c r="APM17" s="261">
        <v>0</v>
      </c>
      <c r="APN17" s="261">
        <v>0</v>
      </c>
      <c r="APO17" s="261">
        <v>0</v>
      </c>
      <c r="APP17" s="261">
        <v>0</v>
      </c>
      <c r="APQ17" s="261">
        <v>0</v>
      </c>
      <c r="APR17" s="261">
        <v>0</v>
      </c>
      <c r="APS17" s="261">
        <v>0</v>
      </c>
      <c r="APT17" s="262"/>
      <c r="APU17" s="263">
        <f t="shared" si="73"/>
        <v>0</v>
      </c>
      <c r="APV17" s="264">
        <f t="shared" si="73"/>
        <v>0</v>
      </c>
      <c r="APW17" s="261">
        <v>0</v>
      </c>
      <c r="APX17" s="261">
        <v>0</v>
      </c>
      <c r="APY17" s="261">
        <v>0</v>
      </c>
      <c r="APZ17" s="261">
        <v>0</v>
      </c>
      <c r="AQA17" s="261">
        <v>0</v>
      </c>
      <c r="AQB17" s="261">
        <v>0</v>
      </c>
      <c r="AQC17" s="261">
        <v>0</v>
      </c>
      <c r="AQD17" s="261">
        <v>0</v>
      </c>
      <c r="AQE17" s="261">
        <v>0</v>
      </c>
      <c r="AQF17" s="261">
        <v>0</v>
      </c>
      <c r="AQG17" s="261">
        <v>0</v>
      </c>
      <c r="AQH17" s="261">
        <v>0</v>
      </c>
      <c r="AQI17" s="262"/>
      <c r="AQJ17" s="263">
        <f t="shared" si="74"/>
        <v>0</v>
      </c>
      <c r="AQK17" s="264">
        <f t="shared" si="74"/>
        <v>0</v>
      </c>
      <c r="AQL17" s="261"/>
      <c r="AQM17" s="261"/>
      <c r="AQN17" s="261"/>
      <c r="AQO17" s="261"/>
      <c r="AQP17" s="261"/>
      <c r="AQQ17" s="261"/>
      <c r="AQR17" s="261">
        <v>689668</v>
      </c>
      <c r="AQS17" s="261"/>
      <c r="AQT17" s="261"/>
      <c r="AQU17" s="261"/>
      <c r="AQV17" s="261"/>
      <c r="AQW17" s="261"/>
      <c r="AQX17" s="262"/>
      <c r="AQY17" s="263">
        <f t="shared" si="75"/>
        <v>689668</v>
      </c>
      <c r="AQZ17" s="264">
        <f t="shared" si="75"/>
        <v>689668</v>
      </c>
      <c r="ARA17" s="261">
        <v>27010</v>
      </c>
      <c r="ARB17" s="261">
        <v>0</v>
      </c>
      <c r="ARC17" s="261">
        <v>0</v>
      </c>
      <c r="ARD17" s="261">
        <v>99012</v>
      </c>
      <c r="ARE17" s="261">
        <v>33004</v>
      </c>
      <c r="ARF17" s="261">
        <v>33004</v>
      </c>
      <c r="ARG17" s="261">
        <v>33004</v>
      </c>
      <c r="ARH17" s="261">
        <v>33004</v>
      </c>
      <c r="ARI17" s="261">
        <v>0</v>
      </c>
      <c r="ARJ17" s="261">
        <v>0</v>
      </c>
      <c r="ARK17" s="261">
        <v>199811.19</v>
      </c>
      <c r="ARL17" s="261">
        <v>166000</v>
      </c>
      <c r="ARM17" s="262"/>
      <c r="ARN17" s="263">
        <f t="shared" si="76"/>
        <v>623849.18999999994</v>
      </c>
      <c r="ARO17" s="264">
        <f t="shared" si="76"/>
        <v>596839.18999999994</v>
      </c>
      <c r="ARP17" s="261">
        <v>567687.35</v>
      </c>
      <c r="ARQ17" s="261">
        <v>2032847.27</v>
      </c>
      <c r="ARR17" s="261">
        <v>1567313.33</v>
      </c>
      <c r="ARS17" s="261">
        <v>1207179.94</v>
      </c>
      <c r="ART17" s="261">
        <v>1413167.35</v>
      </c>
      <c r="ARU17" s="261">
        <v>1427948.8</v>
      </c>
      <c r="ARV17" s="261">
        <v>1330638.55</v>
      </c>
      <c r="ARW17" s="261">
        <v>2194779.62</v>
      </c>
      <c r="ARX17" s="261">
        <v>1198220.76</v>
      </c>
      <c r="ARY17" s="261">
        <v>1179254.44</v>
      </c>
      <c r="ARZ17" s="261">
        <v>1261818.8400000001</v>
      </c>
      <c r="ASA17" s="262"/>
      <c r="ASB17" s="265">
        <f t="shared" si="78"/>
        <v>15380856.25</v>
      </c>
      <c r="ASC17" s="266">
        <v>810712.78</v>
      </c>
      <c r="ASD17" s="261">
        <v>183473.31</v>
      </c>
      <c r="ASE17" s="261"/>
      <c r="ASF17" s="261"/>
      <c r="ASG17" s="261"/>
      <c r="ASH17" s="261"/>
      <c r="ASI17" s="261">
        <v>53924.83</v>
      </c>
      <c r="ASJ17" s="261"/>
      <c r="ASK17" s="261"/>
      <c r="ASL17" s="261"/>
      <c r="ASM17" s="261"/>
      <c r="ASN17" s="262"/>
      <c r="ASO17" s="267">
        <f t="shared" si="77"/>
        <v>1048110.92</v>
      </c>
    </row>
    <row r="18" spans="1:1185" x14ac:dyDescent="0.25">
      <c r="A18" s="39">
        <v>17</v>
      </c>
      <c r="B18" s="40">
        <v>1</v>
      </c>
      <c r="C18" s="40" t="s">
        <v>28</v>
      </c>
      <c r="D18" s="40" t="s">
        <v>28</v>
      </c>
      <c r="E18" s="41" t="s">
        <v>28</v>
      </c>
      <c r="F18" s="187">
        <v>6244314</v>
      </c>
      <c r="G18" s="49">
        <v>6926892</v>
      </c>
      <c r="H18" s="51">
        <v>6008368</v>
      </c>
      <c r="I18" s="49">
        <v>6068048</v>
      </c>
      <c r="J18" s="49">
        <v>179848.21336476877</v>
      </c>
      <c r="K18" s="51"/>
      <c r="L18" s="49">
        <v>6501901.5200000005</v>
      </c>
      <c r="M18" s="49">
        <v>6681750</v>
      </c>
      <c r="N18" s="49">
        <v>6008368</v>
      </c>
      <c r="O18" s="49">
        <v>500697</v>
      </c>
      <c r="P18" s="49">
        <v>505671</v>
      </c>
      <c r="Q18" s="258">
        <v>90113.270501477629</v>
      </c>
      <c r="R18" s="259">
        <v>155028.99613375333</v>
      </c>
      <c r="S18" s="260">
        <f t="shared" si="0"/>
        <v>245142.26663523098</v>
      </c>
      <c r="T18" s="268">
        <v>8944.5400000000009</v>
      </c>
      <c r="U18" s="268">
        <v>9821.17</v>
      </c>
      <c r="V18" s="268">
        <v>8622.4500000000007</v>
      </c>
      <c r="W18" s="268">
        <v>10308.36</v>
      </c>
      <c r="X18" s="268">
        <v>9683.14</v>
      </c>
      <c r="Y18" s="268">
        <v>6543.34</v>
      </c>
      <c r="Z18" s="268">
        <v>12901.07</v>
      </c>
      <c r="AA18" s="268">
        <v>6834.9</v>
      </c>
      <c r="AB18" s="268">
        <v>6658.21</v>
      </c>
      <c r="AC18" s="268">
        <v>9798.57</v>
      </c>
      <c r="AD18" s="268">
        <v>10081.61</v>
      </c>
      <c r="AE18" s="268">
        <v>12413.68</v>
      </c>
      <c r="AF18" s="269"/>
      <c r="AG18" s="270">
        <f t="shared" si="1"/>
        <v>112611.04000000001</v>
      </c>
      <c r="AH18" s="271">
        <f t="shared" si="1"/>
        <v>103666.50000000003</v>
      </c>
      <c r="AI18" s="268">
        <v>842.89</v>
      </c>
      <c r="AJ18" s="268">
        <v>4571.08</v>
      </c>
      <c r="AK18" s="268">
        <v>3164.32</v>
      </c>
      <c r="AL18" s="268">
        <v>8096.56</v>
      </c>
      <c r="AM18" s="268">
        <v>-1182.5</v>
      </c>
      <c r="AN18" s="268">
        <v>3412.39</v>
      </c>
      <c r="AO18" s="268">
        <v>1200.76</v>
      </c>
      <c r="AP18" s="268">
        <v>1585.82</v>
      </c>
      <c r="AQ18" s="268">
        <v>-347.82</v>
      </c>
      <c r="AR18" s="268">
        <v>2050.02</v>
      </c>
      <c r="AS18" s="268">
        <v>3311.52</v>
      </c>
      <c r="AT18" s="268">
        <v>2115.61</v>
      </c>
      <c r="AU18" s="269"/>
      <c r="AV18" s="270">
        <f t="shared" si="2"/>
        <v>28820.65</v>
      </c>
      <c r="AW18" s="271">
        <f t="shared" si="2"/>
        <v>27977.759999999998</v>
      </c>
      <c r="AX18" s="268">
        <v>80</v>
      </c>
      <c r="AY18" s="268">
        <v>0</v>
      </c>
      <c r="AZ18" s="268">
        <v>0</v>
      </c>
      <c r="BA18" s="268">
        <v>160</v>
      </c>
      <c r="BB18" s="268">
        <v>80</v>
      </c>
      <c r="BC18" s="268">
        <v>0</v>
      </c>
      <c r="BD18" s="268">
        <v>0</v>
      </c>
      <c r="BE18" s="268">
        <v>0</v>
      </c>
      <c r="BF18" s="268">
        <v>0</v>
      </c>
      <c r="BG18" s="268">
        <v>0</v>
      </c>
      <c r="BH18" s="268">
        <v>0</v>
      </c>
      <c r="BI18" s="268">
        <v>0</v>
      </c>
      <c r="BJ18" s="269"/>
      <c r="BK18" s="270">
        <f t="shared" si="3"/>
        <v>320</v>
      </c>
      <c r="BL18" s="271">
        <f t="shared" si="3"/>
        <v>240</v>
      </c>
      <c r="BM18" s="268">
        <v>2613.87</v>
      </c>
      <c r="BN18" s="268">
        <v>2475.4899999999998</v>
      </c>
      <c r="BO18" s="268">
        <v>2326.88</v>
      </c>
      <c r="BP18" s="268">
        <v>3066.35</v>
      </c>
      <c r="BQ18" s="268">
        <v>2393.44</v>
      </c>
      <c r="BR18" s="268">
        <v>2906.14</v>
      </c>
      <c r="BS18" s="268">
        <v>3131.23</v>
      </c>
      <c r="BT18" s="268">
        <v>1689.88</v>
      </c>
      <c r="BU18" s="268">
        <v>2380.5300000000002</v>
      </c>
      <c r="BV18" s="268">
        <v>3145.99</v>
      </c>
      <c r="BW18" s="268">
        <v>3349.56</v>
      </c>
      <c r="BX18" s="268">
        <v>2908.74</v>
      </c>
      <c r="BY18" s="269"/>
      <c r="BZ18" s="270">
        <f t="shared" si="4"/>
        <v>32388.100000000006</v>
      </c>
      <c r="CA18" s="271">
        <f t="shared" si="4"/>
        <v>29774.230000000003</v>
      </c>
      <c r="CB18" s="268">
        <v>33031.800000000003</v>
      </c>
      <c r="CC18" s="268">
        <v>29848.78</v>
      </c>
      <c r="CD18" s="268">
        <v>23901.85</v>
      </c>
      <c r="CE18" s="268">
        <v>28340.5</v>
      </c>
      <c r="CF18" s="268">
        <v>31286.31</v>
      </c>
      <c r="CG18" s="268">
        <v>40609.9</v>
      </c>
      <c r="CH18" s="268">
        <v>42989.35</v>
      </c>
      <c r="CI18" s="268">
        <v>25283.16</v>
      </c>
      <c r="CJ18" s="268">
        <v>32375.42</v>
      </c>
      <c r="CK18" s="268">
        <v>33775.31</v>
      </c>
      <c r="CL18" s="268">
        <v>31339.57</v>
      </c>
      <c r="CM18" s="268">
        <v>30652.560000000001</v>
      </c>
      <c r="CN18" s="269"/>
      <c r="CO18" s="270">
        <f t="shared" si="5"/>
        <v>383434.51</v>
      </c>
      <c r="CP18" s="271">
        <f t="shared" si="5"/>
        <v>350402.71</v>
      </c>
      <c r="CQ18" s="268">
        <v>0</v>
      </c>
      <c r="CR18" s="268">
        <v>0</v>
      </c>
      <c r="CS18" s="268">
        <v>0</v>
      </c>
      <c r="CT18" s="268">
        <v>0</v>
      </c>
      <c r="CU18" s="268">
        <v>0</v>
      </c>
      <c r="CV18" s="268">
        <v>0</v>
      </c>
      <c r="CW18" s="268">
        <v>0</v>
      </c>
      <c r="CX18" s="268">
        <v>0</v>
      </c>
      <c r="CY18" s="268">
        <v>0</v>
      </c>
      <c r="CZ18" s="268">
        <v>0</v>
      </c>
      <c r="DA18" s="268">
        <v>0</v>
      </c>
      <c r="DB18" s="268">
        <v>0</v>
      </c>
      <c r="DC18" s="269"/>
      <c r="DD18" s="270">
        <f t="shared" si="6"/>
        <v>0</v>
      </c>
      <c r="DE18" s="271">
        <f t="shared" si="6"/>
        <v>0</v>
      </c>
      <c r="DF18" s="268">
        <v>0</v>
      </c>
      <c r="DG18" s="268">
        <v>45</v>
      </c>
      <c r="DH18" s="268">
        <v>0</v>
      </c>
      <c r="DI18" s="268">
        <v>0</v>
      </c>
      <c r="DJ18" s="268">
        <v>58.5</v>
      </c>
      <c r="DK18" s="268">
        <v>45</v>
      </c>
      <c r="DL18" s="268">
        <v>0</v>
      </c>
      <c r="DM18" s="268">
        <v>0</v>
      </c>
      <c r="DN18" s="268">
        <v>0</v>
      </c>
      <c r="DO18" s="268">
        <v>90</v>
      </c>
      <c r="DP18" s="268">
        <v>0</v>
      </c>
      <c r="DQ18" s="268">
        <v>85.5</v>
      </c>
      <c r="DR18" s="269"/>
      <c r="DS18" s="270">
        <f t="shared" si="7"/>
        <v>324</v>
      </c>
      <c r="DT18" s="271">
        <f t="shared" si="7"/>
        <v>324</v>
      </c>
      <c r="DU18" s="268">
        <v>25538.76</v>
      </c>
      <c r="DV18" s="268">
        <v>32022.720000000001</v>
      </c>
      <c r="DW18" s="268">
        <v>31212.61</v>
      </c>
      <c r="DX18" s="268">
        <v>25892.560000000001</v>
      </c>
      <c r="DY18" s="268">
        <v>34112.76</v>
      </c>
      <c r="DZ18" s="268">
        <v>38711.129999999997</v>
      </c>
      <c r="EA18" s="268">
        <v>34466.18</v>
      </c>
      <c r="EB18" s="268">
        <v>25298.400000000001</v>
      </c>
      <c r="EC18" s="268">
        <v>27705.77</v>
      </c>
      <c r="ED18" s="268">
        <v>37551.82</v>
      </c>
      <c r="EE18" s="268">
        <v>28808.05</v>
      </c>
      <c r="EF18" s="268">
        <v>34888.269999999997</v>
      </c>
      <c r="EG18" s="269"/>
      <c r="EH18" s="270">
        <f t="shared" si="8"/>
        <v>376209.03</v>
      </c>
      <c r="EI18" s="271">
        <f t="shared" si="8"/>
        <v>350670.26999999996</v>
      </c>
      <c r="EJ18" s="268">
        <v>4822.7</v>
      </c>
      <c r="EK18" s="268">
        <v>6734.55</v>
      </c>
      <c r="EL18" s="268">
        <v>5619.25</v>
      </c>
      <c r="EM18" s="268">
        <v>5296.32</v>
      </c>
      <c r="EN18" s="268">
        <v>7050.79</v>
      </c>
      <c r="EO18" s="268">
        <v>6970.44</v>
      </c>
      <c r="EP18" s="268">
        <v>6696.86</v>
      </c>
      <c r="EQ18" s="268">
        <v>4538.75</v>
      </c>
      <c r="ER18" s="268">
        <v>5091.16</v>
      </c>
      <c r="ES18" s="268">
        <v>7270.63</v>
      </c>
      <c r="ET18" s="268">
        <v>6034.33</v>
      </c>
      <c r="EU18" s="268">
        <v>6117.88</v>
      </c>
      <c r="EV18" s="269"/>
      <c r="EW18" s="270">
        <f t="shared" si="9"/>
        <v>72243.66</v>
      </c>
      <c r="EX18" s="271">
        <f t="shared" si="9"/>
        <v>67420.959999999992</v>
      </c>
      <c r="EY18" s="268">
        <v>500</v>
      </c>
      <c r="EZ18" s="268">
        <v>380</v>
      </c>
      <c r="FA18" s="268">
        <v>280</v>
      </c>
      <c r="FB18" s="268">
        <v>190</v>
      </c>
      <c r="FC18" s="268">
        <v>490.89</v>
      </c>
      <c r="FD18" s="268">
        <v>350</v>
      </c>
      <c r="FE18" s="268">
        <v>469.11</v>
      </c>
      <c r="FF18" s="268">
        <v>320</v>
      </c>
      <c r="FG18" s="268">
        <v>240</v>
      </c>
      <c r="FH18" s="268">
        <v>430</v>
      </c>
      <c r="FI18" s="268">
        <v>200</v>
      </c>
      <c r="FJ18" s="268">
        <v>440</v>
      </c>
      <c r="FK18" s="269"/>
      <c r="FL18" s="270">
        <f t="shared" si="10"/>
        <v>4290</v>
      </c>
      <c r="FM18" s="271">
        <f t="shared" si="10"/>
        <v>3790</v>
      </c>
      <c r="FN18" s="268">
        <v>1913.63</v>
      </c>
      <c r="FO18" s="268">
        <v>2565.12</v>
      </c>
      <c r="FP18" s="268">
        <v>2367.12</v>
      </c>
      <c r="FQ18" s="268">
        <v>2459.37</v>
      </c>
      <c r="FR18" s="268">
        <v>2739.54</v>
      </c>
      <c r="FS18" s="268">
        <v>3321.2</v>
      </c>
      <c r="FT18" s="268">
        <v>3084.45</v>
      </c>
      <c r="FU18" s="268">
        <v>2387.21</v>
      </c>
      <c r="FV18" s="268">
        <v>2616.89</v>
      </c>
      <c r="FW18" s="268">
        <v>3022.44</v>
      </c>
      <c r="FX18" s="268">
        <v>3527.51</v>
      </c>
      <c r="FY18" s="268">
        <v>3220.22</v>
      </c>
      <c r="FZ18" s="269"/>
      <c r="GA18" s="270">
        <f t="shared" si="11"/>
        <v>33224.699999999997</v>
      </c>
      <c r="GB18" s="271">
        <f t="shared" si="11"/>
        <v>31311.07</v>
      </c>
      <c r="GC18" s="268">
        <v>7466.74</v>
      </c>
      <c r="GD18" s="268">
        <v>9666.26</v>
      </c>
      <c r="GE18" s="268">
        <v>8757.75</v>
      </c>
      <c r="GF18" s="268">
        <v>8587.49</v>
      </c>
      <c r="GG18" s="268">
        <v>8967.1299999999992</v>
      </c>
      <c r="GH18" s="268">
        <v>11265.94</v>
      </c>
      <c r="GI18" s="268">
        <v>8926.8799999999992</v>
      </c>
      <c r="GJ18" s="268">
        <v>7196.94</v>
      </c>
      <c r="GK18" s="268">
        <v>8031.67</v>
      </c>
      <c r="GL18" s="268">
        <v>9651.61</v>
      </c>
      <c r="GM18" s="268">
        <v>9451.9599999999991</v>
      </c>
      <c r="GN18" s="268">
        <v>9338.3799999999992</v>
      </c>
      <c r="GO18" s="269"/>
      <c r="GP18" s="270">
        <f t="shared" si="12"/>
        <v>107308.75</v>
      </c>
      <c r="GQ18" s="271">
        <f t="shared" si="12"/>
        <v>99842.010000000009</v>
      </c>
      <c r="GR18" s="268">
        <v>2203</v>
      </c>
      <c r="GS18" s="268">
        <v>1493.26</v>
      </c>
      <c r="GT18" s="268">
        <v>2439</v>
      </c>
      <c r="GU18" s="268">
        <v>1361.87</v>
      </c>
      <c r="GV18" s="268">
        <v>1246.5</v>
      </c>
      <c r="GW18" s="268">
        <v>2691.46</v>
      </c>
      <c r="GX18" s="268">
        <v>1167.6099999999999</v>
      </c>
      <c r="GY18" s="268">
        <v>683.36</v>
      </c>
      <c r="GZ18" s="268">
        <v>2225.11</v>
      </c>
      <c r="HA18" s="268">
        <v>1235.55</v>
      </c>
      <c r="HB18" s="268">
        <v>1984.64</v>
      </c>
      <c r="HC18" s="268">
        <v>1180.92</v>
      </c>
      <c r="HD18" s="269"/>
      <c r="HE18" s="270">
        <f t="shared" si="13"/>
        <v>19912.28</v>
      </c>
      <c r="HF18" s="271">
        <f t="shared" si="13"/>
        <v>17709.28</v>
      </c>
      <c r="HG18" s="268">
        <v>0</v>
      </c>
      <c r="HH18" s="268">
        <v>0</v>
      </c>
      <c r="HI18" s="268">
        <v>0</v>
      </c>
      <c r="HJ18" s="268">
        <v>0</v>
      </c>
      <c r="HK18" s="268">
        <v>0</v>
      </c>
      <c r="HL18" s="268">
        <v>0</v>
      </c>
      <c r="HM18" s="268">
        <v>0</v>
      </c>
      <c r="HN18" s="268">
        <v>0</v>
      </c>
      <c r="HO18" s="268">
        <v>0</v>
      </c>
      <c r="HP18" s="268">
        <v>0</v>
      </c>
      <c r="HQ18" s="268">
        <v>0</v>
      </c>
      <c r="HR18" s="268">
        <v>0</v>
      </c>
      <c r="HS18" s="269"/>
      <c r="HT18" s="270">
        <f t="shared" si="14"/>
        <v>0</v>
      </c>
      <c r="HU18" s="271">
        <f t="shared" si="14"/>
        <v>0</v>
      </c>
      <c r="HV18" s="268">
        <v>0</v>
      </c>
      <c r="HW18" s="268">
        <v>0</v>
      </c>
      <c r="HX18" s="268">
        <v>0</v>
      </c>
      <c r="HY18" s="268">
        <v>0</v>
      </c>
      <c r="HZ18" s="268">
        <v>0</v>
      </c>
      <c r="IA18" s="268">
        <v>0</v>
      </c>
      <c r="IB18" s="268">
        <v>0</v>
      </c>
      <c r="IC18" s="268">
        <v>0</v>
      </c>
      <c r="ID18" s="268">
        <v>0</v>
      </c>
      <c r="IE18" s="268">
        <v>0</v>
      </c>
      <c r="IF18" s="268">
        <v>0</v>
      </c>
      <c r="IG18" s="268">
        <v>0</v>
      </c>
      <c r="IH18" s="269"/>
      <c r="II18" s="270">
        <f t="shared" si="15"/>
        <v>0</v>
      </c>
      <c r="IJ18" s="271">
        <f t="shared" si="15"/>
        <v>0</v>
      </c>
      <c r="IK18" s="268">
        <v>17541.080000000002</v>
      </c>
      <c r="IL18" s="268">
        <v>21827.33</v>
      </c>
      <c r="IM18" s="268">
        <v>20226.439999999999</v>
      </c>
      <c r="IN18" s="268">
        <v>20196.439999999999</v>
      </c>
      <c r="IO18" s="268">
        <v>17609.59</v>
      </c>
      <c r="IP18" s="268">
        <v>17835.66</v>
      </c>
      <c r="IQ18" s="268">
        <v>22136.5</v>
      </c>
      <c r="IR18" s="268">
        <v>13160.62</v>
      </c>
      <c r="IS18" s="268">
        <v>15559.79</v>
      </c>
      <c r="IT18" s="268">
        <v>13150.82</v>
      </c>
      <c r="IU18" s="268">
        <v>13634</v>
      </c>
      <c r="IV18" s="268">
        <v>18237</v>
      </c>
      <c r="IW18" s="269"/>
      <c r="IX18" s="270">
        <f t="shared" si="16"/>
        <v>211115.27000000002</v>
      </c>
      <c r="IY18" s="271">
        <f t="shared" si="16"/>
        <v>193574.19000000003</v>
      </c>
      <c r="IZ18" s="268">
        <v>15752.72</v>
      </c>
      <c r="JA18" s="268">
        <v>18681.27</v>
      </c>
      <c r="JB18" s="268">
        <v>17154.68</v>
      </c>
      <c r="JC18" s="268">
        <v>18965.09</v>
      </c>
      <c r="JD18" s="268">
        <v>21499.61</v>
      </c>
      <c r="JE18" s="268">
        <v>18454.54</v>
      </c>
      <c r="JF18" s="268">
        <v>10521.1</v>
      </c>
      <c r="JG18" s="268">
        <v>6309.13</v>
      </c>
      <c r="JH18" s="268">
        <v>-523.76</v>
      </c>
      <c r="JI18" s="268">
        <v>7206.88</v>
      </c>
      <c r="JJ18" s="268">
        <v>3661.95</v>
      </c>
      <c r="JK18" s="268">
        <v>4985.59</v>
      </c>
      <c r="JL18" s="269"/>
      <c r="JM18" s="270">
        <f t="shared" si="17"/>
        <v>142668.80000000002</v>
      </c>
      <c r="JN18" s="271">
        <f t="shared" si="17"/>
        <v>126916.08000000002</v>
      </c>
      <c r="JO18" s="268">
        <v>0</v>
      </c>
      <c r="JP18" s="268">
        <v>0</v>
      </c>
      <c r="JQ18" s="268">
        <v>0</v>
      </c>
      <c r="JR18" s="268">
        <v>0</v>
      </c>
      <c r="JS18" s="268">
        <v>0</v>
      </c>
      <c r="JT18" s="268">
        <v>0</v>
      </c>
      <c r="JU18" s="268">
        <v>0</v>
      </c>
      <c r="JV18" s="268">
        <v>0</v>
      </c>
      <c r="JW18" s="268">
        <v>0</v>
      </c>
      <c r="JX18" s="268">
        <v>0</v>
      </c>
      <c r="JY18" s="268">
        <v>0</v>
      </c>
      <c r="JZ18" s="268">
        <v>0</v>
      </c>
      <c r="KA18" s="269"/>
      <c r="KB18" s="270">
        <f t="shared" si="18"/>
        <v>0</v>
      </c>
      <c r="KC18" s="271">
        <f t="shared" si="18"/>
        <v>0</v>
      </c>
      <c r="KD18" s="268">
        <v>10002.469999999999</v>
      </c>
      <c r="KE18" s="268">
        <v>14411.85</v>
      </c>
      <c r="KF18" s="268">
        <v>12802.06</v>
      </c>
      <c r="KG18" s="268">
        <v>11132.82</v>
      </c>
      <c r="KH18" s="268">
        <v>10400.41</v>
      </c>
      <c r="KI18" s="268">
        <v>11067.9</v>
      </c>
      <c r="KJ18" s="268">
        <v>12640</v>
      </c>
      <c r="KK18" s="268">
        <v>7722.41</v>
      </c>
      <c r="KL18" s="268">
        <v>6888.21</v>
      </c>
      <c r="KM18" s="268">
        <v>8652.2999999999993</v>
      </c>
      <c r="KN18" s="268">
        <v>7680</v>
      </c>
      <c r="KO18" s="268">
        <v>12160</v>
      </c>
      <c r="KP18" s="269"/>
      <c r="KQ18" s="270">
        <f t="shared" si="19"/>
        <v>125560.43000000001</v>
      </c>
      <c r="KR18" s="271">
        <f t="shared" si="19"/>
        <v>115557.96000000002</v>
      </c>
      <c r="KS18" s="268">
        <v>850</v>
      </c>
      <c r="KT18" s="268">
        <v>1200</v>
      </c>
      <c r="KU18" s="268">
        <v>550</v>
      </c>
      <c r="KV18" s="268">
        <v>1050</v>
      </c>
      <c r="KW18" s="268">
        <v>850</v>
      </c>
      <c r="KX18" s="268">
        <v>1250</v>
      </c>
      <c r="KY18" s="268">
        <v>1600</v>
      </c>
      <c r="KZ18" s="268">
        <v>850</v>
      </c>
      <c r="LA18" s="268">
        <v>1100</v>
      </c>
      <c r="LB18" s="268">
        <v>1000</v>
      </c>
      <c r="LC18" s="268">
        <v>1100</v>
      </c>
      <c r="LD18" s="268">
        <v>1100</v>
      </c>
      <c r="LE18" s="269"/>
      <c r="LF18" s="270">
        <f t="shared" si="20"/>
        <v>12500</v>
      </c>
      <c r="LG18" s="271">
        <f t="shared" si="20"/>
        <v>11650</v>
      </c>
      <c r="LH18" s="268">
        <v>80</v>
      </c>
      <c r="LI18" s="268">
        <v>80</v>
      </c>
      <c r="LJ18" s="268">
        <v>160</v>
      </c>
      <c r="LK18" s="268">
        <v>160</v>
      </c>
      <c r="LL18" s="268">
        <v>80</v>
      </c>
      <c r="LM18" s="268">
        <v>80</v>
      </c>
      <c r="LN18" s="268">
        <v>320</v>
      </c>
      <c r="LO18" s="268">
        <v>160</v>
      </c>
      <c r="LP18" s="268">
        <v>320</v>
      </c>
      <c r="LQ18" s="268">
        <v>80</v>
      </c>
      <c r="LR18" s="268">
        <v>0</v>
      </c>
      <c r="LS18" s="268">
        <v>0</v>
      </c>
      <c r="LT18" s="269"/>
      <c r="LU18" s="270">
        <f t="shared" si="21"/>
        <v>1520</v>
      </c>
      <c r="LV18" s="271">
        <f t="shared" si="21"/>
        <v>1440</v>
      </c>
      <c r="LW18" s="268">
        <v>2370</v>
      </c>
      <c r="LX18" s="268">
        <v>1185</v>
      </c>
      <c r="LY18" s="268">
        <v>395</v>
      </c>
      <c r="LZ18" s="268">
        <v>790</v>
      </c>
      <c r="MA18" s="268">
        <v>790</v>
      </c>
      <c r="MB18" s="268">
        <v>1185</v>
      </c>
      <c r="MC18" s="268">
        <v>1580</v>
      </c>
      <c r="MD18" s="268">
        <v>1580</v>
      </c>
      <c r="ME18" s="268">
        <v>790</v>
      </c>
      <c r="MF18" s="268">
        <v>1185</v>
      </c>
      <c r="MG18" s="268">
        <v>1975</v>
      </c>
      <c r="MH18" s="268">
        <v>1975</v>
      </c>
      <c r="MI18" s="269"/>
      <c r="MJ18" s="270">
        <f t="shared" si="22"/>
        <v>15800</v>
      </c>
      <c r="MK18" s="271">
        <f t="shared" si="22"/>
        <v>13430</v>
      </c>
      <c r="ML18" s="268">
        <v>0</v>
      </c>
      <c r="MM18" s="268">
        <v>0</v>
      </c>
      <c r="MN18" s="268">
        <v>0</v>
      </c>
      <c r="MO18" s="268">
        <v>0</v>
      </c>
      <c r="MP18" s="268">
        <v>0</v>
      </c>
      <c r="MQ18" s="268">
        <v>0</v>
      </c>
      <c r="MR18" s="268">
        <v>0</v>
      </c>
      <c r="MS18" s="268">
        <v>0</v>
      </c>
      <c r="MT18" s="268">
        <v>0</v>
      </c>
      <c r="MU18" s="268">
        <v>0</v>
      </c>
      <c r="MV18" s="268">
        <v>790</v>
      </c>
      <c r="MW18" s="268">
        <v>395</v>
      </c>
      <c r="MX18" s="269"/>
      <c r="MY18" s="270">
        <f t="shared" si="23"/>
        <v>1185</v>
      </c>
      <c r="MZ18" s="271">
        <f t="shared" si="23"/>
        <v>1185</v>
      </c>
      <c r="NA18" s="268">
        <v>99765</v>
      </c>
      <c r="NB18" s="268">
        <v>131890</v>
      </c>
      <c r="NC18" s="268">
        <v>99810</v>
      </c>
      <c r="ND18" s="268">
        <v>95190</v>
      </c>
      <c r="NE18" s="268">
        <v>111642</v>
      </c>
      <c r="NF18" s="268">
        <v>97990</v>
      </c>
      <c r="NG18" s="268">
        <v>97235</v>
      </c>
      <c r="NH18" s="268">
        <v>37830</v>
      </c>
      <c r="NI18" s="268">
        <v>43405</v>
      </c>
      <c r="NJ18" s="268">
        <v>66685</v>
      </c>
      <c r="NK18" s="268">
        <v>75755</v>
      </c>
      <c r="NL18" s="268">
        <v>85330</v>
      </c>
      <c r="NM18" s="269"/>
      <c r="NN18" s="270">
        <f t="shared" si="24"/>
        <v>1042527</v>
      </c>
      <c r="NO18" s="271">
        <f t="shared" si="24"/>
        <v>942762</v>
      </c>
      <c r="NP18" s="268">
        <v>101.54</v>
      </c>
      <c r="NQ18" s="268">
        <v>77.099999999999994</v>
      </c>
      <c r="NR18" s="268">
        <v>46.06</v>
      </c>
      <c r="NS18" s="268">
        <v>59.1</v>
      </c>
      <c r="NT18" s="268">
        <v>133.65</v>
      </c>
      <c r="NU18" s="268">
        <v>73.180000000000007</v>
      </c>
      <c r="NV18" s="268">
        <v>97.82</v>
      </c>
      <c r="NW18" s="268">
        <v>195.31</v>
      </c>
      <c r="NX18" s="268">
        <v>105.62</v>
      </c>
      <c r="NY18" s="268">
        <v>209.3</v>
      </c>
      <c r="NZ18" s="268">
        <v>185.68</v>
      </c>
      <c r="OA18" s="268">
        <v>168.39</v>
      </c>
      <c r="OB18" s="269"/>
      <c r="OC18" s="270">
        <f t="shared" si="25"/>
        <v>1452.75</v>
      </c>
      <c r="OD18" s="271">
        <f t="shared" si="25"/>
        <v>1351.21</v>
      </c>
      <c r="OE18" s="268">
        <v>8240</v>
      </c>
      <c r="OF18" s="268">
        <v>10320</v>
      </c>
      <c r="OG18" s="268">
        <v>7200</v>
      </c>
      <c r="OH18" s="268">
        <v>9520</v>
      </c>
      <c r="OI18" s="268">
        <v>7760</v>
      </c>
      <c r="OJ18" s="268">
        <v>6800</v>
      </c>
      <c r="OK18" s="268">
        <v>7280</v>
      </c>
      <c r="OL18" s="268">
        <v>2640</v>
      </c>
      <c r="OM18" s="268">
        <v>2720</v>
      </c>
      <c r="ON18" s="268">
        <v>4960</v>
      </c>
      <c r="OO18" s="268">
        <v>5040</v>
      </c>
      <c r="OP18" s="268">
        <v>6000</v>
      </c>
      <c r="OQ18" s="269"/>
      <c r="OR18" s="270">
        <f t="shared" si="26"/>
        <v>78480</v>
      </c>
      <c r="OS18" s="271">
        <f t="shared" si="26"/>
        <v>70240</v>
      </c>
      <c r="OT18" s="268">
        <v>450</v>
      </c>
      <c r="OU18" s="268">
        <v>250</v>
      </c>
      <c r="OV18" s="268">
        <v>100</v>
      </c>
      <c r="OW18" s="268">
        <v>550</v>
      </c>
      <c r="OX18" s="268">
        <v>250</v>
      </c>
      <c r="OY18" s="268">
        <v>200</v>
      </c>
      <c r="OZ18" s="268">
        <v>250</v>
      </c>
      <c r="PA18" s="268">
        <v>50</v>
      </c>
      <c r="PB18" s="268">
        <v>0</v>
      </c>
      <c r="PC18" s="268">
        <v>300</v>
      </c>
      <c r="PD18" s="268">
        <v>50</v>
      </c>
      <c r="PE18" s="268">
        <v>300</v>
      </c>
      <c r="PF18" s="269"/>
      <c r="PG18" s="270">
        <f t="shared" si="27"/>
        <v>2750</v>
      </c>
      <c r="PH18" s="271">
        <f t="shared" si="27"/>
        <v>2300</v>
      </c>
      <c r="PI18" s="268">
        <v>19265</v>
      </c>
      <c r="PJ18" s="268">
        <v>19365</v>
      </c>
      <c r="PK18" s="268">
        <v>13275</v>
      </c>
      <c r="PL18" s="268">
        <v>17825</v>
      </c>
      <c r="PM18" s="268">
        <v>17245</v>
      </c>
      <c r="PN18" s="268">
        <v>21895</v>
      </c>
      <c r="PO18" s="268">
        <v>20535</v>
      </c>
      <c r="PP18" s="268">
        <v>15486</v>
      </c>
      <c r="PQ18" s="268">
        <v>18349</v>
      </c>
      <c r="PR18" s="268">
        <v>25090</v>
      </c>
      <c r="PS18" s="268">
        <v>16935</v>
      </c>
      <c r="PT18" s="268">
        <v>19950</v>
      </c>
      <c r="PU18" s="269"/>
      <c r="PV18" s="270">
        <f t="shared" si="28"/>
        <v>225215</v>
      </c>
      <c r="PW18" s="271">
        <f t="shared" si="28"/>
        <v>205950</v>
      </c>
      <c r="PX18" s="268">
        <v>899</v>
      </c>
      <c r="PY18" s="268">
        <v>887</v>
      </c>
      <c r="PZ18" s="268">
        <v>542</v>
      </c>
      <c r="QA18" s="268">
        <v>193.5</v>
      </c>
      <c r="QB18" s="268">
        <v>711</v>
      </c>
      <c r="QC18" s="268">
        <v>2075</v>
      </c>
      <c r="QD18" s="268">
        <v>2953.5</v>
      </c>
      <c r="QE18" s="268">
        <v>2770</v>
      </c>
      <c r="QF18" s="268">
        <v>705</v>
      </c>
      <c r="QG18" s="268">
        <v>1386</v>
      </c>
      <c r="QH18" s="268">
        <v>1441.93</v>
      </c>
      <c r="QI18" s="268">
        <v>1342.5</v>
      </c>
      <c r="QJ18" s="269"/>
      <c r="QK18" s="270">
        <f t="shared" si="29"/>
        <v>15906.43</v>
      </c>
      <c r="QL18" s="271">
        <f t="shared" si="29"/>
        <v>15007.43</v>
      </c>
      <c r="QM18" s="268">
        <v>0</v>
      </c>
      <c r="QN18" s="268">
        <v>80</v>
      </c>
      <c r="QO18" s="268">
        <v>0</v>
      </c>
      <c r="QP18" s="268">
        <v>0</v>
      </c>
      <c r="QQ18" s="268">
        <v>0</v>
      </c>
      <c r="QR18" s="268">
        <v>0</v>
      </c>
      <c r="QS18" s="268">
        <v>0</v>
      </c>
      <c r="QT18" s="268">
        <v>0</v>
      </c>
      <c r="QU18" s="268">
        <v>0</v>
      </c>
      <c r="QV18" s="268">
        <v>0</v>
      </c>
      <c r="QW18" s="268">
        <v>0</v>
      </c>
      <c r="QX18" s="268">
        <v>0</v>
      </c>
      <c r="QY18" s="269"/>
      <c r="QZ18" s="270">
        <f t="shared" si="30"/>
        <v>80</v>
      </c>
      <c r="RA18" s="271">
        <f t="shared" si="30"/>
        <v>80</v>
      </c>
      <c r="RB18" s="268">
        <v>50</v>
      </c>
      <c r="RC18" s="268">
        <v>200</v>
      </c>
      <c r="RD18" s="268">
        <v>50</v>
      </c>
      <c r="RE18" s="268">
        <v>100</v>
      </c>
      <c r="RF18" s="268">
        <v>250</v>
      </c>
      <c r="RG18" s="268">
        <v>50</v>
      </c>
      <c r="RH18" s="268">
        <v>250</v>
      </c>
      <c r="RI18" s="268">
        <v>50</v>
      </c>
      <c r="RJ18" s="268">
        <v>200</v>
      </c>
      <c r="RK18" s="268">
        <v>200</v>
      </c>
      <c r="RL18" s="268">
        <v>300</v>
      </c>
      <c r="RM18" s="268">
        <v>250</v>
      </c>
      <c r="RN18" s="269"/>
      <c r="RO18" s="270">
        <f t="shared" si="31"/>
        <v>1950</v>
      </c>
      <c r="RP18" s="271">
        <f t="shared" si="31"/>
        <v>1900</v>
      </c>
      <c r="RQ18" s="268">
        <v>0</v>
      </c>
      <c r="RR18" s="268">
        <v>0</v>
      </c>
      <c r="RS18" s="268">
        <v>0</v>
      </c>
      <c r="RT18" s="268">
        <v>0</v>
      </c>
      <c r="RU18" s="268">
        <v>0</v>
      </c>
      <c r="RV18" s="268">
        <v>0</v>
      </c>
      <c r="RW18" s="268">
        <v>0</v>
      </c>
      <c r="RX18" s="268">
        <v>0</v>
      </c>
      <c r="RY18" s="268">
        <v>0</v>
      </c>
      <c r="RZ18" s="268">
        <v>0</v>
      </c>
      <c r="SA18" s="268">
        <v>0</v>
      </c>
      <c r="SB18" s="268">
        <v>0</v>
      </c>
      <c r="SC18" s="269"/>
      <c r="SD18" s="270">
        <f t="shared" si="32"/>
        <v>0</v>
      </c>
      <c r="SE18" s="271">
        <f t="shared" si="32"/>
        <v>0</v>
      </c>
      <c r="SF18" s="268">
        <v>0</v>
      </c>
      <c r="SG18" s="268">
        <v>0</v>
      </c>
      <c r="SH18" s="268">
        <v>0</v>
      </c>
      <c r="SI18" s="268">
        <v>0</v>
      </c>
      <c r="SJ18" s="268">
        <v>0</v>
      </c>
      <c r="SK18" s="268">
        <v>0</v>
      </c>
      <c r="SL18" s="268">
        <v>0</v>
      </c>
      <c r="SM18" s="268">
        <v>0</v>
      </c>
      <c r="SN18" s="268">
        <v>0</v>
      </c>
      <c r="SO18" s="268">
        <v>0</v>
      </c>
      <c r="SP18" s="268">
        <v>0</v>
      </c>
      <c r="SQ18" s="268">
        <v>0</v>
      </c>
      <c r="SR18" s="269"/>
      <c r="SS18" s="270">
        <f t="shared" si="33"/>
        <v>0</v>
      </c>
      <c r="ST18" s="271">
        <f t="shared" si="33"/>
        <v>0</v>
      </c>
      <c r="SU18" s="268">
        <v>12804.36</v>
      </c>
      <c r="SV18" s="268">
        <v>19667.54</v>
      </c>
      <c r="SW18" s="268">
        <v>13296.04</v>
      </c>
      <c r="SX18" s="268">
        <v>11170.48</v>
      </c>
      <c r="SY18" s="268">
        <v>12984.68</v>
      </c>
      <c r="SZ18" s="268">
        <v>14215.56</v>
      </c>
      <c r="TA18" s="268">
        <v>15525</v>
      </c>
      <c r="TB18" s="268">
        <v>7988.32</v>
      </c>
      <c r="TC18" s="268">
        <v>14554</v>
      </c>
      <c r="TD18" s="268">
        <v>11403.86</v>
      </c>
      <c r="TE18" s="268">
        <v>13656.68</v>
      </c>
      <c r="TF18" s="268">
        <v>11389.74</v>
      </c>
      <c r="TG18" s="269"/>
      <c r="TH18" s="270">
        <f t="shared" si="34"/>
        <v>158656.26</v>
      </c>
      <c r="TI18" s="271">
        <f t="shared" si="34"/>
        <v>145851.9</v>
      </c>
      <c r="TJ18" s="268">
        <v>5229.42</v>
      </c>
      <c r="TK18" s="268">
        <v>1571.6</v>
      </c>
      <c r="TL18" s="268">
        <v>5513.11</v>
      </c>
      <c r="TM18" s="268">
        <v>6056.9</v>
      </c>
      <c r="TN18" s="268">
        <v>5707.76</v>
      </c>
      <c r="TO18" s="268">
        <v>4350.88</v>
      </c>
      <c r="TP18" s="268">
        <v>5068.49</v>
      </c>
      <c r="TQ18" s="268">
        <v>4425.01</v>
      </c>
      <c r="TR18" s="268">
        <v>982.26</v>
      </c>
      <c r="TS18" s="268">
        <v>5496.94</v>
      </c>
      <c r="TT18" s="268">
        <v>5184.8100000000004</v>
      </c>
      <c r="TU18" s="268">
        <v>5031.8500000000004</v>
      </c>
      <c r="TV18" s="269"/>
      <c r="TW18" s="270">
        <f t="shared" si="35"/>
        <v>54619.030000000006</v>
      </c>
      <c r="TX18" s="271">
        <f t="shared" si="35"/>
        <v>49389.61</v>
      </c>
      <c r="TY18" s="268">
        <v>8890</v>
      </c>
      <c r="TZ18" s="268">
        <v>10240.24</v>
      </c>
      <c r="UA18" s="268">
        <v>9249.41</v>
      </c>
      <c r="UB18" s="268">
        <v>7770.77</v>
      </c>
      <c r="UC18" s="268">
        <v>9032.82</v>
      </c>
      <c r="UD18" s="268">
        <v>9872.2900000000009</v>
      </c>
      <c r="UE18" s="268">
        <v>10800</v>
      </c>
      <c r="UF18" s="268">
        <v>5490.77</v>
      </c>
      <c r="UG18" s="268">
        <v>7698.46</v>
      </c>
      <c r="UH18" s="268">
        <v>7920</v>
      </c>
      <c r="UI18" s="268">
        <v>9500.31</v>
      </c>
      <c r="UJ18" s="268">
        <v>7840</v>
      </c>
      <c r="UK18" s="269"/>
      <c r="UL18" s="270">
        <f t="shared" si="36"/>
        <v>104305.07</v>
      </c>
      <c r="UM18" s="271">
        <f t="shared" si="36"/>
        <v>95415.07</v>
      </c>
      <c r="UN18" s="268">
        <v>1067</v>
      </c>
      <c r="UO18" s="268">
        <v>1120</v>
      </c>
      <c r="UP18" s="268">
        <v>1070</v>
      </c>
      <c r="UQ18" s="268">
        <v>560</v>
      </c>
      <c r="UR18" s="268">
        <v>760</v>
      </c>
      <c r="US18" s="268">
        <v>1010</v>
      </c>
      <c r="UT18" s="268">
        <v>1050</v>
      </c>
      <c r="UU18" s="268">
        <v>1110</v>
      </c>
      <c r="UV18" s="268">
        <v>700</v>
      </c>
      <c r="UW18" s="268">
        <v>1020</v>
      </c>
      <c r="UX18" s="268">
        <v>1000</v>
      </c>
      <c r="UY18" s="268">
        <v>1120</v>
      </c>
      <c r="UZ18" s="269"/>
      <c r="VA18" s="270">
        <f t="shared" si="37"/>
        <v>11587</v>
      </c>
      <c r="VB18" s="271">
        <f t="shared" si="37"/>
        <v>10520</v>
      </c>
      <c r="VC18" s="268">
        <v>80</v>
      </c>
      <c r="VD18" s="268">
        <v>320</v>
      </c>
      <c r="VE18" s="268">
        <v>0</v>
      </c>
      <c r="VF18" s="268">
        <v>80</v>
      </c>
      <c r="VG18" s="268">
        <v>0</v>
      </c>
      <c r="VH18" s="268">
        <v>240</v>
      </c>
      <c r="VI18" s="268">
        <v>160</v>
      </c>
      <c r="VJ18" s="268">
        <v>160</v>
      </c>
      <c r="VK18" s="268">
        <v>80</v>
      </c>
      <c r="VL18" s="268">
        <v>80</v>
      </c>
      <c r="VM18" s="268">
        <v>240</v>
      </c>
      <c r="VN18" s="268">
        <v>160</v>
      </c>
      <c r="VO18" s="269"/>
      <c r="VP18" s="270">
        <f t="shared" si="38"/>
        <v>1600</v>
      </c>
      <c r="VQ18" s="271">
        <f t="shared" si="38"/>
        <v>1520</v>
      </c>
      <c r="VR18" s="268">
        <v>6785</v>
      </c>
      <c r="VS18" s="268">
        <v>4709.5</v>
      </c>
      <c r="VT18" s="268">
        <v>4475</v>
      </c>
      <c r="VU18" s="268">
        <v>5615.5</v>
      </c>
      <c r="VV18" s="268">
        <v>2360</v>
      </c>
      <c r="VW18" s="268">
        <v>2950</v>
      </c>
      <c r="VX18" s="268">
        <v>3540</v>
      </c>
      <c r="VY18" s="268">
        <v>6195</v>
      </c>
      <c r="VZ18" s="268">
        <v>2360</v>
      </c>
      <c r="WA18" s="268">
        <v>4720</v>
      </c>
      <c r="WB18" s="268">
        <v>4425</v>
      </c>
      <c r="WC18" s="268">
        <v>5900</v>
      </c>
      <c r="WD18" s="269"/>
      <c r="WE18" s="270">
        <f t="shared" si="39"/>
        <v>54035</v>
      </c>
      <c r="WF18" s="271">
        <f t="shared" si="39"/>
        <v>47250</v>
      </c>
      <c r="WG18" s="268">
        <v>15847.04</v>
      </c>
      <c r="WH18" s="268">
        <v>14930.03</v>
      </c>
      <c r="WI18" s="268">
        <v>10620.97</v>
      </c>
      <c r="WJ18" s="268">
        <v>15832.14</v>
      </c>
      <c r="WK18" s="268">
        <v>17319.36</v>
      </c>
      <c r="WL18" s="268">
        <v>22113.119999999999</v>
      </c>
      <c r="WM18" s="268">
        <v>15415.43</v>
      </c>
      <c r="WN18" s="268">
        <v>11392.79</v>
      </c>
      <c r="WO18" s="268">
        <v>19002.82</v>
      </c>
      <c r="WP18" s="268">
        <v>17947.240000000002</v>
      </c>
      <c r="WQ18" s="268">
        <v>15138.61</v>
      </c>
      <c r="WR18" s="268">
        <v>10758.53</v>
      </c>
      <c r="WS18" s="269"/>
      <c r="WT18" s="270">
        <f t="shared" si="40"/>
        <v>186318.07999999999</v>
      </c>
      <c r="WU18" s="271">
        <f t="shared" si="40"/>
        <v>170471.04000000001</v>
      </c>
      <c r="WV18" s="268">
        <v>0</v>
      </c>
      <c r="WW18" s="268">
        <v>0</v>
      </c>
      <c r="WX18" s="268">
        <v>0</v>
      </c>
      <c r="WY18" s="268">
        <v>0</v>
      </c>
      <c r="WZ18" s="268">
        <v>0</v>
      </c>
      <c r="XA18" s="268">
        <v>0</v>
      </c>
      <c r="XB18" s="268">
        <v>0</v>
      </c>
      <c r="XC18" s="268">
        <v>0</v>
      </c>
      <c r="XD18" s="268">
        <v>0</v>
      </c>
      <c r="XE18" s="268">
        <v>0</v>
      </c>
      <c r="XF18" s="268">
        <v>0</v>
      </c>
      <c r="XG18" s="268">
        <v>0</v>
      </c>
      <c r="XH18" s="269"/>
      <c r="XI18" s="270">
        <f t="shared" si="41"/>
        <v>0</v>
      </c>
      <c r="XJ18" s="271">
        <f t="shared" si="41"/>
        <v>0</v>
      </c>
      <c r="XK18" s="268">
        <v>0</v>
      </c>
      <c r="XL18" s="268">
        <v>0</v>
      </c>
      <c r="XM18" s="268">
        <v>0</v>
      </c>
      <c r="XN18" s="268">
        <v>0</v>
      </c>
      <c r="XO18" s="268">
        <v>0</v>
      </c>
      <c r="XP18" s="268">
        <v>0</v>
      </c>
      <c r="XQ18" s="268">
        <v>0</v>
      </c>
      <c r="XR18" s="268">
        <v>0</v>
      </c>
      <c r="XS18" s="268">
        <v>0</v>
      </c>
      <c r="XT18" s="268">
        <v>0</v>
      </c>
      <c r="XU18" s="268">
        <v>0</v>
      </c>
      <c r="XV18" s="268">
        <v>0</v>
      </c>
      <c r="XW18" s="268"/>
      <c r="XX18" s="270">
        <f t="shared" si="42"/>
        <v>0</v>
      </c>
      <c r="XY18" s="271">
        <f t="shared" si="42"/>
        <v>0</v>
      </c>
      <c r="XZ18" s="268">
        <v>3894.33</v>
      </c>
      <c r="YA18" s="268">
        <v>4510.82</v>
      </c>
      <c r="YB18" s="268">
        <v>3593.89</v>
      </c>
      <c r="YC18" s="268">
        <v>3748.98</v>
      </c>
      <c r="YD18" s="268">
        <v>4687.5600000000004</v>
      </c>
      <c r="YE18" s="268">
        <v>3957.15</v>
      </c>
      <c r="YF18" s="268">
        <v>4759.96</v>
      </c>
      <c r="YG18" s="268">
        <v>2664.22</v>
      </c>
      <c r="YH18" s="268">
        <v>2510.65</v>
      </c>
      <c r="YI18" s="268">
        <v>3461.21</v>
      </c>
      <c r="YJ18" s="268">
        <v>2918.52</v>
      </c>
      <c r="YK18" s="268">
        <v>2700.87</v>
      </c>
      <c r="YL18" s="269"/>
      <c r="YM18" s="270">
        <f t="shared" si="43"/>
        <v>43408.159999999996</v>
      </c>
      <c r="YN18" s="271">
        <f t="shared" si="43"/>
        <v>39513.83</v>
      </c>
      <c r="YO18" s="268">
        <v>6934.21</v>
      </c>
      <c r="YP18" s="268">
        <v>8785.1299999999992</v>
      </c>
      <c r="YQ18" s="268">
        <v>6280.84</v>
      </c>
      <c r="YR18" s="268">
        <v>7335.35</v>
      </c>
      <c r="YS18" s="268">
        <v>9030.44</v>
      </c>
      <c r="YT18" s="268">
        <v>12195.74</v>
      </c>
      <c r="YU18" s="268">
        <v>12428.61</v>
      </c>
      <c r="YV18" s="268">
        <v>6495.58</v>
      </c>
      <c r="YW18" s="268">
        <v>7028.9</v>
      </c>
      <c r="YX18" s="268">
        <v>7873.19</v>
      </c>
      <c r="YY18" s="268">
        <v>8361.52</v>
      </c>
      <c r="YZ18" s="268">
        <v>7253.39</v>
      </c>
      <c r="ZA18" s="269"/>
      <c r="ZB18" s="270">
        <f t="shared" si="44"/>
        <v>100002.9</v>
      </c>
      <c r="ZC18" s="271">
        <f t="shared" si="44"/>
        <v>93068.69</v>
      </c>
      <c r="ZD18" s="268">
        <v>0</v>
      </c>
      <c r="ZE18" s="268">
        <v>0</v>
      </c>
      <c r="ZF18" s="268">
        <v>0</v>
      </c>
      <c r="ZG18" s="268">
        <v>0</v>
      </c>
      <c r="ZH18" s="268">
        <v>0</v>
      </c>
      <c r="ZI18" s="268">
        <v>0</v>
      </c>
      <c r="ZJ18" s="268">
        <v>0</v>
      </c>
      <c r="ZK18" s="268">
        <v>0</v>
      </c>
      <c r="ZL18" s="268">
        <v>0</v>
      </c>
      <c r="ZM18" s="268">
        <v>0</v>
      </c>
      <c r="ZN18" s="268">
        <v>0</v>
      </c>
      <c r="ZO18" s="268">
        <v>0</v>
      </c>
      <c r="ZP18" s="269"/>
      <c r="ZQ18" s="270">
        <f t="shared" si="45"/>
        <v>0</v>
      </c>
      <c r="ZR18" s="271">
        <f t="shared" si="45"/>
        <v>0</v>
      </c>
      <c r="ZS18" s="268">
        <v>0</v>
      </c>
      <c r="ZT18" s="268">
        <v>0</v>
      </c>
      <c r="ZU18" s="268">
        <v>0</v>
      </c>
      <c r="ZV18" s="268">
        <v>0</v>
      </c>
      <c r="ZW18" s="268">
        <v>0</v>
      </c>
      <c r="ZX18" s="268">
        <v>0</v>
      </c>
      <c r="ZY18" s="268">
        <v>0</v>
      </c>
      <c r="ZZ18" s="268">
        <v>0</v>
      </c>
      <c r="AAA18" s="268">
        <v>0</v>
      </c>
      <c r="AAB18" s="268">
        <v>0</v>
      </c>
      <c r="AAC18" s="268">
        <v>0</v>
      </c>
      <c r="AAD18" s="268">
        <v>0</v>
      </c>
      <c r="AAE18" s="269"/>
      <c r="AAF18" s="270">
        <f t="shared" si="46"/>
        <v>0</v>
      </c>
      <c r="AAG18" s="271">
        <f t="shared" si="46"/>
        <v>0</v>
      </c>
      <c r="AAH18" s="268">
        <v>28086.73</v>
      </c>
      <c r="AAI18" s="268">
        <v>34486.339999999997</v>
      </c>
      <c r="AAJ18" s="268">
        <v>26713.42</v>
      </c>
      <c r="AAK18" s="268">
        <v>26546.41</v>
      </c>
      <c r="AAL18" s="268">
        <v>26735.360000000001</v>
      </c>
      <c r="AAM18" s="268">
        <v>26721.759999999998</v>
      </c>
      <c r="AAN18" s="268">
        <v>30432.560000000001</v>
      </c>
      <c r="AAO18" s="268">
        <v>17637.97</v>
      </c>
      <c r="AAP18" s="268">
        <v>19796.55</v>
      </c>
      <c r="AAQ18" s="268">
        <v>24962.87</v>
      </c>
      <c r="AAR18" s="268">
        <v>23038.61</v>
      </c>
      <c r="AAS18" s="268">
        <v>21108.44</v>
      </c>
      <c r="AAT18" s="269"/>
      <c r="AAU18" s="270">
        <f t="shared" si="47"/>
        <v>306267.02</v>
      </c>
      <c r="AAV18" s="271">
        <f t="shared" si="47"/>
        <v>278180.28999999998</v>
      </c>
      <c r="AAW18" s="268">
        <v>11203.9</v>
      </c>
      <c r="AAX18" s="268">
        <v>12307.93</v>
      </c>
      <c r="AAY18" s="268">
        <v>9111.8700000000008</v>
      </c>
      <c r="AAZ18" s="268">
        <v>9416.35</v>
      </c>
      <c r="ABA18" s="268">
        <v>9621.9</v>
      </c>
      <c r="ABB18" s="268">
        <v>10045.879999999999</v>
      </c>
      <c r="ABC18" s="268">
        <v>10613.3</v>
      </c>
      <c r="ABD18" s="268">
        <v>6210.61</v>
      </c>
      <c r="ABE18" s="268">
        <v>6727.17</v>
      </c>
      <c r="ABF18" s="268">
        <v>8707.15</v>
      </c>
      <c r="ABG18" s="268">
        <v>8472</v>
      </c>
      <c r="ABH18" s="268">
        <v>7203.28</v>
      </c>
      <c r="ABI18" s="269"/>
      <c r="ABJ18" s="270">
        <f t="shared" si="48"/>
        <v>109641.34</v>
      </c>
      <c r="ABK18" s="271">
        <f t="shared" si="48"/>
        <v>98437.439999999988</v>
      </c>
      <c r="ABL18" s="268">
        <v>11990.48</v>
      </c>
      <c r="ABM18" s="268">
        <v>13596.59</v>
      </c>
      <c r="ABN18" s="268">
        <v>10548.02</v>
      </c>
      <c r="ABO18" s="268">
        <v>10272.219999999999</v>
      </c>
      <c r="ABP18" s="268">
        <v>12709.05</v>
      </c>
      <c r="ABQ18" s="268">
        <v>13032.12</v>
      </c>
      <c r="ABR18" s="268">
        <v>14906.02</v>
      </c>
      <c r="ABS18" s="268">
        <v>6594.36</v>
      </c>
      <c r="ABT18" s="268">
        <v>10754.17</v>
      </c>
      <c r="ABU18" s="268">
        <v>11306.29</v>
      </c>
      <c r="ABV18" s="268">
        <v>10012.85</v>
      </c>
      <c r="ABW18" s="268">
        <v>9451.36</v>
      </c>
      <c r="ABX18" s="269"/>
      <c r="ABY18" s="270">
        <f t="shared" si="49"/>
        <v>135173.53000000003</v>
      </c>
      <c r="ABZ18" s="271">
        <f t="shared" si="49"/>
        <v>123183.05</v>
      </c>
      <c r="ACA18" s="268">
        <v>54484.37</v>
      </c>
      <c r="ACB18" s="268">
        <v>61317.63</v>
      </c>
      <c r="ACC18" s="268">
        <v>48047.23</v>
      </c>
      <c r="ACD18" s="268">
        <v>48530.87</v>
      </c>
      <c r="ACE18" s="268">
        <v>46704.72</v>
      </c>
      <c r="ACF18" s="268">
        <v>47380.92</v>
      </c>
      <c r="ACG18" s="268">
        <v>49691.14</v>
      </c>
      <c r="ACH18" s="268">
        <v>29611.19</v>
      </c>
      <c r="ACI18" s="268">
        <v>30854.400000000001</v>
      </c>
      <c r="ACJ18" s="268">
        <v>40055.160000000003</v>
      </c>
      <c r="ACK18" s="268">
        <v>37906.26</v>
      </c>
      <c r="ACL18" s="268">
        <v>35365.22</v>
      </c>
      <c r="ACM18" s="269"/>
      <c r="ACN18" s="270">
        <f t="shared" si="50"/>
        <v>529949.11</v>
      </c>
      <c r="ACO18" s="271">
        <f t="shared" si="50"/>
        <v>475464.74</v>
      </c>
      <c r="ACP18" s="268">
        <v>0</v>
      </c>
      <c r="ACQ18" s="268">
        <v>0</v>
      </c>
      <c r="ACR18" s="268">
        <v>0</v>
      </c>
      <c r="ACS18" s="268">
        <v>0</v>
      </c>
      <c r="ACT18" s="268">
        <v>0</v>
      </c>
      <c r="ACU18" s="268">
        <v>0</v>
      </c>
      <c r="ACV18" s="268">
        <v>0</v>
      </c>
      <c r="ACW18" s="268">
        <v>0</v>
      </c>
      <c r="ACX18" s="268">
        <v>0</v>
      </c>
      <c r="ACY18" s="268">
        <v>0</v>
      </c>
      <c r="ACZ18" s="268">
        <v>0</v>
      </c>
      <c r="ADA18" s="268">
        <v>0</v>
      </c>
      <c r="ADB18" s="269"/>
      <c r="ADC18" s="270">
        <f t="shared" si="51"/>
        <v>0</v>
      </c>
      <c r="ADD18" s="271">
        <f t="shared" si="51"/>
        <v>0</v>
      </c>
      <c r="ADE18" s="268">
        <v>432</v>
      </c>
      <c r="ADF18" s="268">
        <v>234</v>
      </c>
      <c r="ADG18" s="268">
        <v>186</v>
      </c>
      <c r="ADH18" s="268">
        <v>132</v>
      </c>
      <c r="ADI18" s="268">
        <v>60</v>
      </c>
      <c r="ADJ18" s="268">
        <v>243.42</v>
      </c>
      <c r="ADK18" s="268">
        <v>54</v>
      </c>
      <c r="ADL18" s="268">
        <v>240</v>
      </c>
      <c r="ADM18" s="268">
        <v>342</v>
      </c>
      <c r="ADN18" s="268">
        <v>204</v>
      </c>
      <c r="ADO18" s="268">
        <v>90</v>
      </c>
      <c r="ADP18" s="268">
        <v>306.86</v>
      </c>
      <c r="ADQ18" s="269"/>
      <c r="ADR18" s="270">
        <f t="shared" si="52"/>
        <v>2524.2800000000002</v>
      </c>
      <c r="ADS18" s="271">
        <f t="shared" si="52"/>
        <v>2092.2800000000002</v>
      </c>
      <c r="ADT18" s="268">
        <v>0</v>
      </c>
      <c r="ADU18" s="268">
        <v>0</v>
      </c>
      <c r="ADV18" s="268">
        <v>0</v>
      </c>
      <c r="ADW18" s="268">
        <v>0</v>
      </c>
      <c r="ADX18" s="268">
        <v>0</v>
      </c>
      <c r="ADY18" s="268">
        <v>0</v>
      </c>
      <c r="ADZ18" s="268">
        <v>0</v>
      </c>
      <c r="AEA18" s="268">
        <v>0</v>
      </c>
      <c r="AEB18" s="268">
        <v>0</v>
      </c>
      <c r="AEC18" s="268">
        <v>0</v>
      </c>
      <c r="AED18" s="268">
        <v>0</v>
      </c>
      <c r="AEE18" s="268">
        <v>0</v>
      </c>
      <c r="AEF18" s="269"/>
      <c r="AEG18" s="270">
        <f t="shared" si="53"/>
        <v>0</v>
      </c>
      <c r="AEH18" s="271">
        <f t="shared" si="53"/>
        <v>0</v>
      </c>
      <c r="AEI18" s="268">
        <v>0</v>
      </c>
      <c r="AEJ18" s="268">
        <v>0</v>
      </c>
      <c r="AEK18" s="268">
        <v>0</v>
      </c>
      <c r="AEL18" s="268">
        <v>0</v>
      </c>
      <c r="AEM18" s="268">
        <v>0</v>
      </c>
      <c r="AEN18" s="268">
        <v>0</v>
      </c>
      <c r="AEO18" s="268">
        <v>0</v>
      </c>
      <c r="AEP18" s="268">
        <v>0</v>
      </c>
      <c r="AEQ18" s="268">
        <v>0</v>
      </c>
      <c r="AER18" s="268">
        <v>0</v>
      </c>
      <c r="AES18" s="268">
        <v>0</v>
      </c>
      <c r="AET18" s="268">
        <v>0</v>
      </c>
      <c r="AEU18" s="269"/>
      <c r="AEV18" s="270">
        <f t="shared" si="54"/>
        <v>0</v>
      </c>
      <c r="AEW18" s="271">
        <f t="shared" si="54"/>
        <v>0</v>
      </c>
      <c r="AEX18" s="268">
        <v>0</v>
      </c>
      <c r="AEY18" s="268">
        <v>0</v>
      </c>
      <c r="AEZ18" s="268">
        <v>0</v>
      </c>
      <c r="AFA18" s="268">
        <v>0</v>
      </c>
      <c r="AFB18" s="268">
        <v>0</v>
      </c>
      <c r="AFC18" s="268">
        <v>0</v>
      </c>
      <c r="AFD18" s="268">
        <v>0</v>
      </c>
      <c r="AFE18" s="268">
        <v>0</v>
      </c>
      <c r="AFF18" s="268">
        <v>0</v>
      </c>
      <c r="AFG18" s="268">
        <v>0</v>
      </c>
      <c r="AFH18" s="268">
        <v>0</v>
      </c>
      <c r="AFI18" s="268">
        <v>0</v>
      </c>
      <c r="AFJ18" s="269"/>
      <c r="AFK18" s="270">
        <f t="shared" si="55"/>
        <v>0</v>
      </c>
      <c r="AFL18" s="271">
        <f t="shared" si="55"/>
        <v>0</v>
      </c>
      <c r="AFM18" s="268">
        <v>0</v>
      </c>
      <c r="AFN18" s="268">
        <v>0</v>
      </c>
      <c r="AFO18" s="268">
        <v>0</v>
      </c>
      <c r="AFP18" s="268">
        <v>0</v>
      </c>
      <c r="AFQ18" s="268">
        <v>0</v>
      </c>
      <c r="AFR18" s="268">
        <v>0</v>
      </c>
      <c r="AFS18" s="268">
        <v>0</v>
      </c>
      <c r="AFT18" s="268">
        <v>0</v>
      </c>
      <c r="AFU18" s="268">
        <v>0</v>
      </c>
      <c r="AFV18" s="268">
        <v>0</v>
      </c>
      <c r="AFW18" s="268">
        <v>0</v>
      </c>
      <c r="AFX18" s="268">
        <v>0</v>
      </c>
      <c r="AFY18" s="269"/>
      <c r="AFZ18" s="270">
        <f t="shared" si="56"/>
        <v>0</v>
      </c>
      <c r="AGA18" s="271">
        <f t="shared" si="56"/>
        <v>0</v>
      </c>
      <c r="AGB18" s="268">
        <v>0</v>
      </c>
      <c r="AGC18" s="268">
        <v>0</v>
      </c>
      <c r="AGD18" s="268">
        <v>0</v>
      </c>
      <c r="AGE18" s="268">
        <v>0</v>
      </c>
      <c r="AGF18" s="268">
        <v>0</v>
      </c>
      <c r="AGG18" s="268">
        <v>0</v>
      </c>
      <c r="AGH18" s="268">
        <v>0</v>
      </c>
      <c r="AGI18" s="268">
        <v>0</v>
      </c>
      <c r="AGJ18" s="268">
        <v>0</v>
      </c>
      <c r="AGK18" s="268">
        <v>0</v>
      </c>
      <c r="AGL18" s="268">
        <v>0</v>
      </c>
      <c r="AGM18" s="268">
        <v>0</v>
      </c>
      <c r="AGN18" s="269"/>
      <c r="AGO18" s="270">
        <f t="shared" si="57"/>
        <v>0</v>
      </c>
      <c r="AGP18" s="271">
        <f t="shared" si="57"/>
        <v>0</v>
      </c>
      <c r="AGQ18" s="268">
        <v>0</v>
      </c>
      <c r="AGR18" s="268">
        <v>0</v>
      </c>
      <c r="AGS18" s="268">
        <v>0</v>
      </c>
      <c r="AGT18" s="268">
        <v>0</v>
      </c>
      <c r="AGU18" s="268">
        <v>0</v>
      </c>
      <c r="AGV18" s="268">
        <v>0</v>
      </c>
      <c r="AGW18" s="268">
        <v>0</v>
      </c>
      <c r="AGX18" s="268">
        <v>0</v>
      </c>
      <c r="AGY18" s="268">
        <v>0</v>
      </c>
      <c r="AGZ18" s="268">
        <v>0</v>
      </c>
      <c r="AHA18" s="268">
        <v>0</v>
      </c>
      <c r="AHB18" s="268">
        <v>0</v>
      </c>
      <c r="AHC18" s="269"/>
      <c r="AHD18" s="270">
        <f t="shared" si="58"/>
        <v>0</v>
      </c>
      <c r="AHE18" s="271">
        <f t="shared" si="58"/>
        <v>0</v>
      </c>
      <c r="AHF18" s="268">
        <v>455.4</v>
      </c>
      <c r="AHG18" s="268">
        <v>600.16</v>
      </c>
      <c r="AHH18" s="268">
        <v>462.45</v>
      </c>
      <c r="AHI18" s="268">
        <v>371.9</v>
      </c>
      <c r="AHJ18" s="268">
        <v>419.35</v>
      </c>
      <c r="AHK18" s="268">
        <v>456.05</v>
      </c>
      <c r="AHL18" s="268">
        <v>428.6</v>
      </c>
      <c r="AHM18" s="268">
        <v>319.7</v>
      </c>
      <c r="AHN18" s="268">
        <v>386.6</v>
      </c>
      <c r="AHO18" s="268">
        <v>354.8</v>
      </c>
      <c r="AHP18" s="268">
        <v>322.05</v>
      </c>
      <c r="AHQ18" s="268">
        <v>267.77</v>
      </c>
      <c r="AHR18" s="269"/>
      <c r="AHS18" s="270">
        <f t="shared" si="59"/>
        <v>4844.83</v>
      </c>
      <c r="AHT18" s="271">
        <f t="shared" si="59"/>
        <v>4389.43</v>
      </c>
      <c r="AHU18" s="268">
        <v>0</v>
      </c>
      <c r="AHV18" s="268">
        <v>0</v>
      </c>
      <c r="AHW18" s="268">
        <v>0</v>
      </c>
      <c r="AHX18" s="268">
        <v>0</v>
      </c>
      <c r="AHY18" s="268">
        <v>0</v>
      </c>
      <c r="AHZ18" s="268">
        <v>0</v>
      </c>
      <c r="AIA18" s="268">
        <v>0</v>
      </c>
      <c r="AIB18" s="268">
        <v>0</v>
      </c>
      <c r="AIC18" s="268">
        <v>0</v>
      </c>
      <c r="AID18" s="268">
        <v>0</v>
      </c>
      <c r="AIE18" s="268">
        <v>0</v>
      </c>
      <c r="AIF18" s="268">
        <v>66.38</v>
      </c>
      <c r="AIG18" s="269"/>
      <c r="AIH18" s="270">
        <f t="shared" si="60"/>
        <v>66.38</v>
      </c>
      <c r="AII18" s="271">
        <f t="shared" si="60"/>
        <v>66.38</v>
      </c>
      <c r="AIJ18" s="268">
        <v>0</v>
      </c>
      <c r="AIK18" s="268">
        <v>0</v>
      </c>
      <c r="AIL18" s="268">
        <v>0</v>
      </c>
      <c r="AIM18" s="268">
        <v>0</v>
      </c>
      <c r="AIN18" s="268">
        <v>0</v>
      </c>
      <c r="AIO18" s="268">
        <v>0</v>
      </c>
      <c r="AIP18" s="268">
        <v>0</v>
      </c>
      <c r="AIQ18" s="268">
        <v>0</v>
      </c>
      <c r="AIR18" s="268">
        <v>0</v>
      </c>
      <c r="AIS18" s="268">
        <v>0</v>
      </c>
      <c r="AIT18" s="268">
        <v>0</v>
      </c>
      <c r="AIU18" s="268">
        <v>0</v>
      </c>
      <c r="AIV18" s="269"/>
      <c r="AIW18" s="270">
        <f t="shared" si="61"/>
        <v>0</v>
      </c>
      <c r="AIX18" s="271">
        <f t="shared" si="61"/>
        <v>0</v>
      </c>
      <c r="AIY18" s="268">
        <v>0</v>
      </c>
      <c r="AIZ18" s="268">
        <v>0</v>
      </c>
      <c r="AJA18" s="268">
        <v>0</v>
      </c>
      <c r="AJB18" s="268">
        <v>0</v>
      </c>
      <c r="AJC18" s="268">
        <v>0</v>
      </c>
      <c r="AJD18" s="268">
        <v>0</v>
      </c>
      <c r="AJE18" s="268">
        <v>0</v>
      </c>
      <c r="AJF18" s="268">
        <v>0</v>
      </c>
      <c r="AJG18" s="268">
        <v>0</v>
      </c>
      <c r="AJH18" s="268">
        <v>0</v>
      </c>
      <c r="AJI18" s="268">
        <v>0</v>
      </c>
      <c r="AJJ18" s="268">
        <v>0</v>
      </c>
      <c r="AJK18" s="269"/>
      <c r="AJL18" s="270">
        <f t="shared" si="62"/>
        <v>0</v>
      </c>
      <c r="AJM18" s="271">
        <f t="shared" si="62"/>
        <v>0</v>
      </c>
      <c r="AJN18" s="268">
        <v>0</v>
      </c>
      <c r="AJO18" s="268">
        <v>0</v>
      </c>
      <c r="AJP18" s="268">
        <v>100</v>
      </c>
      <c r="AJQ18" s="268">
        <v>0</v>
      </c>
      <c r="AJR18" s="268">
        <v>0</v>
      </c>
      <c r="AJS18" s="268">
        <v>0</v>
      </c>
      <c r="AJT18" s="268">
        <v>2</v>
      </c>
      <c r="AJU18" s="268">
        <v>0</v>
      </c>
      <c r="AJV18" s="268">
        <v>0</v>
      </c>
      <c r="AJW18" s="268">
        <v>0</v>
      </c>
      <c r="AJX18" s="268">
        <v>0</v>
      </c>
      <c r="AJY18" s="268">
        <v>0</v>
      </c>
      <c r="AJZ18" s="269"/>
      <c r="AKA18" s="270">
        <f t="shared" si="63"/>
        <v>102</v>
      </c>
      <c r="AKB18" s="271">
        <f t="shared" si="63"/>
        <v>102</v>
      </c>
      <c r="AKC18" s="268">
        <v>0</v>
      </c>
      <c r="AKD18" s="268">
        <v>0</v>
      </c>
      <c r="AKE18" s="268">
        <v>0</v>
      </c>
      <c r="AKF18" s="268">
        <v>0</v>
      </c>
      <c r="AKG18" s="268">
        <v>0</v>
      </c>
      <c r="AKH18" s="268">
        <v>0</v>
      </c>
      <c r="AKI18" s="268">
        <v>0</v>
      </c>
      <c r="AKJ18" s="268">
        <v>0</v>
      </c>
      <c r="AKK18" s="268">
        <v>0</v>
      </c>
      <c r="AKL18" s="268">
        <v>0</v>
      </c>
      <c r="AKM18" s="268">
        <v>0</v>
      </c>
      <c r="AKN18" s="268">
        <v>0</v>
      </c>
      <c r="AKO18" s="269"/>
      <c r="AKP18" s="270">
        <f t="shared" si="64"/>
        <v>0</v>
      </c>
      <c r="AKQ18" s="271">
        <f t="shared" si="64"/>
        <v>0</v>
      </c>
      <c r="AKR18" s="268">
        <v>-5985.32</v>
      </c>
      <c r="AKS18" s="268">
        <v>25526.21</v>
      </c>
      <c r="AKT18" s="268">
        <v>7665.45</v>
      </c>
      <c r="AKU18" s="268">
        <v>55533.9</v>
      </c>
      <c r="AKV18" s="268">
        <v>-25263.66</v>
      </c>
      <c r="AKW18" s="268">
        <v>21979.29</v>
      </c>
      <c r="AKX18" s="268">
        <v>-8373.9699999999993</v>
      </c>
      <c r="AKY18" s="268">
        <v>-358.44</v>
      </c>
      <c r="AKZ18" s="268">
        <v>-18705.55</v>
      </c>
      <c r="ALA18" s="268">
        <v>2838.5</v>
      </c>
      <c r="ALB18" s="268">
        <v>18000.64</v>
      </c>
      <c r="ALC18" s="268">
        <v>-2152.3000000000002</v>
      </c>
      <c r="ALD18" s="269"/>
      <c r="ALE18" s="270">
        <f t="shared" si="65"/>
        <v>70704.749999999985</v>
      </c>
      <c r="ALF18" s="271">
        <f t="shared" si="65"/>
        <v>76690.069999999992</v>
      </c>
      <c r="ALG18" s="268">
        <v>0</v>
      </c>
      <c r="ALH18" s="268">
        <v>0</v>
      </c>
      <c r="ALI18" s="268">
        <v>0</v>
      </c>
      <c r="ALJ18" s="268">
        <v>0</v>
      </c>
      <c r="ALK18" s="268">
        <v>0</v>
      </c>
      <c r="ALL18" s="268">
        <v>0</v>
      </c>
      <c r="ALM18" s="268">
        <v>0</v>
      </c>
      <c r="ALN18" s="268">
        <v>0</v>
      </c>
      <c r="ALO18" s="268">
        <v>0</v>
      </c>
      <c r="ALP18" s="268">
        <v>0</v>
      </c>
      <c r="ALQ18" s="268">
        <v>0</v>
      </c>
      <c r="ALR18" s="268">
        <v>0</v>
      </c>
      <c r="ALS18" s="269"/>
      <c r="ALT18" s="270">
        <f t="shared" si="66"/>
        <v>0</v>
      </c>
      <c r="ALU18" s="271">
        <f t="shared" si="66"/>
        <v>0</v>
      </c>
      <c r="ALV18" s="268">
        <v>30618.63</v>
      </c>
      <c r="ALW18" s="268">
        <v>27774.34</v>
      </c>
      <c r="ALX18" s="268">
        <v>20350.13</v>
      </c>
      <c r="ALY18" s="268">
        <v>20348.86</v>
      </c>
      <c r="ALZ18" s="268">
        <v>28002.38</v>
      </c>
      <c r="AMA18" s="268">
        <v>24988.28</v>
      </c>
      <c r="AMB18" s="268">
        <v>27264.51</v>
      </c>
      <c r="AMC18" s="268">
        <v>8565</v>
      </c>
      <c r="AMD18" s="268">
        <v>15537.87</v>
      </c>
      <c r="AME18" s="268">
        <v>18994.48</v>
      </c>
      <c r="AMF18" s="268">
        <v>22656</v>
      </c>
      <c r="AMG18" s="268">
        <v>16709</v>
      </c>
      <c r="AMH18" s="269"/>
      <c r="AMI18" s="270">
        <f t="shared" si="67"/>
        <v>261809.48</v>
      </c>
      <c r="AMJ18" s="271">
        <f t="shared" si="67"/>
        <v>231190.85</v>
      </c>
      <c r="AMK18" s="268">
        <v>19205.89</v>
      </c>
      <c r="AML18" s="268">
        <v>32266.65</v>
      </c>
      <c r="AMM18" s="268">
        <v>26859.200000000001</v>
      </c>
      <c r="AMN18" s="268">
        <v>34136.79</v>
      </c>
      <c r="AMO18" s="268">
        <v>31028.77</v>
      </c>
      <c r="AMP18" s="268">
        <v>31809.279999999999</v>
      </c>
      <c r="AMQ18" s="268">
        <v>31428.95</v>
      </c>
      <c r="AMR18" s="268">
        <v>21826.46</v>
      </c>
      <c r="AMS18" s="268">
        <v>35466.9</v>
      </c>
      <c r="AMT18" s="268">
        <v>34832.92</v>
      </c>
      <c r="AMU18" s="268">
        <v>40251.79</v>
      </c>
      <c r="AMV18" s="268">
        <v>27297.5</v>
      </c>
      <c r="AMW18" s="269"/>
      <c r="AMX18" s="270">
        <f t="shared" si="68"/>
        <v>366411.1</v>
      </c>
      <c r="AMY18" s="271">
        <f t="shared" si="68"/>
        <v>347205.20999999996</v>
      </c>
      <c r="AMZ18" s="268">
        <v>0</v>
      </c>
      <c r="ANA18" s="268">
        <v>0</v>
      </c>
      <c r="ANB18" s="268">
        <v>0</v>
      </c>
      <c r="ANC18" s="268">
        <v>0</v>
      </c>
      <c r="AND18" s="268">
        <v>0</v>
      </c>
      <c r="ANE18" s="268">
        <v>0</v>
      </c>
      <c r="ANF18" s="268">
        <v>0</v>
      </c>
      <c r="ANG18" s="268">
        <v>0</v>
      </c>
      <c r="ANH18" s="268">
        <v>0</v>
      </c>
      <c r="ANI18" s="268">
        <v>0</v>
      </c>
      <c r="ANJ18" s="268">
        <v>0</v>
      </c>
      <c r="ANK18" s="268">
        <v>0</v>
      </c>
      <c r="ANL18" s="269"/>
      <c r="ANM18" s="270">
        <f t="shared" si="69"/>
        <v>0</v>
      </c>
      <c r="ANN18" s="271">
        <f t="shared" si="69"/>
        <v>0</v>
      </c>
      <c r="ANO18" s="268">
        <v>0</v>
      </c>
      <c r="ANP18" s="268">
        <v>0</v>
      </c>
      <c r="ANQ18" s="268">
        <v>0</v>
      </c>
      <c r="ANR18" s="268">
        <v>0</v>
      </c>
      <c r="ANS18" s="268">
        <v>0</v>
      </c>
      <c r="ANT18" s="268">
        <v>0</v>
      </c>
      <c r="ANU18" s="268">
        <v>0</v>
      </c>
      <c r="ANV18" s="268">
        <v>0</v>
      </c>
      <c r="ANW18" s="268">
        <v>0</v>
      </c>
      <c r="ANX18" s="268">
        <v>0</v>
      </c>
      <c r="ANY18" s="268">
        <v>0</v>
      </c>
      <c r="ANZ18" s="268">
        <v>0</v>
      </c>
      <c r="AOA18" s="269"/>
      <c r="AOB18" s="270">
        <f t="shared" si="70"/>
        <v>0</v>
      </c>
      <c r="AOC18" s="271">
        <f t="shared" si="70"/>
        <v>0</v>
      </c>
      <c r="AOD18" s="268">
        <v>0</v>
      </c>
      <c r="AOE18" s="268">
        <v>0</v>
      </c>
      <c r="AOF18" s="268">
        <v>0</v>
      </c>
      <c r="AOG18" s="268">
        <v>0</v>
      </c>
      <c r="AOH18" s="268">
        <v>0</v>
      </c>
      <c r="AOI18" s="268">
        <v>0</v>
      </c>
      <c r="AOJ18" s="268">
        <v>0</v>
      </c>
      <c r="AOK18" s="268">
        <v>0</v>
      </c>
      <c r="AOL18" s="268">
        <v>0</v>
      </c>
      <c r="AOM18" s="268">
        <v>0</v>
      </c>
      <c r="AON18" s="268">
        <v>0</v>
      </c>
      <c r="AOO18" s="268">
        <v>0</v>
      </c>
      <c r="AOP18" s="269"/>
      <c r="AOQ18" s="270">
        <f t="shared" si="71"/>
        <v>0</v>
      </c>
      <c r="AOR18" s="271">
        <f t="shared" si="71"/>
        <v>0</v>
      </c>
      <c r="AOS18" s="268">
        <v>0</v>
      </c>
      <c r="AOT18" s="268">
        <v>0</v>
      </c>
      <c r="AOU18" s="268">
        <v>0</v>
      </c>
      <c r="AOV18" s="268">
        <v>0</v>
      </c>
      <c r="AOW18" s="268">
        <v>0</v>
      </c>
      <c r="AOX18" s="268">
        <v>0</v>
      </c>
      <c r="AOY18" s="268">
        <v>0</v>
      </c>
      <c r="AOZ18" s="268">
        <v>0</v>
      </c>
      <c r="APA18" s="268">
        <v>260</v>
      </c>
      <c r="APB18" s="268">
        <v>0</v>
      </c>
      <c r="APC18" s="268">
        <v>0</v>
      </c>
      <c r="APD18" s="268">
        <v>0</v>
      </c>
      <c r="APE18" s="269"/>
      <c r="APF18" s="270">
        <f t="shared" si="72"/>
        <v>260</v>
      </c>
      <c r="APG18" s="271">
        <f t="shared" si="72"/>
        <v>260</v>
      </c>
      <c r="APH18" s="268">
        <v>0</v>
      </c>
      <c r="API18" s="268">
        <v>0</v>
      </c>
      <c r="APJ18" s="268">
        <v>0</v>
      </c>
      <c r="APK18" s="268">
        <v>0</v>
      </c>
      <c r="APL18" s="268">
        <v>0</v>
      </c>
      <c r="APM18" s="268">
        <v>0</v>
      </c>
      <c r="APN18" s="268">
        <v>0</v>
      </c>
      <c r="APO18" s="268">
        <v>0</v>
      </c>
      <c r="APP18" s="268">
        <v>0</v>
      </c>
      <c r="APQ18" s="268">
        <v>0</v>
      </c>
      <c r="APR18" s="268">
        <v>0</v>
      </c>
      <c r="APS18" s="268">
        <v>0</v>
      </c>
      <c r="APT18" s="269"/>
      <c r="APU18" s="270">
        <f t="shared" si="73"/>
        <v>0</v>
      </c>
      <c r="APV18" s="271">
        <f t="shared" si="73"/>
        <v>0</v>
      </c>
      <c r="APW18" s="268">
        <v>0</v>
      </c>
      <c r="APX18" s="268">
        <v>0</v>
      </c>
      <c r="APY18" s="268">
        <v>0</v>
      </c>
      <c r="APZ18" s="268">
        <v>0</v>
      </c>
      <c r="AQA18" s="268">
        <v>0</v>
      </c>
      <c r="AQB18" s="268">
        <v>0</v>
      </c>
      <c r="AQC18" s="268">
        <v>0</v>
      </c>
      <c r="AQD18" s="268">
        <v>0</v>
      </c>
      <c r="AQE18" s="268">
        <v>0</v>
      </c>
      <c r="AQF18" s="268">
        <v>0</v>
      </c>
      <c r="AQG18" s="268">
        <v>0</v>
      </c>
      <c r="AQH18" s="268">
        <v>0</v>
      </c>
      <c r="AQI18" s="269"/>
      <c r="AQJ18" s="270">
        <f t="shared" si="74"/>
        <v>0</v>
      </c>
      <c r="AQK18" s="271">
        <f t="shared" si="74"/>
        <v>0</v>
      </c>
      <c r="AQL18" s="268"/>
      <c r="AQM18" s="268"/>
      <c r="AQN18" s="268"/>
      <c r="AQO18" s="268"/>
      <c r="AQP18" s="268"/>
      <c r="AQQ18" s="268"/>
      <c r="AQR18" s="268">
        <v>245142</v>
      </c>
      <c r="AQS18" s="268"/>
      <c r="AQT18" s="268"/>
      <c r="AQU18" s="268"/>
      <c r="AQV18" s="268"/>
      <c r="AQW18" s="268"/>
      <c r="AQX18" s="269"/>
      <c r="AQY18" s="270">
        <f t="shared" si="75"/>
        <v>245142</v>
      </c>
      <c r="AQZ18" s="271">
        <f t="shared" si="75"/>
        <v>245142</v>
      </c>
      <c r="ARA18" s="268">
        <v>0</v>
      </c>
      <c r="ARB18" s="268">
        <v>0</v>
      </c>
      <c r="ARC18" s="268">
        <v>0</v>
      </c>
      <c r="ARD18" s="268">
        <v>44961</v>
      </c>
      <c r="ARE18" s="268">
        <v>14987</v>
      </c>
      <c r="ARF18" s="268">
        <v>14987</v>
      </c>
      <c r="ARG18" s="268">
        <v>14987</v>
      </c>
      <c r="ARH18" s="268">
        <v>14987</v>
      </c>
      <c r="ARI18" s="268">
        <v>0</v>
      </c>
      <c r="ARJ18" s="268">
        <v>0</v>
      </c>
      <c r="ARK18" s="268">
        <v>116034.52000000002</v>
      </c>
      <c r="ARL18" s="268">
        <v>126000</v>
      </c>
      <c r="ARM18" s="269"/>
      <c r="ARN18" s="270">
        <f t="shared" si="76"/>
        <v>346943.52</v>
      </c>
      <c r="ARO18" s="271">
        <f t="shared" si="76"/>
        <v>346943.52</v>
      </c>
      <c r="ARP18" s="268">
        <v>249053.24</v>
      </c>
      <c r="ARQ18" s="268">
        <v>578050.35</v>
      </c>
      <c r="ARR18" s="268">
        <v>411924.3</v>
      </c>
      <c r="ARS18" s="268">
        <v>427274.95</v>
      </c>
      <c r="ART18" s="268">
        <v>428532.4</v>
      </c>
      <c r="ARU18" s="268">
        <v>424028.13</v>
      </c>
      <c r="ARV18" s="268">
        <v>489777.9</v>
      </c>
      <c r="ARW18" s="268">
        <v>598050.34</v>
      </c>
      <c r="ARX18" s="268">
        <v>462806.43</v>
      </c>
      <c r="ARY18" s="268">
        <v>455720.91</v>
      </c>
      <c r="ARZ18" s="268">
        <v>430902.52</v>
      </c>
      <c r="ASA18" s="269"/>
      <c r="ASB18" s="272">
        <f t="shared" si="78"/>
        <v>4956121.4699999988</v>
      </c>
      <c r="ASC18" s="273"/>
      <c r="ASD18" s="268">
        <v>17336.82</v>
      </c>
      <c r="ASE18" s="268"/>
      <c r="ASF18" s="268"/>
      <c r="ASG18" s="268"/>
      <c r="ASH18" s="268"/>
      <c r="ASI18" s="268"/>
      <c r="ASJ18" s="268"/>
      <c r="ASK18" s="268"/>
      <c r="ASL18" s="268"/>
      <c r="ASM18" s="268"/>
      <c r="ASN18" s="269"/>
      <c r="ASO18" s="274">
        <f t="shared" si="77"/>
        <v>17336.82</v>
      </c>
    </row>
    <row r="19" spans="1:1185" x14ac:dyDescent="0.25">
      <c r="A19" s="39">
        <v>18</v>
      </c>
      <c r="B19" s="40">
        <v>1</v>
      </c>
      <c r="C19" s="40" t="s">
        <v>29</v>
      </c>
      <c r="D19" s="40" t="s">
        <v>29</v>
      </c>
      <c r="E19" s="41" t="s">
        <v>29</v>
      </c>
      <c r="F19" s="187">
        <v>1595211</v>
      </c>
      <c r="G19" s="49">
        <v>1823431</v>
      </c>
      <c r="H19" s="51">
        <v>1581640</v>
      </c>
      <c r="I19" s="49">
        <v>1597350</v>
      </c>
      <c r="J19" s="49">
        <v>120758.12306301482</v>
      </c>
      <c r="K19" s="51" t="s">
        <v>219</v>
      </c>
      <c r="L19" s="49">
        <v>1638141.77</v>
      </c>
      <c r="M19" s="49">
        <v>1758900</v>
      </c>
      <c r="N19" s="49">
        <v>1581640</v>
      </c>
      <c r="O19" s="49">
        <v>131803</v>
      </c>
      <c r="P19" s="49">
        <v>133113</v>
      </c>
      <c r="Q19" s="258">
        <v>23721.364638539166</v>
      </c>
      <c r="R19" s="259">
        <v>40809.742298445817</v>
      </c>
      <c r="S19" s="260">
        <f t="shared" si="0"/>
        <v>64531.106936984987</v>
      </c>
      <c r="T19" s="261">
        <v>0</v>
      </c>
      <c r="U19" s="261">
        <v>1087.6400000000001</v>
      </c>
      <c r="V19" s="261">
        <v>0</v>
      </c>
      <c r="W19" s="261">
        <v>3427.72</v>
      </c>
      <c r="X19" s="261">
        <v>2851.68</v>
      </c>
      <c r="Y19" s="261">
        <v>1164.82</v>
      </c>
      <c r="Z19" s="261">
        <v>255.27</v>
      </c>
      <c r="AA19" s="261">
        <v>0</v>
      </c>
      <c r="AB19" s="261">
        <v>5</v>
      </c>
      <c r="AC19" s="261">
        <v>46</v>
      </c>
      <c r="AD19" s="261">
        <v>0</v>
      </c>
      <c r="AE19" s="261">
        <v>385.83</v>
      </c>
      <c r="AF19" s="262"/>
      <c r="AG19" s="263">
        <f t="shared" si="1"/>
        <v>9223.9599999999991</v>
      </c>
      <c r="AH19" s="264">
        <f t="shared" si="1"/>
        <v>9223.9599999999991</v>
      </c>
      <c r="AI19" s="261">
        <v>98.08</v>
      </c>
      <c r="AJ19" s="261">
        <v>298.08</v>
      </c>
      <c r="AK19" s="261">
        <v>98.08</v>
      </c>
      <c r="AL19" s="261">
        <v>345.83</v>
      </c>
      <c r="AM19" s="261">
        <v>98.08</v>
      </c>
      <c r="AN19" s="261">
        <v>655.47</v>
      </c>
      <c r="AO19" s="261">
        <v>584.77</v>
      </c>
      <c r="AP19" s="261">
        <v>98.08</v>
      </c>
      <c r="AQ19" s="261">
        <v>337.51</v>
      </c>
      <c r="AR19" s="261">
        <v>646.72</v>
      </c>
      <c r="AS19" s="261">
        <v>245.36</v>
      </c>
      <c r="AT19" s="261">
        <v>381.3</v>
      </c>
      <c r="AU19" s="262"/>
      <c r="AV19" s="263">
        <f t="shared" si="2"/>
        <v>3887.36</v>
      </c>
      <c r="AW19" s="264">
        <f t="shared" si="2"/>
        <v>3789.28</v>
      </c>
      <c r="AX19" s="261">
        <v>0</v>
      </c>
      <c r="AY19" s="261">
        <v>0</v>
      </c>
      <c r="AZ19" s="261">
        <v>0</v>
      </c>
      <c r="BA19" s="261">
        <v>0</v>
      </c>
      <c r="BB19" s="261">
        <v>0</v>
      </c>
      <c r="BC19" s="261">
        <v>0</v>
      </c>
      <c r="BD19" s="261">
        <v>0</v>
      </c>
      <c r="BE19" s="261">
        <v>0</v>
      </c>
      <c r="BF19" s="261">
        <v>0</v>
      </c>
      <c r="BG19" s="261">
        <v>0</v>
      </c>
      <c r="BH19" s="261">
        <v>0</v>
      </c>
      <c r="BI19" s="261">
        <v>0</v>
      </c>
      <c r="BJ19" s="262"/>
      <c r="BK19" s="263">
        <f t="shared" si="3"/>
        <v>0</v>
      </c>
      <c r="BL19" s="264">
        <f t="shared" si="3"/>
        <v>0</v>
      </c>
      <c r="BM19" s="261">
        <v>256.66000000000003</v>
      </c>
      <c r="BN19" s="261">
        <v>333.6</v>
      </c>
      <c r="BO19" s="261">
        <v>508.78</v>
      </c>
      <c r="BP19" s="261">
        <v>502.89</v>
      </c>
      <c r="BQ19" s="261">
        <v>200.44</v>
      </c>
      <c r="BR19" s="261">
        <v>351.71</v>
      </c>
      <c r="BS19" s="261">
        <v>291.93</v>
      </c>
      <c r="BT19" s="261">
        <v>328.75</v>
      </c>
      <c r="BU19" s="261">
        <v>244.86</v>
      </c>
      <c r="BV19" s="261">
        <v>189.63</v>
      </c>
      <c r="BW19" s="261">
        <v>435.96</v>
      </c>
      <c r="BX19" s="261">
        <v>217.05</v>
      </c>
      <c r="BY19" s="262"/>
      <c r="BZ19" s="263">
        <f t="shared" si="4"/>
        <v>3862.26</v>
      </c>
      <c r="CA19" s="264">
        <f t="shared" si="4"/>
        <v>3605.6000000000004</v>
      </c>
      <c r="CB19" s="261">
        <v>3775.56</v>
      </c>
      <c r="CC19" s="261">
        <v>4948.3999999999996</v>
      </c>
      <c r="CD19" s="261">
        <v>3578.61</v>
      </c>
      <c r="CE19" s="261">
        <v>5839.68</v>
      </c>
      <c r="CF19" s="261">
        <v>3688.53</v>
      </c>
      <c r="CG19" s="261">
        <v>4284.75</v>
      </c>
      <c r="CH19" s="261">
        <v>4536.97</v>
      </c>
      <c r="CI19" s="261">
        <v>2970.2</v>
      </c>
      <c r="CJ19" s="261">
        <v>3675.83</v>
      </c>
      <c r="CK19" s="261">
        <v>4379.53</v>
      </c>
      <c r="CL19" s="261">
        <v>3932.62</v>
      </c>
      <c r="CM19" s="261">
        <v>3820.16</v>
      </c>
      <c r="CN19" s="262"/>
      <c r="CO19" s="263">
        <f t="shared" si="5"/>
        <v>49430.84</v>
      </c>
      <c r="CP19" s="264">
        <f t="shared" si="5"/>
        <v>45655.28</v>
      </c>
      <c r="CQ19" s="261">
        <v>0</v>
      </c>
      <c r="CR19" s="261">
        <v>0</v>
      </c>
      <c r="CS19" s="261">
        <v>0</v>
      </c>
      <c r="CT19" s="261">
        <v>0</v>
      </c>
      <c r="CU19" s="261">
        <v>0</v>
      </c>
      <c r="CV19" s="261">
        <v>0</v>
      </c>
      <c r="CW19" s="261">
        <v>0</v>
      </c>
      <c r="CX19" s="261">
        <v>0</v>
      </c>
      <c r="CY19" s="261">
        <v>0</v>
      </c>
      <c r="CZ19" s="261">
        <v>0</v>
      </c>
      <c r="DA19" s="261">
        <v>0</v>
      </c>
      <c r="DB19" s="261">
        <v>0</v>
      </c>
      <c r="DC19" s="262"/>
      <c r="DD19" s="263">
        <f t="shared" si="6"/>
        <v>0</v>
      </c>
      <c r="DE19" s="264">
        <f t="shared" si="6"/>
        <v>0</v>
      </c>
      <c r="DF19" s="261">
        <v>0</v>
      </c>
      <c r="DG19" s="261">
        <v>0</v>
      </c>
      <c r="DH19" s="261">
        <v>0</v>
      </c>
      <c r="DI19" s="261">
        <v>0</v>
      </c>
      <c r="DJ19" s="261">
        <v>0</v>
      </c>
      <c r="DK19" s="261">
        <v>0</v>
      </c>
      <c r="DL19" s="261">
        <v>0</v>
      </c>
      <c r="DM19" s="261">
        <v>0</v>
      </c>
      <c r="DN19" s="261">
        <v>0</v>
      </c>
      <c r="DO19" s="261">
        <v>0</v>
      </c>
      <c r="DP19" s="261">
        <v>0</v>
      </c>
      <c r="DQ19" s="261">
        <v>0</v>
      </c>
      <c r="DR19" s="262"/>
      <c r="DS19" s="263">
        <f t="shared" si="7"/>
        <v>0</v>
      </c>
      <c r="DT19" s="264">
        <f t="shared" si="7"/>
        <v>0</v>
      </c>
      <c r="DU19" s="261">
        <v>235.21</v>
      </c>
      <c r="DV19" s="261">
        <v>944.66</v>
      </c>
      <c r="DW19" s="261">
        <v>729.25</v>
      </c>
      <c r="DX19" s="261">
        <v>662.8</v>
      </c>
      <c r="DY19" s="261">
        <v>124.03</v>
      </c>
      <c r="DZ19" s="261">
        <v>435</v>
      </c>
      <c r="EA19" s="261">
        <v>165.6</v>
      </c>
      <c r="EB19" s="261">
        <v>348.05</v>
      </c>
      <c r="EC19" s="261">
        <v>1213.5999999999999</v>
      </c>
      <c r="ED19" s="261">
        <v>1014.25</v>
      </c>
      <c r="EE19" s="261">
        <v>1620</v>
      </c>
      <c r="EF19" s="261">
        <v>1557.58</v>
      </c>
      <c r="EG19" s="262"/>
      <c r="EH19" s="263">
        <f t="shared" si="8"/>
        <v>9050.0300000000007</v>
      </c>
      <c r="EI19" s="264">
        <f t="shared" si="8"/>
        <v>8814.82</v>
      </c>
      <c r="EJ19" s="261">
        <v>65</v>
      </c>
      <c r="EK19" s="261">
        <v>21.9</v>
      </c>
      <c r="EL19" s="261">
        <v>24.93</v>
      </c>
      <c r="EM19" s="261">
        <v>70.77</v>
      </c>
      <c r="EN19" s="261">
        <v>140.15</v>
      </c>
      <c r="EO19" s="261">
        <v>0</v>
      </c>
      <c r="EP19" s="261">
        <v>13.9</v>
      </c>
      <c r="EQ19" s="261">
        <v>61.7</v>
      </c>
      <c r="ER19" s="261">
        <v>86.8</v>
      </c>
      <c r="ES19" s="261">
        <v>21.5</v>
      </c>
      <c r="ET19" s="261">
        <v>214.9</v>
      </c>
      <c r="EU19" s="261">
        <v>41.35</v>
      </c>
      <c r="EV19" s="262"/>
      <c r="EW19" s="263">
        <f t="shared" si="9"/>
        <v>762.9</v>
      </c>
      <c r="EX19" s="264">
        <f t="shared" si="9"/>
        <v>697.9</v>
      </c>
      <c r="EY19" s="261">
        <v>0</v>
      </c>
      <c r="EZ19" s="261">
        <v>0</v>
      </c>
      <c r="FA19" s="261">
        <v>0</v>
      </c>
      <c r="FB19" s="261">
        <v>0</v>
      </c>
      <c r="FC19" s="261">
        <v>0</v>
      </c>
      <c r="FD19" s="261">
        <v>0</v>
      </c>
      <c r="FE19" s="261">
        <v>0</v>
      </c>
      <c r="FF19" s="261">
        <v>0</v>
      </c>
      <c r="FG19" s="261">
        <v>0</v>
      </c>
      <c r="FH19" s="261">
        <v>0</v>
      </c>
      <c r="FI19" s="261">
        <v>0</v>
      </c>
      <c r="FJ19" s="261">
        <v>0</v>
      </c>
      <c r="FK19" s="262"/>
      <c r="FL19" s="263">
        <f t="shared" si="10"/>
        <v>0</v>
      </c>
      <c r="FM19" s="264">
        <f t="shared" si="10"/>
        <v>0</v>
      </c>
      <c r="FN19" s="261">
        <v>4942.74</v>
      </c>
      <c r="FO19" s="261">
        <v>1258.6600000000001</v>
      </c>
      <c r="FP19" s="261">
        <v>1059.3800000000001</v>
      </c>
      <c r="FQ19" s="261">
        <v>491.71</v>
      </c>
      <c r="FR19" s="261">
        <v>967.39</v>
      </c>
      <c r="FS19" s="261">
        <v>1306.04</v>
      </c>
      <c r="FT19" s="261">
        <v>1193.68</v>
      </c>
      <c r="FU19" s="261">
        <v>718.03</v>
      </c>
      <c r="FV19" s="261">
        <v>720.65</v>
      </c>
      <c r="FW19" s="261">
        <v>608.04999999999995</v>
      </c>
      <c r="FX19" s="261">
        <v>869.13</v>
      </c>
      <c r="FY19" s="261">
        <v>909.43</v>
      </c>
      <c r="FZ19" s="262"/>
      <c r="GA19" s="263">
        <f t="shared" si="11"/>
        <v>15044.889999999998</v>
      </c>
      <c r="GB19" s="264">
        <f t="shared" si="11"/>
        <v>10102.15</v>
      </c>
      <c r="GC19" s="261">
        <v>1284.24</v>
      </c>
      <c r="GD19" s="261">
        <v>1525.27</v>
      </c>
      <c r="GE19" s="261">
        <v>1873.42</v>
      </c>
      <c r="GF19" s="261">
        <v>1324.9</v>
      </c>
      <c r="GG19" s="261">
        <v>1452.23</v>
      </c>
      <c r="GH19" s="261">
        <v>1748.59</v>
      </c>
      <c r="GI19" s="261">
        <v>1831.95</v>
      </c>
      <c r="GJ19" s="261">
        <v>1355.5</v>
      </c>
      <c r="GK19" s="261">
        <v>1414.1</v>
      </c>
      <c r="GL19" s="261">
        <v>1349.66</v>
      </c>
      <c r="GM19" s="261">
        <v>1852.27</v>
      </c>
      <c r="GN19" s="261">
        <v>1432.26</v>
      </c>
      <c r="GO19" s="262"/>
      <c r="GP19" s="263">
        <f t="shared" si="12"/>
        <v>18444.39</v>
      </c>
      <c r="GQ19" s="264">
        <f t="shared" si="12"/>
        <v>17160.150000000001</v>
      </c>
      <c r="GR19" s="261">
        <v>0</v>
      </c>
      <c r="GS19" s="261">
        <v>0</v>
      </c>
      <c r="GT19" s="261">
        <v>0</v>
      </c>
      <c r="GU19" s="261">
        <v>0</v>
      </c>
      <c r="GV19" s="261">
        <v>0</v>
      </c>
      <c r="GW19" s="261">
        <v>0</v>
      </c>
      <c r="GX19" s="261">
        <v>0</v>
      </c>
      <c r="GY19" s="261">
        <v>0</v>
      </c>
      <c r="GZ19" s="261">
        <v>0</v>
      </c>
      <c r="HA19" s="261">
        <v>0</v>
      </c>
      <c r="HB19" s="261">
        <v>0</v>
      </c>
      <c r="HC19" s="261">
        <v>0</v>
      </c>
      <c r="HD19" s="262"/>
      <c r="HE19" s="263">
        <f t="shared" si="13"/>
        <v>0</v>
      </c>
      <c r="HF19" s="264">
        <f t="shared" si="13"/>
        <v>0</v>
      </c>
      <c r="HG19" s="261">
        <v>0</v>
      </c>
      <c r="HH19" s="261">
        <v>0</v>
      </c>
      <c r="HI19" s="261">
        <v>0</v>
      </c>
      <c r="HJ19" s="261">
        <v>0</v>
      </c>
      <c r="HK19" s="261">
        <v>0</v>
      </c>
      <c r="HL19" s="261">
        <v>0</v>
      </c>
      <c r="HM19" s="261">
        <v>0</v>
      </c>
      <c r="HN19" s="261">
        <v>0</v>
      </c>
      <c r="HO19" s="261">
        <v>0</v>
      </c>
      <c r="HP19" s="261">
        <v>0</v>
      </c>
      <c r="HQ19" s="261">
        <v>0</v>
      </c>
      <c r="HR19" s="261">
        <v>0</v>
      </c>
      <c r="HS19" s="262"/>
      <c r="HT19" s="263">
        <f t="shared" si="14"/>
        <v>0</v>
      </c>
      <c r="HU19" s="264">
        <f t="shared" si="14"/>
        <v>0</v>
      </c>
      <c r="HV19" s="261">
        <v>0</v>
      </c>
      <c r="HW19" s="261">
        <v>0</v>
      </c>
      <c r="HX19" s="261">
        <v>0</v>
      </c>
      <c r="HY19" s="261">
        <v>0</v>
      </c>
      <c r="HZ19" s="261">
        <v>0</v>
      </c>
      <c r="IA19" s="261">
        <v>0</v>
      </c>
      <c r="IB19" s="261">
        <v>0</v>
      </c>
      <c r="IC19" s="261">
        <v>0</v>
      </c>
      <c r="ID19" s="261">
        <v>0</v>
      </c>
      <c r="IE19" s="261">
        <v>0</v>
      </c>
      <c r="IF19" s="261">
        <v>0</v>
      </c>
      <c r="IG19" s="261">
        <v>0</v>
      </c>
      <c r="IH19" s="262"/>
      <c r="II19" s="263">
        <f t="shared" si="15"/>
        <v>0</v>
      </c>
      <c r="IJ19" s="264">
        <f t="shared" si="15"/>
        <v>0</v>
      </c>
      <c r="IK19" s="261">
        <v>7210</v>
      </c>
      <c r="IL19" s="261">
        <v>8906</v>
      </c>
      <c r="IM19" s="261">
        <v>8089.5</v>
      </c>
      <c r="IN19" s="261">
        <v>7981.5</v>
      </c>
      <c r="IO19" s="261">
        <v>8640</v>
      </c>
      <c r="IP19" s="261">
        <v>5978.5</v>
      </c>
      <c r="IQ19" s="261">
        <v>7433</v>
      </c>
      <c r="IR19" s="261">
        <v>5686</v>
      </c>
      <c r="IS19" s="261">
        <v>5597</v>
      </c>
      <c r="IT19" s="261">
        <v>6218</v>
      </c>
      <c r="IU19" s="261">
        <v>4405</v>
      </c>
      <c r="IV19" s="261">
        <v>7458.5</v>
      </c>
      <c r="IW19" s="262"/>
      <c r="IX19" s="263">
        <f t="shared" si="16"/>
        <v>83603</v>
      </c>
      <c r="IY19" s="264">
        <f t="shared" si="16"/>
        <v>76393</v>
      </c>
      <c r="IZ19" s="261">
        <v>16757.77</v>
      </c>
      <c r="JA19" s="261">
        <v>11190.5</v>
      </c>
      <c r="JB19" s="261">
        <v>10234.07</v>
      </c>
      <c r="JC19" s="261">
        <v>10937.19</v>
      </c>
      <c r="JD19" s="261">
        <v>12061.96</v>
      </c>
      <c r="JE19" s="261">
        <v>4795.2</v>
      </c>
      <c r="JF19" s="261">
        <v>10236</v>
      </c>
      <c r="JG19" s="261">
        <v>5375.69</v>
      </c>
      <c r="JH19" s="261">
        <v>2072.44</v>
      </c>
      <c r="JI19" s="261">
        <v>259.37</v>
      </c>
      <c r="JJ19" s="261">
        <v>565.55999999999995</v>
      </c>
      <c r="JK19" s="261">
        <v>468</v>
      </c>
      <c r="JL19" s="262"/>
      <c r="JM19" s="263">
        <f t="shared" si="17"/>
        <v>84953.75</v>
      </c>
      <c r="JN19" s="264">
        <f t="shared" si="17"/>
        <v>68195.98</v>
      </c>
      <c r="JO19" s="261">
        <v>0</v>
      </c>
      <c r="JP19" s="261">
        <v>0</v>
      </c>
      <c r="JQ19" s="261">
        <v>0</v>
      </c>
      <c r="JR19" s="261">
        <v>0</v>
      </c>
      <c r="JS19" s="261">
        <v>0</v>
      </c>
      <c r="JT19" s="261">
        <v>0</v>
      </c>
      <c r="JU19" s="261">
        <v>0</v>
      </c>
      <c r="JV19" s="261">
        <v>0</v>
      </c>
      <c r="JW19" s="261">
        <v>0</v>
      </c>
      <c r="JX19" s="261">
        <v>0</v>
      </c>
      <c r="JY19" s="261">
        <v>0</v>
      </c>
      <c r="JZ19" s="261">
        <v>0</v>
      </c>
      <c r="KA19" s="262"/>
      <c r="KB19" s="263">
        <f t="shared" si="18"/>
        <v>0</v>
      </c>
      <c r="KC19" s="264">
        <f t="shared" si="18"/>
        <v>0</v>
      </c>
      <c r="KD19" s="261">
        <v>4800</v>
      </c>
      <c r="KE19" s="261">
        <v>5760</v>
      </c>
      <c r="KF19" s="261">
        <v>5280</v>
      </c>
      <c r="KG19" s="261">
        <v>5040</v>
      </c>
      <c r="KH19" s="261">
        <v>4960</v>
      </c>
      <c r="KI19" s="261">
        <v>3920</v>
      </c>
      <c r="KJ19" s="261">
        <v>4480</v>
      </c>
      <c r="KK19" s="261">
        <v>3680</v>
      </c>
      <c r="KL19" s="261">
        <v>3840</v>
      </c>
      <c r="KM19" s="261">
        <v>4320</v>
      </c>
      <c r="KN19" s="261">
        <v>2960</v>
      </c>
      <c r="KO19" s="261">
        <v>3840</v>
      </c>
      <c r="KP19" s="262"/>
      <c r="KQ19" s="263">
        <f t="shared" si="19"/>
        <v>52880</v>
      </c>
      <c r="KR19" s="264">
        <f t="shared" si="19"/>
        <v>48080</v>
      </c>
      <c r="KS19" s="261">
        <v>450</v>
      </c>
      <c r="KT19" s="261">
        <v>650</v>
      </c>
      <c r="KU19" s="261">
        <v>600</v>
      </c>
      <c r="KV19" s="261">
        <v>350</v>
      </c>
      <c r="KW19" s="261">
        <v>600</v>
      </c>
      <c r="KX19" s="261">
        <v>700</v>
      </c>
      <c r="KY19" s="261">
        <v>0</v>
      </c>
      <c r="KZ19" s="261">
        <v>0</v>
      </c>
      <c r="LA19" s="261">
        <v>400</v>
      </c>
      <c r="LB19" s="261">
        <v>350</v>
      </c>
      <c r="LC19" s="261">
        <v>200</v>
      </c>
      <c r="LD19" s="261">
        <v>450</v>
      </c>
      <c r="LE19" s="262"/>
      <c r="LF19" s="263">
        <f t="shared" si="20"/>
        <v>4750</v>
      </c>
      <c r="LG19" s="264">
        <f t="shared" si="20"/>
        <v>4300</v>
      </c>
      <c r="LH19" s="261">
        <v>0</v>
      </c>
      <c r="LI19" s="261">
        <v>0</v>
      </c>
      <c r="LJ19" s="261">
        <v>0</v>
      </c>
      <c r="LK19" s="261">
        <v>0</v>
      </c>
      <c r="LL19" s="261">
        <v>0</v>
      </c>
      <c r="LM19" s="261">
        <v>0</v>
      </c>
      <c r="LN19" s="261">
        <v>0</v>
      </c>
      <c r="LO19" s="261">
        <v>0</v>
      </c>
      <c r="LP19" s="261">
        <v>0</v>
      </c>
      <c r="LQ19" s="261">
        <v>0</v>
      </c>
      <c r="LR19" s="261">
        <v>0</v>
      </c>
      <c r="LS19" s="261">
        <v>0</v>
      </c>
      <c r="LT19" s="262"/>
      <c r="LU19" s="263">
        <f t="shared" si="21"/>
        <v>0</v>
      </c>
      <c r="LV19" s="264">
        <f t="shared" si="21"/>
        <v>0</v>
      </c>
      <c r="LW19" s="261">
        <v>395</v>
      </c>
      <c r="LX19" s="261">
        <v>395</v>
      </c>
      <c r="LY19" s="261">
        <v>790</v>
      </c>
      <c r="LZ19" s="261">
        <v>1455</v>
      </c>
      <c r="MA19" s="261">
        <v>395</v>
      </c>
      <c r="MB19" s="261">
        <v>0</v>
      </c>
      <c r="MC19" s="261">
        <v>555</v>
      </c>
      <c r="MD19" s="261">
        <v>790</v>
      </c>
      <c r="ME19" s="261">
        <v>0</v>
      </c>
      <c r="MF19" s="261">
        <v>395</v>
      </c>
      <c r="MG19" s="261">
        <v>790</v>
      </c>
      <c r="MH19" s="261">
        <v>0</v>
      </c>
      <c r="MI19" s="262"/>
      <c r="MJ19" s="263">
        <f t="shared" si="22"/>
        <v>5960</v>
      </c>
      <c r="MK19" s="264">
        <f t="shared" si="22"/>
        <v>5565</v>
      </c>
      <c r="ML19" s="261">
        <v>0</v>
      </c>
      <c r="MM19" s="261">
        <v>0</v>
      </c>
      <c r="MN19" s="261">
        <v>0</v>
      </c>
      <c r="MO19" s="261">
        <v>0</v>
      </c>
      <c r="MP19" s="261">
        <v>0</v>
      </c>
      <c r="MQ19" s="261">
        <v>0</v>
      </c>
      <c r="MR19" s="261">
        <v>0</v>
      </c>
      <c r="MS19" s="261">
        <v>0</v>
      </c>
      <c r="MT19" s="261">
        <v>0</v>
      </c>
      <c r="MU19" s="261">
        <v>0</v>
      </c>
      <c r="MV19" s="261">
        <v>0</v>
      </c>
      <c r="MW19" s="261">
        <v>0</v>
      </c>
      <c r="MX19" s="262"/>
      <c r="MY19" s="263">
        <f t="shared" si="23"/>
        <v>0</v>
      </c>
      <c r="MZ19" s="264">
        <f t="shared" si="23"/>
        <v>0</v>
      </c>
      <c r="NA19" s="261">
        <v>34570</v>
      </c>
      <c r="NB19" s="261">
        <v>52950</v>
      </c>
      <c r="NC19" s="261">
        <v>44350</v>
      </c>
      <c r="ND19" s="261">
        <v>57030</v>
      </c>
      <c r="NE19" s="261">
        <v>39050</v>
      </c>
      <c r="NF19" s="261">
        <v>40665</v>
      </c>
      <c r="NG19" s="261">
        <v>52671.43</v>
      </c>
      <c r="NH19" s="261">
        <v>21730</v>
      </c>
      <c r="NI19" s="261">
        <v>37950</v>
      </c>
      <c r="NJ19" s="261">
        <v>29195</v>
      </c>
      <c r="NK19" s="261">
        <v>19847</v>
      </c>
      <c r="NL19" s="261">
        <v>26250</v>
      </c>
      <c r="NM19" s="262"/>
      <c r="NN19" s="263">
        <f t="shared" si="24"/>
        <v>456258.43</v>
      </c>
      <c r="NO19" s="264">
        <f t="shared" si="24"/>
        <v>421688.43</v>
      </c>
      <c r="NP19" s="261">
        <v>633.98</v>
      </c>
      <c r="NQ19" s="261">
        <v>621.4</v>
      </c>
      <c r="NR19" s="261">
        <v>434.15</v>
      </c>
      <c r="NS19" s="261">
        <v>291.01</v>
      </c>
      <c r="NT19" s="261">
        <v>380.73</v>
      </c>
      <c r="NU19" s="261">
        <v>657.86</v>
      </c>
      <c r="NV19" s="261">
        <v>555.19000000000005</v>
      </c>
      <c r="NW19" s="261">
        <v>44.14</v>
      </c>
      <c r="NX19" s="261">
        <v>62.94</v>
      </c>
      <c r="NY19" s="261">
        <v>206.45</v>
      </c>
      <c r="NZ19" s="261">
        <v>868.19</v>
      </c>
      <c r="OA19" s="261">
        <v>336.5</v>
      </c>
      <c r="OB19" s="262"/>
      <c r="OC19" s="263">
        <f t="shared" si="25"/>
        <v>5092.5400000000009</v>
      </c>
      <c r="OD19" s="264">
        <f t="shared" si="25"/>
        <v>4458.5599999999995</v>
      </c>
      <c r="OE19" s="261">
        <v>5920</v>
      </c>
      <c r="OF19" s="261">
        <v>7840</v>
      </c>
      <c r="OG19" s="261">
        <v>8640</v>
      </c>
      <c r="OH19" s="261">
        <v>7840</v>
      </c>
      <c r="OI19" s="261">
        <v>6480</v>
      </c>
      <c r="OJ19" s="261">
        <v>5600</v>
      </c>
      <c r="OK19" s="261">
        <v>12008.57</v>
      </c>
      <c r="OL19" s="261">
        <v>2560</v>
      </c>
      <c r="OM19" s="261">
        <v>4800</v>
      </c>
      <c r="ON19" s="261">
        <v>4320</v>
      </c>
      <c r="OO19" s="261">
        <v>3840</v>
      </c>
      <c r="OP19" s="261">
        <v>5680</v>
      </c>
      <c r="OQ19" s="262"/>
      <c r="OR19" s="263">
        <f t="shared" si="26"/>
        <v>75528.570000000007</v>
      </c>
      <c r="OS19" s="264">
        <f t="shared" si="26"/>
        <v>69608.570000000007</v>
      </c>
      <c r="OT19" s="261">
        <v>0</v>
      </c>
      <c r="OU19" s="261">
        <v>100</v>
      </c>
      <c r="OV19" s="261">
        <v>50</v>
      </c>
      <c r="OW19" s="261">
        <v>0</v>
      </c>
      <c r="OX19" s="261">
        <v>50</v>
      </c>
      <c r="OY19" s="261">
        <v>0</v>
      </c>
      <c r="OZ19" s="261">
        <v>50</v>
      </c>
      <c r="PA19" s="261">
        <v>0</v>
      </c>
      <c r="PB19" s="261">
        <v>0</v>
      </c>
      <c r="PC19" s="261">
        <v>0</v>
      </c>
      <c r="PD19" s="261">
        <v>0</v>
      </c>
      <c r="PE19" s="261">
        <v>50</v>
      </c>
      <c r="PF19" s="262"/>
      <c r="PG19" s="263">
        <f t="shared" si="27"/>
        <v>300</v>
      </c>
      <c r="PH19" s="264">
        <f t="shared" si="27"/>
        <v>300</v>
      </c>
      <c r="PI19" s="261">
        <v>9325</v>
      </c>
      <c r="PJ19" s="261">
        <v>13430</v>
      </c>
      <c r="PK19" s="261">
        <v>8605</v>
      </c>
      <c r="PL19" s="261">
        <v>8190</v>
      </c>
      <c r="PM19" s="261">
        <v>9610</v>
      </c>
      <c r="PN19" s="261">
        <v>10075</v>
      </c>
      <c r="PO19" s="261">
        <v>7470</v>
      </c>
      <c r="PP19" s="261">
        <v>6575</v>
      </c>
      <c r="PQ19" s="261">
        <v>10310</v>
      </c>
      <c r="PR19" s="261">
        <v>12805</v>
      </c>
      <c r="PS19" s="261">
        <v>11210</v>
      </c>
      <c r="PT19" s="261">
        <v>12875</v>
      </c>
      <c r="PU19" s="262"/>
      <c r="PV19" s="263">
        <f t="shared" si="28"/>
        <v>120480</v>
      </c>
      <c r="PW19" s="264">
        <f t="shared" si="28"/>
        <v>111155</v>
      </c>
      <c r="PX19" s="261">
        <v>568.62</v>
      </c>
      <c r="PY19" s="261">
        <v>1290</v>
      </c>
      <c r="PZ19" s="261">
        <v>520.04</v>
      </c>
      <c r="QA19" s="261">
        <v>838.54</v>
      </c>
      <c r="QB19" s="261">
        <v>693.22</v>
      </c>
      <c r="QC19" s="261">
        <v>700.56</v>
      </c>
      <c r="QD19" s="261">
        <v>1750.1</v>
      </c>
      <c r="QE19" s="261">
        <v>888.5</v>
      </c>
      <c r="QF19" s="261">
        <v>526</v>
      </c>
      <c r="QG19" s="261">
        <v>444.52</v>
      </c>
      <c r="QH19" s="261">
        <v>1295.5</v>
      </c>
      <c r="QI19" s="261">
        <v>421.02</v>
      </c>
      <c r="QJ19" s="262"/>
      <c r="QK19" s="263">
        <f t="shared" si="29"/>
        <v>9936.6200000000008</v>
      </c>
      <c r="QL19" s="264">
        <f t="shared" si="29"/>
        <v>9368</v>
      </c>
      <c r="QM19" s="261">
        <v>0</v>
      </c>
      <c r="QN19" s="261">
        <v>0</v>
      </c>
      <c r="QO19" s="261">
        <v>0</v>
      </c>
      <c r="QP19" s="261">
        <v>0</v>
      </c>
      <c r="QQ19" s="261">
        <v>0</v>
      </c>
      <c r="QR19" s="261">
        <v>0</v>
      </c>
      <c r="QS19" s="261">
        <v>0</v>
      </c>
      <c r="QT19" s="261">
        <v>0</v>
      </c>
      <c r="QU19" s="261">
        <v>0</v>
      </c>
      <c r="QV19" s="261">
        <v>0</v>
      </c>
      <c r="QW19" s="261">
        <v>0</v>
      </c>
      <c r="QX19" s="261">
        <v>0</v>
      </c>
      <c r="QY19" s="262"/>
      <c r="QZ19" s="263">
        <f t="shared" si="30"/>
        <v>0</v>
      </c>
      <c r="RA19" s="264">
        <f t="shared" si="30"/>
        <v>0</v>
      </c>
      <c r="RB19" s="261">
        <v>150</v>
      </c>
      <c r="RC19" s="261">
        <v>100</v>
      </c>
      <c r="RD19" s="261">
        <v>100</v>
      </c>
      <c r="RE19" s="261">
        <v>200</v>
      </c>
      <c r="RF19" s="261">
        <v>150</v>
      </c>
      <c r="RG19" s="261">
        <v>100</v>
      </c>
      <c r="RH19" s="261">
        <v>150</v>
      </c>
      <c r="RI19" s="261">
        <v>150</v>
      </c>
      <c r="RJ19" s="261">
        <v>50</v>
      </c>
      <c r="RK19" s="261">
        <v>50</v>
      </c>
      <c r="RL19" s="261">
        <v>100</v>
      </c>
      <c r="RM19" s="261">
        <v>50</v>
      </c>
      <c r="RN19" s="262"/>
      <c r="RO19" s="263">
        <f t="shared" si="31"/>
        <v>1350</v>
      </c>
      <c r="RP19" s="264">
        <f t="shared" si="31"/>
        <v>1200</v>
      </c>
      <c r="RQ19" s="261">
        <v>0</v>
      </c>
      <c r="RR19" s="261">
        <v>0</v>
      </c>
      <c r="RS19" s="261">
        <v>0</v>
      </c>
      <c r="RT19" s="261">
        <v>0</v>
      </c>
      <c r="RU19" s="261">
        <v>0</v>
      </c>
      <c r="RV19" s="261">
        <v>0</v>
      </c>
      <c r="RW19" s="261">
        <v>0</v>
      </c>
      <c r="RX19" s="261">
        <v>0</v>
      </c>
      <c r="RY19" s="261">
        <v>0</v>
      </c>
      <c r="RZ19" s="261">
        <v>0</v>
      </c>
      <c r="SA19" s="261">
        <v>0</v>
      </c>
      <c r="SB19" s="261">
        <v>0</v>
      </c>
      <c r="SC19" s="262"/>
      <c r="SD19" s="263">
        <f t="shared" si="32"/>
        <v>0</v>
      </c>
      <c r="SE19" s="264">
        <f t="shared" si="32"/>
        <v>0</v>
      </c>
      <c r="SF19" s="261">
        <v>0</v>
      </c>
      <c r="SG19" s="261">
        <v>0</v>
      </c>
      <c r="SH19" s="261">
        <v>80</v>
      </c>
      <c r="SI19" s="261">
        <v>0</v>
      </c>
      <c r="SJ19" s="261">
        <v>80</v>
      </c>
      <c r="SK19" s="261">
        <v>0</v>
      </c>
      <c r="SL19" s="261">
        <v>0</v>
      </c>
      <c r="SM19" s="261">
        <v>0</v>
      </c>
      <c r="SN19" s="261">
        <v>0</v>
      </c>
      <c r="SO19" s="261">
        <v>0</v>
      </c>
      <c r="SP19" s="261">
        <v>0</v>
      </c>
      <c r="SQ19" s="261">
        <v>80</v>
      </c>
      <c r="SR19" s="262"/>
      <c r="SS19" s="263">
        <f t="shared" si="33"/>
        <v>240</v>
      </c>
      <c r="ST19" s="264">
        <f t="shared" si="33"/>
        <v>240</v>
      </c>
      <c r="SU19" s="261">
        <v>3863.13</v>
      </c>
      <c r="SV19" s="261">
        <v>5034.6099999999997</v>
      </c>
      <c r="SW19" s="261">
        <v>3147.82</v>
      </c>
      <c r="SX19" s="261">
        <v>3994.52</v>
      </c>
      <c r="SY19" s="261">
        <v>5119.03</v>
      </c>
      <c r="SZ19" s="261">
        <v>6362.95</v>
      </c>
      <c r="TA19" s="261">
        <v>3829.7</v>
      </c>
      <c r="TB19" s="261">
        <v>2565</v>
      </c>
      <c r="TC19" s="261">
        <v>4488.68</v>
      </c>
      <c r="TD19" s="261">
        <v>4601.47</v>
      </c>
      <c r="TE19" s="261">
        <v>6099.42</v>
      </c>
      <c r="TF19" s="261">
        <v>5177.95</v>
      </c>
      <c r="TG19" s="262"/>
      <c r="TH19" s="263">
        <f t="shared" si="34"/>
        <v>54284.28</v>
      </c>
      <c r="TI19" s="264">
        <f t="shared" si="34"/>
        <v>50421.149999999994</v>
      </c>
      <c r="TJ19" s="261">
        <v>970.24</v>
      </c>
      <c r="TK19" s="261">
        <v>1575.89</v>
      </c>
      <c r="TL19" s="261">
        <v>1197.26</v>
      </c>
      <c r="TM19" s="261">
        <v>1199.75</v>
      </c>
      <c r="TN19" s="261">
        <v>1433.38</v>
      </c>
      <c r="TO19" s="261">
        <v>1090.76</v>
      </c>
      <c r="TP19" s="261">
        <v>3345.1</v>
      </c>
      <c r="TQ19" s="261">
        <v>901.98</v>
      </c>
      <c r="TR19" s="261">
        <v>1072.07</v>
      </c>
      <c r="TS19" s="261">
        <v>1270.24</v>
      </c>
      <c r="TT19" s="261">
        <v>1207.1600000000001</v>
      </c>
      <c r="TU19" s="261">
        <v>1672.7</v>
      </c>
      <c r="TV19" s="262"/>
      <c r="TW19" s="263">
        <f t="shared" si="35"/>
        <v>16936.53</v>
      </c>
      <c r="TX19" s="264">
        <f t="shared" si="35"/>
        <v>15966.29</v>
      </c>
      <c r="TY19" s="261">
        <v>2687.4</v>
      </c>
      <c r="TZ19" s="261">
        <v>3502.33</v>
      </c>
      <c r="UA19" s="261">
        <v>2189.7800000000002</v>
      </c>
      <c r="UB19" s="261">
        <v>2778.79</v>
      </c>
      <c r="UC19" s="261">
        <v>3561.06</v>
      </c>
      <c r="UD19" s="261">
        <v>3522.05</v>
      </c>
      <c r="UE19" s="261">
        <v>2664.14</v>
      </c>
      <c r="UF19" s="261">
        <v>1680</v>
      </c>
      <c r="UG19" s="261">
        <v>2040.82</v>
      </c>
      <c r="UH19" s="261">
        <v>3201.03</v>
      </c>
      <c r="UI19" s="261">
        <v>4243.08</v>
      </c>
      <c r="UJ19" s="261">
        <v>3602.05</v>
      </c>
      <c r="UK19" s="262"/>
      <c r="UL19" s="263">
        <f t="shared" si="36"/>
        <v>35672.53</v>
      </c>
      <c r="UM19" s="264">
        <f t="shared" si="36"/>
        <v>32985.130000000005</v>
      </c>
      <c r="UN19" s="261">
        <v>700</v>
      </c>
      <c r="UO19" s="261">
        <v>700</v>
      </c>
      <c r="UP19" s="261">
        <v>200</v>
      </c>
      <c r="UQ19" s="261">
        <v>300</v>
      </c>
      <c r="UR19" s="261">
        <v>500</v>
      </c>
      <c r="US19" s="261">
        <v>400</v>
      </c>
      <c r="UT19" s="261">
        <v>350</v>
      </c>
      <c r="UU19" s="261">
        <v>0</v>
      </c>
      <c r="UV19" s="261">
        <v>250</v>
      </c>
      <c r="UW19" s="261">
        <v>200</v>
      </c>
      <c r="UX19" s="261">
        <v>550</v>
      </c>
      <c r="UY19" s="261">
        <v>350</v>
      </c>
      <c r="UZ19" s="262"/>
      <c r="VA19" s="263">
        <f t="shared" si="37"/>
        <v>4500</v>
      </c>
      <c r="VB19" s="264">
        <f t="shared" si="37"/>
        <v>3800</v>
      </c>
      <c r="VC19" s="261">
        <v>0</v>
      </c>
      <c r="VD19" s="261">
        <v>0</v>
      </c>
      <c r="VE19" s="261">
        <v>0</v>
      </c>
      <c r="VF19" s="261">
        <v>0</v>
      </c>
      <c r="VG19" s="261">
        <v>0</v>
      </c>
      <c r="VH19" s="261">
        <v>0</v>
      </c>
      <c r="VI19" s="261">
        <v>0</v>
      </c>
      <c r="VJ19" s="261">
        <v>0</v>
      </c>
      <c r="VK19" s="261">
        <v>0</v>
      </c>
      <c r="VL19" s="261">
        <v>0</v>
      </c>
      <c r="VM19" s="261">
        <v>0</v>
      </c>
      <c r="VN19" s="261">
        <v>0</v>
      </c>
      <c r="VO19" s="262"/>
      <c r="VP19" s="263">
        <f t="shared" si="38"/>
        <v>0</v>
      </c>
      <c r="VQ19" s="264">
        <f t="shared" si="38"/>
        <v>0</v>
      </c>
      <c r="VR19" s="261">
        <v>1768</v>
      </c>
      <c r="VS19" s="261">
        <v>2655</v>
      </c>
      <c r="VT19" s="261">
        <v>2065</v>
      </c>
      <c r="VU19" s="261">
        <v>590</v>
      </c>
      <c r="VV19" s="261">
        <v>1970</v>
      </c>
      <c r="VW19" s="261">
        <v>0</v>
      </c>
      <c r="VX19" s="261">
        <v>1180</v>
      </c>
      <c r="VY19" s="261">
        <v>590</v>
      </c>
      <c r="VZ19" s="261">
        <v>0</v>
      </c>
      <c r="WA19" s="261">
        <v>590</v>
      </c>
      <c r="WB19" s="261">
        <v>3620</v>
      </c>
      <c r="WC19" s="261">
        <v>3325</v>
      </c>
      <c r="WD19" s="262"/>
      <c r="WE19" s="263">
        <f t="shared" si="39"/>
        <v>18353</v>
      </c>
      <c r="WF19" s="264">
        <f t="shared" si="39"/>
        <v>16585</v>
      </c>
      <c r="WG19" s="261">
        <v>6857.29</v>
      </c>
      <c r="WH19" s="261">
        <v>10243.65</v>
      </c>
      <c r="WI19" s="261">
        <v>8831.14</v>
      </c>
      <c r="WJ19" s="261">
        <v>14987.43</v>
      </c>
      <c r="WK19" s="261">
        <v>13054.17</v>
      </c>
      <c r="WL19" s="261">
        <v>10461.030000000001</v>
      </c>
      <c r="WM19" s="261">
        <v>13594.36</v>
      </c>
      <c r="WN19" s="261">
        <v>10697.03</v>
      </c>
      <c r="WO19" s="261">
        <v>8877.94</v>
      </c>
      <c r="WP19" s="261">
        <v>9179.25</v>
      </c>
      <c r="WQ19" s="261">
        <v>9223.31</v>
      </c>
      <c r="WR19" s="261">
        <v>9463.91</v>
      </c>
      <c r="WS19" s="262"/>
      <c r="WT19" s="263">
        <f t="shared" si="40"/>
        <v>125470.51</v>
      </c>
      <c r="WU19" s="264">
        <f t="shared" si="40"/>
        <v>118613.22</v>
      </c>
      <c r="WV19" s="261">
        <v>875.12</v>
      </c>
      <c r="WW19" s="261">
        <v>1599.88</v>
      </c>
      <c r="WX19" s="261">
        <v>1199.0999999999999</v>
      </c>
      <c r="WY19" s="261">
        <v>2830.47</v>
      </c>
      <c r="WZ19" s="261">
        <v>1373.53</v>
      </c>
      <c r="XA19" s="261">
        <v>1249.25</v>
      </c>
      <c r="XB19" s="261">
        <v>1519</v>
      </c>
      <c r="XC19" s="261">
        <v>1373.08</v>
      </c>
      <c r="XD19" s="261">
        <v>290.67</v>
      </c>
      <c r="XE19" s="261">
        <v>890.48</v>
      </c>
      <c r="XF19" s="261">
        <v>748.89</v>
      </c>
      <c r="XG19" s="261">
        <v>1350.5</v>
      </c>
      <c r="XH19" s="262"/>
      <c r="XI19" s="263">
        <f t="shared" si="41"/>
        <v>15299.969999999998</v>
      </c>
      <c r="XJ19" s="264">
        <f t="shared" si="41"/>
        <v>14424.849999999999</v>
      </c>
      <c r="XK19" s="261">
        <v>0</v>
      </c>
      <c r="XL19" s="261">
        <v>0</v>
      </c>
      <c r="XM19" s="261">
        <v>0</v>
      </c>
      <c r="XN19" s="261">
        <v>0</v>
      </c>
      <c r="XO19" s="261">
        <v>0</v>
      </c>
      <c r="XP19" s="261">
        <v>0</v>
      </c>
      <c r="XQ19" s="261">
        <v>0</v>
      </c>
      <c r="XR19" s="261">
        <v>0</v>
      </c>
      <c r="XS19" s="261">
        <v>0</v>
      </c>
      <c r="XT19" s="261">
        <v>0</v>
      </c>
      <c r="XU19" s="261">
        <v>0</v>
      </c>
      <c r="XV19" s="261">
        <v>0</v>
      </c>
      <c r="XW19" s="261"/>
      <c r="XX19" s="263">
        <f t="shared" si="42"/>
        <v>0</v>
      </c>
      <c r="XY19" s="264">
        <f t="shared" si="42"/>
        <v>0</v>
      </c>
      <c r="XZ19" s="261">
        <v>1380.65</v>
      </c>
      <c r="YA19" s="261">
        <v>965.87</v>
      </c>
      <c r="YB19" s="261">
        <v>777.49</v>
      </c>
      <c r="YC19" s="261">
        <v>927.77</v>
      </c>
      <c r="YD19" s="261">
        <v>962.93</v>
      </c>
      <c r="YE19" s="261">
        <v>868.31</v>
      </c>
      <c r="YF19" s="261">
        <v>1038.1300000000001</v>
      </c>
      <c r="YG19" s="261">
        <v>652.17999999999995</v>
      </c>
      <c r="YH19" s="261">
        <v>452.1</v>
      </c>
      <c r="YI19" s="261">
        <v>495.09</v>
      </c>
      <c r="YJ19" s="261">
        <v>851.33</v>
      </c>
      <c r="YK19" s="261">
        <v>807.82</v>
      </c>
      <c r="YL19" s="262"/>
      <c r="YM19" s="263">
        <f t="shared" si="43"/>
        <v>10179.67</v>
      </c>
      <c r="YN19" s="264">
        <f t="shared" si="43"/>
        <v>8799.02</v>
      </c>
      <c r="YO19" s="261">
        <v>1858.47</v>
      </c>
      <c r="YP19" s="261">
        <v>1723.64</v>
      </c>
      <c r="YQ19" s="261">
        <v>1933.43</v>
      </c>
      <c r="YR19" s="261">
        <v>2247.9699999999998</v>
      </c>
      <c r="YS19" s="261">
        <v>2000.25</v>
      </c>
      <c r="YT19" s="261">
        <v>2259.6999999999998</v>
      </c>
      <c r="YU19" s="261">
        <v>2336.2199999999998</v>
      </c>
      <c r="YV19" s="261">
        <v>1335.58</v>
      </c>
      <c r="YW19" s="261">
        <v>1406.56</v>
      </c>
      <c r="YX19" s="261">
        <v>2301.81</v>
      </c>
      <c r="YY19" s="261">
        <v>2384.7800000000002</v>
      </c>
      <c r="YZ19" s="261">
        <v>2519.69</v>
      </c>
      <c r="ZA19" s="262"/>
      <c r="ZB19" s="263">
        <f t="shared" si="44"/>
        <v>24308.1</v>
      </c>
      <c r="ZC19" s="264">
        <f t="shared" si="44"/>
        <v>22449.629999999997</v>
      </c>
      <c r="ZD19" s="261">
        <v>0</v>
      </c>
      <c r="ZE19" s="261">
        <v>0</v>
      </c>
      <c r="ZF19" s="261">
        <v>0</v>
      </c>
      <c r="ZG19" s="261">
        <v>0</v>
      </c>
      <c r="ZH19" s="261">
        <v>0</v>
      </c>
      <c r="ZI19" s="261">
        <v>0</v>
      </c>
      <c r="ZJ19" s="261">
        <v>0</v>
      </c>
      <c r="ZK19" s="261">
        <v>0</v>
      </c>
      <c r="ZL19" s="261">
        <v>0</v>
      </c>
      <c r="ZM19" s="261">
        <v>0</v>
      </c>
      <c r="ZN19" s="261">
        <v>0</v>
      </c>
      <c r="ZO19" s="261">
        <v>0</v>
      </c>
      <c r="ZP19" s="262"/>
      <c r="ZQ19" s="263">
        <f t="shared" si="45"/>
        <v>0</v>
      </c>
      <c r="ZR19" s="264">
        <f t="shared" si="45"/>
        <v>0</v>
      </c>
      <c r="ZS19" s="261">
        <v>0</v>
      </c>
      <c r="ZT19" s="261">
        <v>0</v>
      </c>
      <c r="ZU19" s="261">
        <v>0</v>
      </c>
      <c r="ZV19" s="261">
        <v>0</v>
      </c>
      <c r="ZW19" s="261">
        <v>0</v>
      </c>
      <c r="ZX19" s="261">
        <v>0</v>
      </c>
      <c r="ZY19" s="261">
        <v>0</v>
      </c>
      <c r="ZZ19" s="261">
        <v>0</v>
      </c>
      <c r="AAA19" s="261">
        <v>0</v>
      </c>
      <c r="AAB19" s="261">
        <v>0</v>
      </c>
      <c r="AAC19" s="261">
        <v>0</v>
      </c>
      <c r="AAD19" s="261">
        <v>0</v>
      </c>
      <c r="AAE19" s="262"/>
      <c r="AAF19" s="263">
        <f t="shared" si="46"/>
        <v>0</v>
      </c>
      <c r="AAG19" s="264">
        <f t="shared" si="46"/>
        <v>0</v>
      </c>
      <c r="AAH19" s="261">
        <v>3110.24</v>
      </c>
      <c r="AAI19" s="261">
        <v>2815.37</v>
      </c>
      <c r="AAJ19" s="261">
        <v>2173.5300000000002</v>
      </c>
      <c r="AAK19" s="261">
        <v>2341.11</v>
      </c>
      <c r="AAL19" s="261">
        <v>3238.19</v>
      </c>
      <c r="AAM19" s="261">
        <v>3723.19</v>
      </c>
      <c r="AAN19" s="261">
        <v>2844.11</v>
      </c>
      <c r="AAO19" s="261">
        <v>1488.24</v>
      </c>
      <c r="AAP19" s="261">
        <v>1149.25</v>
      </c>
      <c r="AAQ19" s="261">
        <v>1437.71</v>
      </c>
      <c r="AAR19" s="261">
        <v>2574.6999999999998</v>
      </c>
      <c r="AAS19" s="261">
        <v>2185.2600000000002</v>
      </c>
      <c r="AAT19" s="262"/>
      <c r="AAU19" s="263">
        <f t="shared" si="47"/>
        <v>29080.9</v>
      </c>
      <c r="AAV19" s="264">
        <f t="shared" si="47"/>
        <v>25970.660000000003</v>
      </c>
      <c r="AAW19" s="261">
        <v>3289.07</v>
      </c>
      <c r="AAX19" s="261">
        <v>3141.67</v>
      </c>
      <c r="AAY19" s="261">
        <v>2420.52</v>
      </c>
      <c r="AAZ19" s="261">
        <v>2663.45</v>
      </c>
      <c r="ABA19" s="261">
        <v>3651.27</v>
      </c>
      <c r="ABB19" s="261">
        <v>3051.43</v>
      </c>
      <c r="ABC19" s="261">
        <v>2839.71</v>
      </c>
      <c r="ABD19" s="261">
        <v>1879.48</v>
      </c>
      <c r="ABE19" s="261">
        <v>1431.93</v>
      </c>
      <c r="ABF19" s="261">
        <v>2007.14</v>
      </c>
      <c r="ABG19" s="261">
        <v>2688.56</v>
      </c>
      <c r="ABH19" s="261">
        <v>2376.9299999999998</v>
      </c>
      <c r="ABI19" s="262"/>
      <c r="ABJ19" s="263">
        <f t="shared" si="48"/>
        <v>31441.16</v>
      </c>
      <c r="ABK19" s="264">
        <f t="shared" si="48"/>
        <v>28152.09</v>
      </c>
      <c r="ABL19" s="261">
        <v>5133.12</v>
      </c>
      <c r="ABM19" s="261">
        <v>4741.1400000000003</v>
      </c>
      <c r="ABN19" s="261">
        <v>3744.28</v>
      </c>
      <c r="ABO19" s="261">
        <v>3957.71</v>
      </c>
      <c r="ABP19" s="261">
        <v>4820.6099999999997</v>
      </c>
      <c r="ABQ19" s="261">
        <v>3418.18</v>
      </c>
      <c r="ABR19" s="261">
        <v>3178.61</v>
      </c>
      <c r="ABS19" s="261">
        <v>1420.41</v>
      </c>
      <c r="ABT19" s="261">
        <v>1101.3599999999999</v>
      </c>
      <c r="ABU19" s="261">
        <v>1844.29</v>
      </c>
      <c r="ABV19" s="261">
        <v>5250</v>
      </c>
      <c r="ABW19" s="261">
        <v>4032.29</v>
      </c>
      <c r="ABX19" s="262"/>
      <c r="ABY19" s="263">
        <f t="shared" si="49"/>
        <v>42642</v>
      </c>
      <c r="ABZ19" s="264">
        <f t="shared" si="49"/>
        <v>37508.880000000005</v>
      </c>
      <c r="ACA19" s="261">
        <v>16297.82</v>
      </c>
      <c r="ACB19" s="261">
        <v>15483.1</v>
      </c>
      <c r="ACC19" s="261">
        <v>12432.05</v>
      </c>
      <c r="ACD19" s="261">
        <v>14621.36</v>
      </c>
      <c r="ACE19" s="261">
        <v>17449.22</v>
      </c>
      <c r="ACF19" s="261">
        <v>15269.4</v>
      </c>
      <c r="ACG19" s="261">
        <v>13268.18</v>
      </c>
      <c r="ACH19" s="261">
        <v>9028.81</v>
      </c>
      <c r="ACI19" s="261">
        <v>7875.79</v>
      </c>
      <c r="ACJ19" s="261">
        <v>10396</v>
      </c>
      <c r="ACK19" s="261">
        <v>12684.99</v>
      </c>
      <c r="ACL19" s="261">
        <v>11957.31</v>
      </c>
      <c r="ACM19" s="262"/>
      <c r="ACN19" s="263">
        <f t="shared" si="50"/>
        <v>156764.02999999997</v>
      </c>
      <c r="ACO19" s="264">
        <f t="shared" si="50"/>
        <v>140466.21</v>
      </c>
      <c r="ACP19" s="261">
        <v>0</v>
      </c>
      <c r="ACQ19" s="261">
        <v>0</v>
      </c>
      <c r="ACR19" s="261">
        <v>0</v>
      </c>
      <c r="ACS19" s="261">
        <v>0</v>
      </c>
      <c r="ACT19" s="261">
        <v>0</v>
      </c>
      <c r="ACU19" s="261">
        <v>0</v>
      </c>
      <c r="ACV19" s="261">
        <v>0</v>
      </c>
      <c r="ACW19" s="261">
        <v>0</v>
      </c>
      <c r="ACX19" s="261">
        <v>0</v>
      </c>
      <c r="ACY19" s="261">
        <v>0</v>
      </c>
      <c r="ACZ19" s="261">
        <v>0</v>
      </c>
      <c r="ADA19" s="261">
        <v>0</v>
      </c>
      <c r="ADB19" s="262"/>
      <c r="ADC19" s="263">
        <f t="shared" si="51"/>
        <v>0</v>
      </c>
      <c r="ADD19" s="264">
        <f t="shared" si="51"/>
        <v>0</v>
      </c>
      <c r="ADE19" s="261">
        <v>0</v>
      </c>
      <c r="ADF19" s="261">
        <v>0</v>
      </c>
      <c r="ADG19" s="261">
        <v>19</v>
      </c>
      <c r="ADH19" s="261">
        <v>0</v>
      </c>
      <c r="ADI19" s="261">
        <v>0</v>
      </c>
      <c r="ADJ19" s="261">
        <v>0</v>
      </c>
      <c r="ADK19" s="261">
        <v>7</v>
      </c>
      <c r="ADL19" s="261">
        <v>0</v>
      </c>
      <c r="ADM19" s="261">
        <v>0</v>
      </c>
      <c r="ADN19" s="261">
        <v>0</v>
      </c>
      <c r="ADO19" s="261">
        <v>0</v>
      </c>
      <c r="ADP19" s="261">
        <v>0</v>
      </c>
      <c r="ADQ19" s="262"/>
      <c r="ADR19" s="263">
        <f t="shared" si="52"/>
        <v>26</v>
      </c>
      <c r="ADS19" s="264">
        <f t="shared" si="52"/>
        <v>26</v>
      </c>
      <c r="ADT19" s="261">
        <v>0</v>
      </c>
      <c r="ADU19" s="261">
        <v>0</v>
      </c>
      <c r="ADV19" s="261">
        <v>0</v>
      </c>
      <c r="ADW19" s="261">
        <v>0</v>
      </c>
      <c r="ADX19" s="261">
        <v>0</v>
      </c>
      <c r="ADY19" s="261">
        <v>0</v>
      </c>
      <c r="ADZ19" s="261">
        <v>0</v>
      </c>
      <c r="AEA19" s="261">
        <v>0</v>
      </c>
      <c r="AEB19" s="261">
        <v>0</v>
      </c>
      <c r="AEC19" s="261">
        <v>0</v>
      </c>
      <c r="AED19" s="261">
        <v>0</v>
      </c>
      <c r="AEE19" s="261">
        <v>0</v>
      </c>
      <c r="AEF19" s="262"/>
      <c r="AEG19" s="263">
        <f t="shared" si="53"/>
        <v>0</v>
      </c>
      <c r="AEH19" s="264">
        <f t="shared" si="53"/>
        <v>0</v>
      </c>
      <c r="AEI19" s="261">
        <v>0</v>
      </c>
      <c r="AEJ19" s="261">
        <v>0</v>
      </c>
      <c r="AEK19" s="261">
        <v>0</v>
      </c>
      <c r="AEL19" s="261">
        <v>0</v>
      </c>
      <c r="AEM19" s="261">
        <v>0</v>
      </c>
      <c r="AEN19" s="261">
        <v>0</v>
      </c>
      <c r="AEO19" s="261">
        <v>0</v>
      </c>
      <c r="AEP19" s="261">
        <v>0</v>
      </c>
      <c r="AEQ19" s="261">
        <v>0</v>
      </c>
      <c r="AER19" s="261">
        <v>0</v>
      </c>
      <c r="AES19" s="261">
        <v>0</v>
      </c>
      <c r="AET19" s="261">
        <v>0</v>
      </c>
      <c r="AEU19" s="262"/>
      <c r="AEV19" s="263">
        <f t="shared" si="54"/>
        <v>0</v>
      </c>
      <c r="AEW19" s="264">
        <f t="shared" si="54"/>
        <v>0</v>
      </c>
      <c r="AEX19" s="261">
        <v>0</v>
      </c>
      <c r="AEY19" s="261">
        <v>0</v>
      </c>
      <c r="AEZ19" s="261">
        <v>0</v>
      </c>
      <c r="AFA19" s="261">
        <v>0</v>
      </c>
      <c r="AFB19" s="261">
        <v>0</v>
      </c>
      <c r="AFC19" s="261">
        <v>0</v>
      </c>
      <c r="AFD19" s="261">
        <v>0</v>
      </c>
      <c r="AFE19" s="261">
        <v>0</v>
      </c>
      <c r="AFF19" s="261">
        <v>0</v>
      </c>
      <c r="AFG19" s="261">
        <v>0</v>
      </c>
      <c r="AFH19" s="261">
        <v>0</v>
      </c>
      <c r="AFI19" s="261">
        <v>0</v>
      </c>
      <c r="AFJ19" s="262"/>
      <c r="AFK19" s="263">
        <f t="shared" si="55"/>
        <v>0</v>
      </c>
      <c r="AFL19" s="264">
        <f t="shared" si="55"/>
        <v>0</v>
      </c>
      <c r="AFM19" s="261">
        <v>0</v>
      </c>
      <c r="AFN19" s="261">
        <v>0</v>
      </c>
      <c r="AFO19" s="261">
        <v>0</v>
      </c>
      <c r="AFP19" s="261">
        <v>0</v>
      </c>
      <c r="AFQ19" s="261">
        <v>0</v>
      </c>
      <c r="AFR19" s="261">
        <v>0</v>
      </c>
      <c r="AFS19" s="261">
        <v>0</v>
      </c>
      <c r="AFT19" s="261">
        <v>0</v>
      </c>
      <c r="AFU19" s="261">
        <v>0</v>
      </c>
      <c r="AFV19" s="261">
        <v>0</v>
      </c>
      <c r="AFW19" s="261">
        <v>0</v>
      </c>
      <c r="AFX19" s="261">
        <v>0</v>
      </c>
      <c r="AFY19" s="262"/>
      <c r="AFZ19" s="263">
        <f t="shared" si="56"/>
        <v>0</v>
      </c>
      <c r="AGA19" s="264">
        <f t="shared" si="56"/>
        <v>0</v>
      </c>
      <c r="AGB19" s="261">
        <v>0</v>
      </c>
      <c r="AGC19" s="261">
        <v>0</v>
      </c>
      <c r="AGD19" s="261">
        <v>0</v>
      </c>
      <c r="AGE19" s="261">
        <v>0</v>
      </c>
      <c r="AGF19" s="261">
        <v>0</v>
      </c>
      <c r="AGG19" s="261">
        <v>0</v>
      </c>
      <c r="AGH19" s="261">
        <v>0</v>
      </c>
      <c r="AGI19" s="261">
        <v>0</v>
      </c>
      <c r="AGJ19" s="261">
        <v>0</v>
      </c>
      <c r="AGK19" s="261">
        <v>0</v>
      </c>
      <c r="AGL19" s="261">
        <v>0</v>
      </c>
      <c r="AGM19" s="261">
        <v>0</v>
      </c>
      <c r="AGN19" s="262"/>
      <c r="AGO19" s="263">
        <f t="shared" si="57"/>
        <v>0</v>
      </c>
      <c r="AGP19" s="264">
        <f t="shared" si="57"/>
        <v>0</v>
      </c>
      <c r="AGQ19" s="261">
        <v>0</v>
      </c>
      <c r="AGR19" s="261">
        <v>0</v>
      </c>
      <c r="AGS19" s="261">
        <v>0</v>
      </c>
      <c r="AGT19" s="261">
        <v>0</v>
      </c>
      <c r="AGU19" s="261">
        <v>0</v>
      </c>
      <c r="AGV19" s="261">
        <v>0</v>
      </c>
      <c r="AGW19" s="261">
        <v>0</v>
      </c>
      <c r="AGX19" s="261">
        <v>0</v>
      </c>
      <c r="AGY19" s="261">
        <v>0</v>
      </c>
      <c r="AGZ19" s="261">
        <v>0</v>
      </c>
      <c r="AHA19" s="261">
        <v>0</v>
      </c>
      <c r="AHB19" s="261">
        <v>0</v>
      </c>
      <c r="AHC19" s="262"/>
      <c r="AHD19" s="263">
        <f t="shared" si="58"/>
        <v>0</v>
      </c>
      <c r="AHE19" s="264">
        <f t="shared" si="58"/>
        <v>0</v>
      </c>
      <c r="AHF19" s="261">
        <v>3.1</v>
      </c>
      <c r="AHG19" s="261">
        <v>8.1999999999999993</v>
      </c>
      <c r="AHH19" s="261">
        <v>10</v>
      </c>
      <c r="AHI19" s="261">
        <v>19.899999999999999</v>
      </c>
      <c r="AHJ19" s="261">
        <v>56.25</v>
      </c>
      <c r="AHK19" s="261">
        <v>115.15</v>
      </c>
      <c r="AHL19" s="261">
        <v>19.899999999999999</v>
      </c>
      <c r="AHM19" s="261">
        <v>66.900000000000006</v>
      </c>
      <c r="AHN19" s="261">
        <v>4.1500000000000004</v>
      </c>
      <c r="AHO19" s="261">
        <v>12.35</v>
      </c>
      <c r="AHP19" s="261">
        <v>3</v>
      </c>
      <c r="AHQ19" s="261">
        <v>8.15</v>
      </c>
      <c r="AHR19" s="262"/>
      <c r="AHS19" s="263">
        <f t="shared" si="59"/>
        <v>327.04999999999995</v>
      </c>
      <c r="AHT19" s="264">
        <f t="shared" si="59"/>
        <v>323.95</v>
      </c>
      <c r="AHU19" s="261">
        <v>0</v>
      </c>
      <c r="AHV19" s="261">
        <v>0</v>
      </c>
      <c r="AHW19" s="261">
        <v>0</v>
      </c>
      <c r="AHX19" s="261">
        <v>0</v>
      </c>
      <c r="AHY19" s="261">
        <v>0</v>
      </c>
      <c r="AHZ19" s="261">
        <v>0</v>
      </c>
      <c r="AIA19" s="261">
        <v>0</v>
      </c>
      <c r="AIB19" s="261">
        <v>0</v>
      </c>
      <c r="AIC19" s="261">
        <v>0</v>
      </c>
      <c r="AID19" s="261">
        <v>0</v>
      </c>
      <c r="AIE19" s="261">
        <v>0</v>
      </c>
      <c r="AIF19" s="261">
        <v>0</v>
      </c>
      <c r="AIG19" s="262"/>
      <c r="AIH19" s="263">
        <f t="shared" si="60"/>
        <v>0</v>
      </c>
      <c r="AII19" s="264">
        <f t="shared" si="60"/>
        <v>0</v>
      </c>
      <c r="AIJ19" s="261">
        <v>0</v>
      </c>
      <c r="AIK19" s="261">
        <v>0</v>
      </c>
      <c r="AIL19" s="261">
        <v>0</v>
      </c>
      <c r="AIM19" s="261">
        <v>0</v>
      </c>
      <c r="AIN19" s="261">
        <v>0</v>
      </c>
      <c r="AIO19" s="261">
        <v>0</v>
      </c>
      <c r="AIP19" s="261">
        <v>0</v>
      </c>
      <c r="AIQ19" s="261">
        <v>0</v>
      </c>
      <c r="AIR19" s="261">
        <v>0</v>
      </c>
      <c r="AIS19" s="261">
        <v>0</v>
      </c>
      <c r="AIT19" s="261">
        <v>0</v>
      </c>
      <c r="AIU19" s="261">
        <v>0</v>
      </c>
      <c r="AIV19" s="262"/>
      <c r="AIW19" s="263">
        <f t="shared" si="61"/>
        <v>0</v>
      </c>
      <c r="AIX19" s="264">
        <f t="shared" si="61"/>
        <v>0</v>
      </c>
      <c r="AIY19" s="261">
        <v>0</v>
      </c>
      <c r="AIZ19" s="261">
        <v>0</v>
      </c>
      <c r="AJA19" s="261">
        <v>0</v>
      </c>
      <c r="AJB19" s="261">
        <v>0</v>
      </c>
      <c r="AJC19" s="261">
        <v>0</v>
      </c>
      <c r="AJD19" s="261">
        <v>0</v>
      </c>
      <c r="AJE19" s="261">
        <v>0</v>
      </c>
      <c r="AJF19" s="261">
        <v>0</v>
      </c>
      <c r="AJG19" s="261">
        <v>0</v>
      </c>
      <c r="AJH19" s="261">
        <v>0</v>
      </c>
      <c r="AJI19" s="261">
        <v>0</v>
      </c>
      <c r="AJJ19" s="261">
        <v>0</v>
      </c>
      <c r="AJK19" s="262"/>
      <c r="AJL19" s="263">
        <f t="shared" si="62"/>
        <v>0</v>
      </c>
      <c r="AJM19" s="264">
        <f t="shared" si="62"/>
        <v>0</v>
      </c>
      <c r="AJN19" s="261">
        <v>0</v>
      </c>
      <c r="AJO19" s="261">
        <v>0</v>
      </c>
      <c r="AJP19" s="261">
        <v>0</v>
      </c>
      <c r="AJQ19" s="261">
        <v>0</v>
      </c>
      <c r="AJR19" s="261">
        <v>0</v>
      </c>
      <c r="AJS19" s="261">
        <v>0</v>
      </c>
      <c r="AJT19" s="261">
        <v>0</v>
      </c>
      <c r="AJU19" s="261">
        <v>0</v>
      </c>
      <c r="AJV19" s="261">
        <v>0</v>
      </c>
      <c r="AJW19" s="261">
        <v>0</v>
      </c>
      <c r="AJX19" s="261">
        <v>0</v>
      </c>
      <c r="AJY19" s="261">
        <v>0</v>
      </c>
      <c r="AJZ19" s="262"/>
      <c r="AKA19" s="263">
        <f t="shared" si="63"/>
        <v>0</v>
      </c>
      <c r="AKB19" s="264">
        <f t="shared" si="63"/>
        <v>0</v>
      </c>
      <c r="AKC19" s="261">
        <v>0</v>
      </c>
      <c r="AKD19" s="261">
        <v>0</v>
      </c>
      <c r="AKE19" s="261">
        <v>0</v>
      </c>
      <c r="AKF19" s="261">
        <v>0</v>
      </c>
      <c r="AKG19" s="261">
        <v>0</v>
      </c>
      <c r="AKH19" s="261">
        <v>0</v>
      </c>
      <c r="AKI19" s="261">
        <v>0</v>
      </c>
      <c r="AKJ19" s="261">
        <v>0</v>
      </c>
      <c r="AKK19" s="261">
        <v>0</v>
      </c>
      <c r="AKL19" s="261">
        <v>0</v>
      </c>
      <c r="AKM19" s="261">
        <v>0</v>
      </c>
      <c r="AKN19" s="261">
        <v>0</v>
      </c>
      <c r="AKO19" s="262"/>
      <c r="AKP19" s="263">
        <f t="shared" si="64"/>
        <v>0</v>
      </c>
      <c r="AKQ19" s="264">
        <f t="shared" si="64"/>
        <v>0</v>
      </c>
      <c r="AKR19" s="261">
        <v>0</v>
      </c>
      <c r="AKS19" s="261">
        <v>0</v>
      </c>
      <c r="AKT19" s="261">
        <v>0</v>
      </c>
      <c r="AKU19" s="261">
        <v>1000</v>
      </c>
      <c r="AKV19" s="261">
        <v>0</v>
      </c>
      <c r="AKW19" s="261">
        <v>500</v>
      </c>
      <c r="AKX19" s="261">
        <v>0</v>
      </c>
      <c r="AKY19" s="261">
        <v>0</v>
      </c>
      <c r="AKZ19" s="261">
        <v>4970</v>
      </c>
      <c r="ALA19" s="261">
        <v>0</v>
      </c>
      <c r="ALB19" s="261">
        <v>-475</v>
      </c>
      <c r="ALC19" s="261">
        <v>0</v>
      </c>
      <c r="ALD19" s="262"/>
      <c r="ALE19" s="263">
        <f t="shared" si="65"/>
        <v>5995</v>
      </c>
      <c r="ALF19" s="264">
        <f t="shared" si="65"/>
        <v>5995</v>
      </c>
      <c r="ALG19" s="261">
        <v>0</v>
      </c>
      <c r="ALH19" s="261">
        <v>0</v>
      </c>
      <c r="ALI19" s="261">
        <v>0</v>
      </c>
      <c r="ALJ19" s="261">
        <v>0</v>
      </c>
      <c r="ALK19" s="261">
        <v>0</v>
      </c>
      <c r="ALL19" s="261">
        <v>0</v>
      </c>
      <c r="ALM19" s="261">
        <v>0</v>
      </c>
      <c r="ALN19" s="261">
        <v>0</v>
      </c>
      <c r="ALO19" s="261">
        <v>0</v>
      </c>
      <c r="ALP19" s="261">
        <v>0</v>
      </c>
      <c r="ALQ19" s="261">
        <v>0</v>
      </c>
      <c r="ALR19" s="261">
        <v>0</v>
      </c>
      <c r="ALS19" s="262"/>
      <c r="ALT19" s="263">
        <f t="shared" si="66"/>
        <v>0</v>
      </c>
      <c r="ALU19" s="264">
        <f t="shared" si="66"/>
        <v>0</v>
      </c>
      <c r="ALV19" s="261">
        <v>0</v>
      </c>
      <c r="ALW19" s="261">
        <v>0</v>
      </c>
      <c r="ALX19" s="261">
        <v>0</v>
      </c>
      <c r="ALY19" s="261">
        <v>0</v>
      </c>
      <c r="ALZ19" s="261">
        <v>0</v>
      </c>
      <c r="AMA19" s="261">
        <v>0</v>
      </c>
      <c r="AMB19" s="261">
        <v>0</v>
      </c>
      <c r="AMC19" s="261">
        <v>0</v>
      </c>
      <c r="AMD19" s="261">
        <v>0</v>
      </c>
      <c r="AME19" s="261">
        <v>0</v>
      </c>
      <c r="AMF19" s="261">
        <v>0</v>
      </c>
      <c r="AMG19" s="261">
        <v>0</v>
      </c>
      <c r="AMH19" s="262"/>
      <c r="AMI19" s="263">
        <f t="shared" si="67"/>
        <v>0</v>
      </c>
      <c r="AMJ19" s="264">
        <f t="shared" si="67"/>
        <v>0</v>
      </c>
      <c r="AMK19" s="261">
        <v>1788.21</v>
      </c>
      <c r="AML19" s="261">
        <v>0</v>
      </c>
      <c r="AMM19" s="261">
        <v>0</v>
      </c>
      <c r="AMN19" s="261">
        <v>1996.68</v>
      </c>
      <c r="AMO19" s="261">
        <v>0</v>
      </c>
      <c r="AMP19" s="261">
        <v>0</v>
      </c>
      <c r="AMQ19" s="261">
        <v>1963.35</v>
      </c>
      <c r="AMR19" s="261">
        <v>0</v>
      </c>
      <c r="AMS19" s="261">
        <v>0</v>
      </c>
      <c r="AMT19" s="261">
        <v>694.31</v>
      </c>
      <c r="AMU19" s="261">
        <v>0</v>
      </c>
      <c r="AMV19" s="261">
        <v>0</v>
      </c>
      <c r="AMW19" s="262"/>
      <c r="AMX19" s="263">
        <f t="shared" si="68"/>
        <v>6442.5499999999993</v>
      </c>
      <c r="AMY19" s="264">
        <f t="shared" si="68"/>
        <v>4654.34</v>
      </c>
      <c r="AMZ19" s="261">
        <v>0</v>
      </c>
      <c r="ANA19" s="261">
        <v>0</v>
      </c>
      <c r="ANB19" s="261">
        <v>0</v>
      </c>
      <c r="ANC19" s="261">
        <v>0</v>
      </c>
      <c r="AND19" s="261">
        <v>0</v>
      </c>
      <c r="ANE19" s="261">
        <v>0</v>
      </c>
      <c r="ANF19" s="261">
        <v>0</v>
      </c>
      <c r="ANG19" s="261">
        <v>0</v>
      </c>
      <c r="ANH19" s="261">
        <v>0</v>
      </c>
      <c r="ANI19" s="261">
        <v>0</v>
      </c>
      <c r="ANJ19" s="261">
        <v>0</v>
      </c>
      <c r="ANK19" s="261">
        <v>0</v>
      </c>
      <c r="ANL19" s="262"/>
      <c r="ANM19" s="263">
        <f t="shared" si="69"/>
        <v>0</v>
      </c>
      <c r="ANN19" s="264">
        <f t="shared" si="69"/>
        <v>0</v>
      </c>
      <c r="ANO19" s="261">
        <v>0</v>
      </c>
      <c r="ANP19" s="261">
        <v>0</v>
      </c>
      <c r="ANQ19" s="261">
        <v>0</v>
      </c>
      <c r="ANR19" s="261">
        <v>0</v>
      </c>
      <c r="ANS19" s="261">
        <v>0</v>
      </c>
      <c r="ANT19" s="261">
        <v>0</v>
      </c>
      <c r="ANU19" s="261">
        <v>0</v>
      </c>
      <c r="ANV19" s="261">
        <v>0</v>
      </c>
      <c r="ANW19" s="261">
        <v>0</v>
      </c>
      <c r="ANX19" s="261">
        <v>0</v>
      </c>
      <c r="ANY19" s="261">
        <v>0</v>
      </c>
      <c r="ANZ19" s="261">
        <v>0</v>
      </c>
      <c r="AOA19" s="262"/>
      <c r="AOB19" s="263">
        <f t="shared" si="70"/>
        <v>0</v>
      </c>
      <c r="AOC19" s="264">
        <f t="shared" si="70"/>
        <v>0</v>
      </c>
      <c r="AOD19" s="261">
        <v>0</v>
      </c>
      <c r="AOE19" s="261">
        <v>0</v>
      </c>
      <c r="AOF19" s="261">
        <v>0</v>
      </c>
      <c r="AOG19" s="261">
        <v>0</v>
      </c>
      <c r="AOH19" s="261">
        <v>0</v>
      </c>
      <c r="AOI19" s="261">
        <v>0</v>
      </c>
      <c r="AOJ19" s="261">
        <v>0</v>
      </c>
      <c r="AOK19" s="261">
        <v>0</v>
      </c>
      <c r="AOL19" s="261">
        <v>0</v>
      </c>
      <c r="AOM19" s="261">
        <v>0</v>
      </c>
      <c r="AON19" s="261">
        <v>0</v>
      </c>
      <c r="AOO19" s="261">
        <v>0</v>
      </c>
      <c r="AOP19" s="262"/>
      <c r="AOQ19" s="263">
        <f t="shared" si="71"/>
        <v>0</v>
      </c>
      <c r="AOR19" s="264">
        <f t="shared" si="71"/>
        <v>0</v>
      </c>
      <c r="AOS19" s="261">
        <v>0</v>
      </c>
      <c r="AOT19" s="261">
        <v>0</v>
      </c>
      <c r="AOU19" s="261">
        <v>0</v>
      </c>
      <c r="AOV19" s="261">
        <v>0</v>
      </c>
      <c r="AOW19" s="261">
        <v>0</v>
      </c>
      <c r="AOX19" s="261">
        <v>0</v>
      </c>
      <c r="AOY19" s="261">
        <v>0</v>
      </c>
      <c r="AOZ19" s="261">
        <v>0</v>
      </c>
      <c r="APA19" s="261">
        <v>0</v>
      </c>
      <c r="APB19" s="261">
        <v>0</v>
      </c>
      <c r="APC19" s="261">
        <v>0</v>
      </c>
      <c r="APD19" s="261">
        <v>0</v>
      </c>
      <c r="APE19" s="262"/>
      <c r="APF19" s="263">
        <f t="shared" si="72"/>
        <v>0</v>
      </c>
      <c r="APG19" s="264">
        <f t="shared" si="72"/>
        <v>0</v>
      </c>
      <c r="APH19" s="261">
        <v>0</v>
      </c>
      <c r="API19" s="261">
        <v>0</v>
      </c>
      <c r="APJ19" s="261">
        <v>0</v>
      </c>
      <c r="APK19" s="261">
        <v>0</v>
      </c>
      <c r="APL19" s="261">
        <v>0</v>
      </c>
      <c r="APM19" s="261">
        <v>0</v>
      </c>
      <c r="APN19" s="261">
        <v>0</v>
      </c>
      <c r="APO19" s="261">
        <v>0</v>
      </c>
      <c r="APP19" s="261">
        <v>0</v>
      </c>
      <c r="APQ19" s="261">
        <v>0</v>
      </c>
      <c r="APR19" s="261">
        <v>0</v>
      </c>
      <c r="APS19" s="261">
        <v>0</v>
      </c>
      <c r="APT19" s="262"/>
      <c r="APU19" s="263">
        <f t="shared" si="73"/>
        <v>0</v>
      </c>
      <c r="APV19" s="264">
        <f t="shared" si="73"/>
        <v>0</v>
      </c>
      <c r="APW19" s="261">
        <v>0</v>
      </c>
      <c r="APX19" s="261">
        <v>0</v>
      </c>
      <c r="APY19" s="261">
        <v>0</v>
      </c>
      <c r="APZ19" s="261">
        <v>0</v>
      </c>
      <c r="AQA19" s="261">
        <v>0</v>
      </c>
      <c r="AQB19" s="261">
        <v>0</v>
      </c>
      <c r="AQC19" s="261">
        <v>0</v>
      </c>
      <c r="AQD19" s="261">
        <v>0</v>
      </c>
      <c r="AQE19" s="261">
        <v>0</v>
      </c>
      <c r="AQF19" s="261">
        <v>0</v>
      </c>
      <c r="AQG19" s="261">
        <v>0</v>
      </c>
      <c r="AQH19" s="261">
        <v>0</v>
      </c>
      <c r="AQI19" s="262"/>
      <c r="AQJ19" s="263">
        <f t="shared" si="74"/>
        <v>0</v>
      </c>
      <c r="AQK19" s="264">
        <f t="shared" si="74"/>
        <v>0</v>
      </c>
      <c r="AQL19" s="261"/>
      <c r="AQM19" s="261"/>
      <c r="AQN19" s="261"/>
      <c r="AQO19" s="261"/>
      <c r="AQP19" s="261">
        <v>64531</v>
      </c>
      <c r="AQQ19" s="261"/>
      <c r="AQR19" s="261"/>
      <c r="AQS19" s="261"/>
      <c r="AQT19" s="261"/>
      <c r="AQU19" s="261"/>
      <c r="AQV19" s="261"/>
      <c r="AQW19" s="261"/>
      <c r="AQX19" s="262"/>
      <c r="AQY19" s="263">
        <f t="shared" si="75"/>
        <v>64531</v>
      </c>
      <c r="AQZ19" s="264">
        <f t="shared" si="75"/>
        <v>64531</v>
      </c>
      <c r="ARA19" s="261">
        <v>15506</v>
      </c>
      <c r="ARB19" s="261">
        <v>0</v>
      </c>
      <c r="ARC19" s="261">
        <v>0</v>
      </c>
      <c r="ARD19" s="261">
        <v>30189</v>
      </c>
      <c r="ARE19" s="261">
        <v>10063</v>
      </c>
      <c r="ARF19" s="261">
        <v>10063</v>
      </c>
      <c r="ARG19" s="261">
        <v>10063</v>
      </c>
      <c r="ARH19" s="261">
        <v>10063</v>
      </c>
      <c r="ARI19" s="261">
        <v>0</v>
      </c>
      <c r="ARJ19" s="261">
        <v>0</v>
      </c>
      <c r="ARK19" s="261">
        <v>0</v>
      </c>
      <c r="ARL19" s="261">
        <v>0</v>
      </c>
      <c r="ARM19" s="262"/>
      <c r="ARN19" s="263">
        <f t="shared" si="76"/>
        <v>85947</v>
      </c>
      <c r="ARO19" s="264">
        <f t="shared" si="76"/>
        <v>70441</v>
      </c>
      <c r="ARP19" s="261">
        <v>130954.74</v>
      </c>
      <c r="ARQ19" s="261">
        <v>148861.32</v>
      </c>
      <c r="ARR19" s="261">
        <v>128035.91</v>
      </c>
      <c r="ARS19" s="261">
        <v>149293.51999999999</v>
      </c>
      <c r="ART19" s="261">
        <v>121645.6</v>
      </c>
      <c r="ARU19" s="261">
        <v>152295.51999999999</v>
      </c>
      <c r="ARV19" s="261">
        <v>122032.46</v>
      </c>
      <c r="ARW19" s="261">
        <v>140403.17000000001</v>
      </c>
      <c r="ARX19" s="261">
        <v>124637.9</v>
      </c>
      <c r="ARY19" s="261">
        <v>139155.4</v>
      </c>
      <c r="ARZ19" s="261">
        <v>117823.72</v>
      </c>
      <c r="ASA19" s="262"/>
      <c r="ASB19" s="265">
        <f t="shared" si="78"/>
        <v>1475139.2599999998</v>
      </c>
      <c r="ASC19" s="266"/>
      <c r="ASD19" s="261">
        <v>24974.35</v>
      </c>
      <c r="ASE19" s="261"/>
      <c r="ASF19" s="261">
        <v>17323.87</v>
      </c>
      <c r="ASG19" s="261"/>
      <c r="ASH19" s="261"/>
      <c r="ASI19" s="261"/>
      <c r="ASJ19" s="261">
        <v>8258.2900000000009</v>
      </c>
      <c r="ASK19" s="261"/>
      <c r="ASL19" s="261"/>
      <c r="ASM19" s="261"/>
      <c r="ASN19" s="262"/>
      <c r="ASO19" s="267">
        <f t="shared" si="77"/>
        <v>50556.51</v>
      </c>
    </row>
    <row r="20" spans="1:1185" x14ac:dyDescent="0.25">
      <c r="A20" s="39">
        <v>19</v>
      </c>
      <c r="B20" s="40">
        <v>1</v>
      </c>
      <c r="C20" s="40" t="s">
        <v>30</v>
      </c>
      <c r="D20" s="40" t="s">
        <v>30</v>
      </c>
      <c r="E20" s="41" t="s">
        <v>30</v>
      </c>
      <c r="F20" s="187">
        <v>592227</v>
      </c>
      <c r="G20" s="49">
        <v>620259</v>
      </c>
      <c r="H20" s="51">
        <v>538012</v>
      </c>
      <c r="I20" s="49">
        <v>543356</v>
      </c>
      <c r="J20" s="49">
        <v>420372.07350065489</v>
      </c>
      <c r="K20" s="51" t="s">
        <v>219</v>
      </c>
      <c r="L20" s="49">
        <v>177936</v>
      </c>
      <c r="M20" s="49">
        <v>598308</v>
      </c>
      <c r="N20" s="49">
        <v>538012</v>
      </c>
      <c r="O20" s="49">
        <v>44834</v>
      </c>
      <c r="P20" s="49">
        <v>45280</v>
      </c>
      <c r="Q20" s="258">
        <v>8069.0686455016212</v>
      </c>
      <c r="R20" s="259">
        <v>13881.857853843501</v>
      </c>
      <c r="S20" s="260">
        <f t="shared" si="0"/>
        <v>21950.926499345122</v>
      </c>
      <c r="T20" s="268">
        <v>321.24</v>
      </c>
      <c r="U20" s="268">
        <v>143.87</v>
      </c>
      <c r="V20" s="268">
        <v>363.08</v>
      </c>
      <c r="W20" s="268">
        <v>449.53</v>
      </c>
      <c r="X20" s="268">
        <v>461.81</v>
      </c>
      <c r="Y20" s="268">
        <v>458.54</v>
      </c>
      <c r="Z20" s="268">
        <v>349.59</v>
      </c>
      <c r="AA20" s="268">
        <v>272.27999999999997</v>
      </c>
      <c r="AB20" s="268">
        <v>575.83000000000004</v>
      </c>
      <c r="AC20" s="268">
        <v>336.5</v>
      </c>
      <c r="AD20" s="268">
        <v>366.36</v>
      </c>
      <c r="AE20" s="268">
        <v>117.89</v>
      </c>
      <c r="AF20" s="269"/>
      <c r="AG20" s="270">
        <f t="shared" si="1"/>
        <v>4216.5200000000004</v>
      </c>
      <c r="AH20" s="271">
        <f t="shared" si="1"/>
        <v>3895.2799999999997</v>
      </c>
      <c r="AI20" s="268">
        <v>83.07</v>
      </c>
      <c r="AJ20" s="268">
        <v>26.78</v>
      </c>
      <c r="AK20" s="268">
        <v>69.680000000000007</v>
      </c>
      <c r="AL20" s="268">
        <v>47.15</v>
      </c>
      <c r="AM20" s="268">
        <v>50.75</v>
      </c>
      <c r="AN20" s="268">
        <v>82.88</v>
      </c>
      <c r="AO20" s="268">
        <v>104.49</v>
      </c>
      <c r="AP20" s="268">
        <v>38.78</v>
      </c>
      <c r="AQ20" s="268">
        <v>70.75</v>
      </c>
      <c r="AR20" s="268">
        <v>51.81</v>
      </c>
      <c r="AS20" s="268">
        <v>55.75</v>
      </c>
      <c r="AT20" s="268">
        <v>21.6</v>
      </c>
      <c r="AU20" s="269"/>
      <c r="AV20" s="270">
        <f t="shared" si="2"/>
        <v>703.49000000000012</v>
      </c>
      <c r="AW20" s="271">
        <f t="shared" si="2"/>
        <v>620.41999999999996</v>
      </c>
      <c r="AX20" s="268">
        <v>0</v>
      </c>
      <c r="AY20" s="268">
        <v>0</v>
      </c>
      <c r="AZ20" s="268">
        <v>0</v>
      </c>
      <c r="BA20" s="268">
        <v>0</v>
      </c>
      <c r="BB20" s="268">
        <v>0</v>
      </c>
      <c r="BC20" s="268">
        <v>0</v>
      </c>
      <c r="BD20" s="268">
        <v>0</v>
      </c>
      <c r="BE20" s="268">
        <v>0</v>
      </c>
      <c r="BF20" s="268">
        <v>0</v>
      </c>
      <c r="BG20" s="268">
        <v>0</v>
      </c>
      <c r="BH20" s="268">
        <v>0</v>
      </c>
      <c r="BI20" s="268">
        <v>0</v>
      </c>
      <c r="BJ20" s="269"/>
      <c r="BK20" s="270">
        <f t="shared" si="3"/>
        <v>0</v>
      </c>
      <c r="BL20" s="271">
        <f t="shared" si="3"/>
        <v>0</v>
      </c>
      <c r="BM20" s="268">
        <v>150.02000000000001</v>
      </c>
      <c r="BN20" s="268">
        <v>89.21</v>
      </c>
      <c r="BO20" s="268">
        <v>27.19</v>
      </c>
      <c r="BP20" s="268">
        <v>85.08</v>
      </c>
      <c r="BQ20" s="268">
        <v>49.76</v>
      </c>
      <c r="BR20" s="268">
        <v>56.27</v>
      </c>
      <c r="BS20" s="268">
        <v>118.53</v>
      </c>
      <c r="BT20" s="268">
        <v>559.44000000000005</v>
      </c>
      <c r="BU20" s="268">
        <v>19.399999999999999</v>
      </c>
      <c r="BV20" s="268">
        <v>27.23</v>
      </c>
      <c r="BW20" s="268">
        <v>42.9</v>
      </c>
      <c r="BX20" s="268">
        <v>60.81</v>
      </c>
      <c r="BY20" s="269"/>
      <c r="BZ20" s="270">
        <f t="shared" si="4"/>
        <v>1285.8400000000001</v>
      </c>
      <c r="CA20" s="271">
        <f t="shared" si="4"/>
        <v>1135.82</v>
      </c>
      <c r="CB20" s="268">
        <v>1584.26</v>
      </c>
      <c r="CC20" s="268">
        <v>494.91</v>
      </c>
      <c r="CD20" s="268">
        <v>1100.4000000000001</v>
      </c>
      <c r="CE20" s="268">
        <v>829.29</v>
      </c>
      <c r="CF20" s="268">
        <v>877.24</v>
      </c>
      <c r="CG20" s="268">
        <v>1300.72</v>
      </c>
      <c r="CH20" s="268">
        <v>1711.89</v>
      </c>
      <c r="CI20" s="268">
        <v>724.25</v>
      </c>
      <c r="CJ20" s="268">
        <v>490.16</v>
      </c>
      <c r="CK20" s="268">
        <v>1061.24</v>
      </c>
      <c r="CL20" s="268">
        <v>815.73</v>
      </c>
      <c r="CM20" s="268">
        <v>355.4</v>
      </c>
      <c r="CN20" s="269"/>
      <c r="CO20" s="270">
        <f t="shared" si="5"/>
        <v>11345.49</v>
      </c>
      <c r="CP20" s="271">
        <f t="shared" si="5"/>
        <v>9761.23</v>
      </c>
      <c r="CQ20" s="268">
        <v>0</v>
      </c>
      <c r="CR20" s="268">
        <v>0</v>
      </c>
      <c r="CS20" s="268">
        <v>0</v>
      </c>
      <c r="CT20" s="268">
        <v>0</v>
      </c>
      <c r="CU20" s="268">
        <v>0</v>
      </c>
      <c r="CV20" s="268">
        <v>0</v>
      </c>
      <c r="CW20" s="268">
        <v>0</v>
      </c>
      <c r="CX20" s="268">
        <v>0</v>
      </c>
      <c r="CY20" s="268">
        <v>0</v>
      </c>
      <c r="CZ20" s="268">
        <v>0</v>
      </c>
      <c r="DA20" s="268">
        <v>0</v>
      </c>
      <c r="DB20" s="268">
        <v>0</v>
      </c>
      <c r="DC20" s="269"/>
      <c r="DD20" s="270">
        <f t="shared" si="6"/>
        <v>0</v>
      </c>
      <c r="DE20" s="271">
        <f t="shared" si="6"/>
        <v>0</v>
      </c>
      <c r="DF20" s="268">
        <v>486.34</v>
      </c>
      <c r="DG20" s="268">
        <v>120.14</v>
      </c>
      <c r="DH20" s="268">
        <v>271.13</v>
      </c>
      <c r="DI20" s="268">
        <v>25.03</v>
      </c>
      <c r="DJ20" s="268">
        <v>62.46</v>
      </c>
      <c r="DK20" s="268">
        <v>226.46</v>
      </c>
      <c r="DL20" s="268">
        <v>540.69000000000005</v>
      </c>
      <c r="DM20" s="268">
        <v>66.16</v>
      </c>
      <c r="DN20" s="268">
        <v>39.24</v>
      </c>
      <c r="DO20" s="268">
        <v>120.86</v>
      </c>
      <c r="DP20" s="268">
        <v>145.97</v>
      </c>
      <c r="DQ20" s="268">
        <v>28.47</v>
      </c>
      <c r="DR20" s="269"/>
      <c r="DS20" s="270">
        <f t="shared" si="7"/>
        <v>2132.9499999999998</v>
      </c>
      <c r="DT20" s="271">
        <f t="shared" si="7"/>
        <v>1646.61</v>
      </c>
      <c r="DU20" s="268">
        <v>500.71</v>
      </c>
      <c r="DV20" s="268">
        <v>519.80999999999995</v>
      </c>
      <c r="DW20" s="268">
        <v>415</v>
      </c>
      <c r="DX20" s="268">
        <v>528.41</v>
      </c>
      <c r="DY20" s="268">
        <v>960.11</v>
      </c>
      <c r="DZ20" s="268">
        <v>1008.92</v>
      </c>
      <c r="EA20" s="268">
        <v>849.89</v>
      </c>
      <c r="EB20" s="268">
        <v>320.64999999999998</v>
      </c>
      <c r="EC20" s="268">
        <v>1054.5999999999999</v>
      </c>
      <c r="ED20" s="268">
        <v>1330.33</v>
      </c>
      <c r="EE20" s="268">
        <v>971.86</v>
      </c>
      <c r="EF20" s="268">
        <v>1109.18</v>
      </c>
      <c r="EG20" s="269"/>
      <c r="EH20" s="270">
        <f t="shared" si="8"/>
        <v>9569.4700000000012</v>
      </c>
      <c r="EI20" s="271">
        <f t="shared" si="8"/>
        <v>9068.7599999999984</v>
      </c>
      <c r="EJ20" s="268">
        <v>172.97</v>
      </c>
      <c r="EK20" s="268">
        <v>122.35</v>
      </c>
      <c r="EL20" s="268">
        <v>107.48</v>
      </c>
      <c r="EM20" s="268">
        <v>110.62</v>
      </c>
      <c r="EN20" s="268">
        <v>155.47999999999999</v>
      </c>
      <c r="EO20" s="268">
        <v>170.14</v>
      </c>
      <c r="EP20" s="268">
        <v>108.41</v>
      </c>
      <c r="EQ20" s="268">
        <v>36.25</v>
      </c>
      <c r="ER20" s="268">
        <v>140</v>
      </c>
      <c r="ES20" s="268">
        <v>224.37</v>
      </c>
      <c r="ET20" s="268">
        <v>115.24</v>
      </c>
      <c r="EU20" s="268">
        <v>124.5</v>
      </c>
      <c r="EV20" s="269"/>
      <c r="EW20" s="270">
        <f t="shared" si="9"/>
        <v>1587.8100000000002</v>
      </c>
      <c r="EX20" s="271">
        <f t="shared" si="9"/>
        <v>1414.84</v>
      </c>
      <c r="EY20" s="268">
        <v>30</v>
      </c>
      <c r="EZ20" s="268">
        <v>0</v>
      </c>
      <c r="FA20" s="268">
        <v>0</v>
      </c>
      <c r="FB20" s="268">
        <v>0</v>
      </c>
      <c r="FC20" s="268">
        <v>0</v>
      </c>
      <c r="FD20" s="268">
        <v>160</v>
      </c>
      <c r="FE20" s="268">
        <v>0</v>
      </c>
      <c r="FF20" s="268">
        <v>0</v>
      </c>
      <c r="FG20" s="268">
        <v>0</v>
      </c>
      <c r="FH20" s="268">
        <v>0</v>
      </c>
      <c r="FI20" s="268">
        <v>0</v>
      </c>
      <c r="FJ20" s="268">
        <v>0</v>
      </c>
      <c r="FK20" s="269"/>
      <c r="FL20" s="270">
        <f t="shared" si="10"/>
        <v>190</v>
      </c>
      <c r="FM20" s="271">
        <f t="shared" si="10"/>
        <v>160</v>
      </c>
      <c r="FN20" s="268">
        <v>218.23</v>
      </c>
      <c r="FO20" s="268">
        <v>158.80000000000001</v>
      </c>
      <c r="FP20" s="268">
        <v>47.31</v>
      </c>
      <c r="FQ20" s="268">
        <v>170.19</v>
      </c>
      <c r="FR20" s="268">
        <v>289.92</v>
      </c>
      <c r="FS20" s="268">
        <v>251.96</v>
      </c>
      <c r="FT20" s="268">
        <v>96.61</v>
      </c>
      <c r="FU20" s="268">
        <v>47.42</v>
      </c>
      <c r="FV20" s="268">
        <v>134.74</v>
      </c>
      <c r="FW20" s="268">
        <v>193.25</v>
      </c>
      <c r="FX20" s="268">
        <v>63.5</v>
      </c>
      <c r="FY20" s="268">
        <v>62.02</v>
      </c>
      <c r="FZ20" s="269"/>
      <c r="GA20" s="270">
        <f t="shared" si="11"/>
        <v>1733.95</v>
      </c>
      <c r="GB20" s="271">
        <f t="shared" si="11"/>
        <v>1515.72</v>
      </c>
      <c r="GC20" s="268">
        <v>544.45000000000005</v>
      </c>
      <c r="GD20" s="268">
        <v>454.36</v>
      </c>
      <c r="GE20" s="268">
        <v>239.71</v>
      </c>
      <c r="GF20" s="268">
        <v>348.69</v>
      </c>
      <c r="GG20" s="268">
        <v>530.94000000000005</v>
      </c>
      <c r="GH20" s="268">
        <v>682.11</v>
      </c>
      <c r="GI20" s="268">
        <v>475.26</v>
      </c>
      <c r="GJ20" s="268">
        <v>247.41</v>
      </c>
      <c r="GK20" s="268">
        <v>397.13</v>
      </c>
      <c r="GL20" s="268">
        <v>850.12</v>
      </c>
      <c r="GM20" s="268">
        <v>228.2</v>
      </c>
      <c r="GN20" s="268">
        <v>309.47000000000003</v>
      </c>
      <c r="GO20" s="269"/>
      <c r="GP20" s="270">
        <f t="shared" si="12"/>
        <v>5307.85</v>
      </c>
      <c r="GQ20" s="271">
        <f t="shared" si="12"/>
        <v>4763.3999999999996</v>
      </c>
      <c r="GR20" s="268">
        <v>944.94</v>
      </c>
      <c r="GS20" s="268">
        <v>624.44000000000005</v>
      </c>
      <c r="GT20" s="268">
        <v>552.30999999999995</v>
      </c>
      <c r="GU20" s="268">
        <v>466.84</v>
      </c>
      <c r="GV20" s="268">
        <v>509.18</v>
      </c>
      <c r="GW20" s="268">
        <v>651.95000000000005</v>
      </c>
      <c r="GX20" s="268">
        <v>125.79</v>
      </c>
      <c r="GY20" s="268">
        <v>105.64</v>
      </c>
      <c r="GZ20" s="268">
        <v>205.42</v>
      </c>
      <c r="HA20" s="268">
        <v>492.78</v>
      </c>
      <c r="HB20" s="268">
        <v>184</v>
      </c>
      <c r="HC20" s="268">
        <v>152.03</v>
      </c>
      <c r="HD20" s="269"/>
      <c r="HE20" s="270">
        <f t="shared" si="13"/>
        <v>5015.3199999999988</v>
      </c>
      <c r="HF20" s="271">
        <f t="shared" si="13"/>
        <v>4070.3800000000006</v>
      </c>
      <c r="HG20" s="268">
        <v>0</v>
      </c>
      <c r="HH20" s="268">
        <v>0</v>
      </c>
      <c r="HI20" s="268">
        <v>0</v>
      </c>
      <c r="HJ20" s="268">
        <v>0</v>
      </c>
      <c r="HK20" s="268">
        <v>0</v>
      </c>
      <c r="HL20" s="268">
        <v>0</v>
      </c>
      <c r="HM20" s="268">
        <v>0</v>
      </c>
      <c r="HN20" s="268">
        <v>0</v>
      </c>
      <c r="HO20" s="268">
        <v>0</v>
      </c>
      <c r="HP20" s="268">
        <v>0</v>
      </c>
      <c r="HQ20" s="268">
        <v>0</v>
      </c>
      <c r="HR20" s="268">
        <v>0</v>
      </c>
      <c r="HS20" s="269"/>
      <c r="HT20" s="270">
        <f t="shared" si="14"/>
        <v>0</v>
      </c>
      <c r="HU20" s="271">
        <f t="shared" si="14"/>
        <v>0</v>
      </c>
      <c r="HV20" s="268">
        <v>0</v>
      </c>
      <c r="HW20" s="268">
        <v>0</v>
      </c>
      <c r="HX20" s="268">
        <v>0</v>
      </c>
      <c r="HY20" s="268">
        <v>0</v>
      </c>
      <c r="HZ20" s="268">
        <v>0</v>
      </c>
      <c r="IA20" s="268">
        <v>0</v>
      </c>
      <c r="IB20" s="268">
        <v>0</v>
      </c>
      <c r="IC20" s="268">
        <v>0</v>
      </c>
      <c r="ID20" s="268">
        <v>0</v>
      </c>
      <c r="IE20" s="268">
        <v>0</v>
      </c>
      <c r="IF20" s="268">
        <v>0</v>
      </c>
      <c r="IG20" s="268">
        <v>0</v>
      </c>
      <c r="IH20" s="269"/>
      <c r="II20" s="270">
        <f t="shared" si="15"/>
        <v>0</v>
      </c>
      <c r="IJ20" s="271">
        <f t="shared" si="15"/>
        <v>0</v>
      </c>
      <c r="IK20" s="268">
        <v>1135</v>
      </c>
      <c r="IL20" s="268">
        <v>1039</v>
      </c>
      <c r="IM20" s="268">
        <v>690</v>
      </c>
      <c r="IN20" s="268">
        <v>924</v>
      </c>
      <c r="IO20" s="268">
        <v>1164</v>
      </c>
      <c r="IP20" s="268">
        <v>692</v>
      </c>
      <c r="IQ20" s="268">
        <v>1340</v>
      </c>
      <c r="IR20" s="268">
        <v>345</v>
      </c>
      <c r="IS20" s="268">
        <v>460</v>
      </c>
      <c r="IT20" s="268">
        <v>1380</v>
      </c>
      <c r="IU20" s="268">
        <v>880</v>
      </c>
      <c r="IV20" s="268">
        <v>579</v>
      </c>
      <c r="IW20" s="269"/>
      <c r="IX20" s="270">
        <f t="shared" si="16"/>
        <v>10628</v>
      </c>
      <c r="IY20" s="271">
        <f t="shared" si="16"/>
        <v>9493</v>
      </c>
      <c r="IZ20" s="268">
        <v>60</v>
      </c>
      <c r="JA20" s="268">
        <v>2625</v>
      </c>
      <c r="JB20" s="268">
        <v>136</v>
      </c>
      <c r="JC20" s="268">
        <v>301</v>
      </c>
      <c r="JD20" s="268">
        <v>60</v>
      </c>
      <c r="JE20" s="268">
        <v>17</v>
      </c>
      <c r="JF20" s="268">
        <v>778</v>
      </c>
      <c r="JG20" s="268">
        <v>0</v>
      </c>
      <c r="JH20" s="268">
        <v>0</v>
      </c>
      <c r="JI20" s="268">
        <v>8</v>
      </c>
      <c r="JJ20" s="268">
        <v>1</v>
      </c>
      <c r="JK20" s="268">
        <v>78</v>
      </c>
      <c r="JL20" s="269"/>
      <c r="JM20" s="270">
        <f t="shared" si="17"/>
        <v>4064</v>
      </c>
      <c r="JN20" s="271">
        <f t="shared" si="17"/>
        <v>4004</v>
      </c>
      <c r="JO20" s="268">
        <v>0</v>
      </c>
      <c r="JP20" s="268">
        <v>0</v>
      </c>
      <c r="JQ20" s="268">
        <v>0</v>
      </c>
      <c r="JR20" s="268">
        <v>0</v>
      </c>
      <c r="JS20" s="268">
        <v>0</v>
      </c>
      <c r="JT20" s="268">
        <v>0</v>
      </c>
      <c r="JU20" s="268">
        <v>0</v>
      </c>
      <c r="JV20" s="268">
        <v>0</v>
      </c>
      <c r="JW20" s="268">
        <v>0</v>
      </c>
      <c r="JX20" s="268">
        <v>0</v>
      </c>
      <c r="JY20" s="268">
        <v>0</v>
      </c>
      <c r="JZ20" s="268">
        <v>0</v>
      </c>
      <c r="KA20" s="269"/>
      <c r="KB20" s="270">
        <f t="shared" si="18"/>
        <v>0</v>
      </c>
      <c r="KC20" s="271">
        <f t="shared" si="18"/>
        <v>0</v>
      </c>
      <c r="KD20" s="268">
        <v>720</v>
      </c>
      <c r="KE20" s="268">
        <v>720</v>
      </c>
      <c r="KF20" s="268">
        <v>480</v>
      </c>
      <c r="KG20" s="268">
        <v>640</v>
      </c>
      <c r="KH20" s="268">
        <v>800</v>
      </c>
      <c r="KI20" s="268">
        <v>400</v>
      </c>
      <c r="KJ20" s="268">
        <v>880</v>
      </c>
      <c r="KK20" s="268">
        <v>240</v>
      </c>
      <c r="KL20" s="268">
        <v>320</v>
      </c>
      <c r="KM20" s="268">
        <v>880</v>
      </c>
      <c r="KN20" s="268">
        <v>560</v>
      </c>
      <c r="KO20" s="268">
        <v>400</v>
      </c>
      <c r="KP20" s="269"/>
      <c r="KQ20" s="270">
        <f t="shared" si="19"/>
        <v>7040</v>
      </c>
      <c r="KR20" s="271">
        <f t="shared" si="19"/>
        <v>6320</v>
      </c>
      <c r="KS20" s="268">
        <v>0</v>
      </c>
      <c r="KT20" s="268">
        <v>50</v>
      </c>
      <c r="KU20" s="268">
        <v>0</v>
      </c>
      <c r="KV20" s="268">
        <v>0</v>
      </c>
      <c r="KW20" s="268">
        <v>50</v>
      </c>
      <c r="KX20" s="268">
        <v>100</v>
      </c>
      <c r="KY20" s="268">
        <v>50</v>
      </c>
      <c r="KZ20" s="268">
        <v>0</v>
      </c>
      <c r="LA20" s="268">
        <v>50</v>
      </c>
      <c r="LB20" s="268">
        <v>50</v>
      </c>
      <c r="LC20" s="268">
        <v>0</v>
      </c>
      <c r="LD20" s="268">
        <v>100</v>
      </c>
      <c r="LE20" s="269"/>
      <c r="LF20" s="270">
        <f t="shared" si="20"/>
        <v>450</v>
      </c>
      <c r="LG20" s="271">
        <f t="shared" si="20"/>
        <v>450</v>
      </c>
      <c r="LH20" s="268">
        <v>80</v>
      </c>
      <c r="LI20" s="268">
        <v>0</v>
      </c>
      <c r="LJ20" s="268">
        <v>260</v>
      </c>
      <c r="LK20" s="268">
        <v>0</v>
      </c>
      <c r="LL20" s="268">
        <v>0</v>
      </c>
      <c r="LM20" s="268">
        <v>80</v>
      </c>
      <c r="LN20" s="268">
        <v>0</v>
      </c>
      <c r="LO20" s="268">
        <v>0</v>
      </c>
      <c r="LP20" s="268">
        <v>80</v>
      </c>
      <c r="LQ20" s="268">
        <v>0</v>
      </c>
      <c r="LR20" s="268">
        <v>260</v>
      </c>
      <c r="LS20" s="268">
        <v>80</v>
      </c>
      <c r="LT20" s="269"/>
      <c r="LU20" s="270">
        <f t="shared" si="21"/>
        <v>840</v>
      </c>
      <c r="LV20" s="271">
        <f t="shared" si="21"/>
        <v>760</v>
      </c>
      <c r="LW20" s="268">
        <v>295</v>
      </c>
      <c r="LX20" s="268">
        <v>0</v>
      </c>
      <c r="LY20" s="268">
        <v>0</v>
      </c>
      <c r="LZ20" s="268">
        <v>0</v>
      </c>
      <c r="MA20" s="268">
        <v>0</v>
      </c>
      <c r="MB20" s="268">
        <v>0</v>
      </c>
      <c r="MC20" s="268">
        <v>395</v>
      </c>
      <c r="MD20" s="268">
        <v>395</v>
      </c>
      <c r="ME20" s="268">
        <v>0</v>
      </c>
      <c r="MF20" s="268">
        <v>0</v>
      </c>
      <c r="MG20" s="268">
        <v>0</v>
      </c>
      <c r="MH20" s="268">
        <v>0</v>
      </c>
      <c r="MI20" s="269"/>
      <c r="MJ20" s="270">
        <f t="shared" si="22"/>
        <v>1085</v>
      </c>
      <c r="MK20" s="271">
        <f t="shared" si="22"/>
        <v>790</v>
      </c>
      <c r="ML20" s="268">
        <v>0</v>
      </c>
      <c r="MM20" s="268">
        <v>0</v>
      </c>
      <c r="MN20" s="268">
        <v>0</v>
      </c>
      <c r="MO20" s="268">
        <v>0</v>
      </c>
      <c r="MP20" s="268">
        <v>0</v>
      </c>
      <c r="MQ20" s="268">
        <v>0</v>
      </c>
      <c r="MR20" s="268">
        <v>0</v>
      </c>
      <c r="MS20" s="268">
        <v>900</v>
      </c>
      <c r="MT20" s="268">
        <v>0</v>
      </c>
      <c r="MU20" s="268">
        <v>0</v>
      </c>
      <c r="MV20" s="268">
        <v>0</v>
      </c>
      <c r="MW20" s="268">
        <v>0</v>
      </c>
      <c r="MX20" s="269"/>
      <c r="MY20" s="270">
        <f t="shared" si="23"/>
        <v>900</v>
      </c>
      <c r="MZ20" s="271">
        <f t="shared" si="23"/>
        <v>900</v>
      </c>
      <c r="NA20" s="268">
        <v>2585</v>
      </c>
      <c r="NB20" s="268">
        <v>1870</v>
      </c>
      <c r="NC20" s="268">
        <v>1420</v>
      </c>
      <c r="ND20" s="268">
        <v>2710</v>
      </c>
      <c r="NE20" s="268">
        <v>1210</v>
      </c>
      <c r="NF20" s="268">
        <v>2840</v>
      </c>
      <c r="NG20" s="268">
        <v>1840</v>
      </c>
      <c r="NH20" s="268">
        <v>1020</v>
      </c>
      <c r="NI20" s="268">
        <v>1085</v>
      </c>
      <c r="NJ20" s="268">
        <v>1190</v>
      </c>
      <c r="NK20" s="268">
        <v>2585</v>
      </c>
      <c r="NL20" s="268">
        <v>2010</v>
      </c>
      <c r="NM20" s="269"/>
      <c r="NN20" s="270">
        <f t="shared" si="24"/>
        <v>22365</v>
      </c>
      <c r="NO20" s="271">
        <f t="shared" si="24"/>
        <v>19780</v>
      </c>
      <c r="NP20" s="268">
        <v>37.25</v>
      </c>
      <c r="NQ20" s="268">
        <v>23.25</v>
      </c>
      <c r="NR20" s="268">
        <v>23.5</v>
      </c>
      <c r="NS20" s="268">
        <v>2</v>
      </c>
      <c r="NT20" s="268">
        <v>5</v>
      </c>
      <c r="NU20" s="268">
        <v>1</v>
      </c>
      <c r="NV20" s="268">
        <v>6</v>
      </c>
      <c r="NW20" s="268">
        <v>0</v>
      </c>
      <c r="NX20" s="268">
        <v>1</v>
      </c>
      <c r="NY20" s="268">
        <v>3</v>
      </c>
      <c r="NZ20" s="268">
        <v>0</v>
      </c>
      <c r="OA20" s="268">
        <v>0</v>
      </c>
      <c r="OB20" s="269"/>
      <c r="OC20" s="270">
        <f t="shared" si="25"/>
        <v>102</v>
      </c>
      <c r="OD20" s="271">
        <f t="shared" si="25"/>
        <v>64.75</v>
      </c>
      <c r="OE20" s="268">
        <v>560</v>
      </c>
      <c r="OF20" s="268">
        <v>560</v>
      </c>
      <c r="OG20" s="268">
        <v>320</v>
      </c>
      <c r="OH20" s="268">
        <v>400</v>
      </c>
      <c r="OI20" s="268">
        <v>160</v>
      </c>
      <c r="OJ20" s="268">
        <v>880</v>
      </c>
      <c r="OK20" s="268">
        <v>480</v>
      </c>
      <c r="OL20" s="268">
        <v>160</v>
      </c>
      <c r="OM20" s="268">
        <v>160</v>
      </c>
      <c r="ON20" s="268">
        <v>160</v>
      </c>
      <c r="OO20" s="268">
        <v>560</v>
      </c>
      <c r="OP20" s="268">
        <v>480</v>
      </c>
      <c r="OQ20" s="269"/>
      <c r="OR20" s="270">
        <f t="shared" si="26"/>
        <v>4880</v>
      </c>
      <c r="OS20" s="271">
        <f t="shared" si="26"/>
        <v>4320</v>
      </c>
      <c r="OT20" s="268">
        <v>0</v>
      </c>
      <c r="OU20" s="268">
        <v>0</v>
      </c>
      <c r="OV20" s="268">
        <v>0</v>
      </c>
      <c r="OW20" s="268">
        <v>0</v>
      </c>
      <c r="OX20" s="268">
        <v>0</v>
      </c>
      <c r="OY20" s="268">
        <v>0</v>
      </c>
      <c r="OZ20" s="268">
        <v>0</v>
      </c>
      <c r="PA20" s="268">
        <v>0</v>
      </c>
      <c r="PB20" s="268">
        <v>0</v>
      </c>
      <c r="PC20" s="268">
        <v>0</v>
      </c>
      <c r="PD20" s="268">
        <v>0</v>
      </c>
      <c r="PE20" s="268">
        <v>0</v>
      </c>
      <c r="PF20" s="269"/>
      <c r="PG20" s="270">
        <f t="shared" si="27"/>
        <v>0</v>
      </c>
      <c r="PH20" s="271">
        <f t="shared" si="27"/>
        <v>0</v>
      </c>
      <c r="PI20" s="268">
        <v>1600</v>
      </c>
      <c r="PJ20" s="268">
        <v>1300</v>
      </c>
      <c r="PK20" s="268">
        <v>200</v>
      </c>
      <c r="PL20" s="268">
        <v>950</v>
      </c>
      <c r="PM20" s="268">
        <v>1150</v>
      </c>
      <c r="PN20" s="268">
        <v>1400</v>
      </c>
      <c r="PO20" s="268">
        <v>1135</v>
      </c>
      <c r="PP20" s="268">
        <v>350</v>
      </c>
      <c r="PQ20" s="268">
        <v>800</v>
      </c>
      <c r="PR20" s="268">
        <v>850</v>
      </c>
      <c r="PS20" s="268">
        <v>1035</v>
      </c>
      <c r="PT20" s="268">
        <v>2035</v>
      </c>
      <c r="PU20" s="269"/>
      <c r="PV20" s="270">
        <f t="shared" si="28"/>
        <v>12805</v>
      </c>
      <c r="PW20" s="271">
        <f t="shared" si="28"/>
        <v>11205</v>
      </c>
      <c r="PX20" s="268">
        <v>133.43</v>
      </c>
      <c r="PY20" s="268">
        <v>96</v>
      </c>
      <c r="PZ20" s="268">
        <v>37</v>
      </c>
      <c r="QA20" s="268">
        <v>54</v>
      </c>
      <c r="QB20" s="268">
        <v>30</v>
      </c>
      <c r="QC20" s="268">
        <v>34</v>
      </c>
      <c r="QD20" s="268">
        <v>34</v>
      </c>
      <c r="QE20" s="268">
        <v>0</v>
      </c>
      <c r="QF20" s="268">
        <v>42</v>
      </c>
      <c r="QG20" s="268">
        <v>20</v>
      </c>
      <c r="QH20" s="268">
        <v>39</v>
      </c>
      <c r="QI20" s="268">
        <v>38</v>
      </c>
      <c r="QJ20" s="269"/>
      <c r="QK20" s="270">
        <f t="shared" si="29"/>
        <v>557.43000000000006</v>
      </c>
      <c r="QL20" s="271">
        <f t="shared" si="29"/>
        <v>424</v>
      </c>
      <c r="QM20" s="268">
        <v>0</v>
      </c>
      <c r="QN20" s="268">
        <v>0</v>
      </c>
      <c r="QO20" s="268">
        <v>0</v>
      </c>
      <c r="QP20" s="268">
        <v>0</v>
      </c>
      <c r="QQ20" s="268">
        <v>0</v>
      </c>
      <c r="QR20" s="268">
        <v>0</v>
      </c>
      <c r="QS20" s="268">
        <v>0</v>
      </c>
      <c r="QT20" s="268">
        <v>0</v>
      </c>
      <c r="QU20" s="268">
        <v>0</v>
      </c>
      <c r="QV20" s="268">
        <v>0</v>
      </c>
      <c r="QW20" s="268">
        <v>0</v>
      </c>
      <c r="QX20" s="268">
        <v>0</v>
      </c>
      <c r="QY20" s="269"/>
      <c r="QZ20" s="270">
        <f t="shared" si="30"/>
        <v>0</v>
      </c>
      <c r="RA20" s="271">
        <f t="shared" si="30"/>
        <v>0</v>
      </c>
      <c r="RB20" s="268">
        <v>50</v>
      </c>
      <c r="RC20" s="268">
        <v>50</v>
      </c>
      <c r="RD20" s="268">
        <v>0</v>
      </c>
      <c r="RE20" s="268">
        <v>50</v>
      </c>
      <c r="RF20" s="268">
        <v>0</v>
      </c>
      <c r="RG20" s="268">
        <v>0</v>
      </c>
      <c r="RH20" s="268">
        <v>0</v>
      </c>
      <c r="RI20" s="268">
        <v>0</v>
      </c>
      <c r="RJ20" s="268">
        <v>50</v>
      </c>
      <c r="RK20" s="268">
        <v>0</v>
      </c>
      <c r="RL20" s="268">
        <v>0</v>
      </c>
      <c r="RM20" s="268">
        <v>0</v>
      </c>
      <c r="RN20" s="269"/>
      <c r="RO20" s="270">
        <f t="shared" si="31"/>
        <v>200</v>
      </c>
      <c r="RP20" s="271">
        <f t="shared" si="31"/>
        <v>150</v>
      </c>
      <c r="RQ20" s="268">
        <v>0</v>
      </c>
      <c r="RR20" s="268">
        <v>0</v>
      </c>
      <c r="RS20" s="268">
        <v>0</v>
      </c>
      <c r="RT20" s="268">
        <v>0</v>
      </c>
      <c r="RU20" s="268">
        <v>0</v>
      </c>
      <c r="RV20" s="268">
        <v>0</v>
      </c>
      <c r="RW20" s="268">
        <v>0</v>
      </c>
      <c r="RX20" s="268">
        <v>0</v>
      </c>
      <c r="RY20" s="268">
        <v>0</v>
      </c>
      <c r="RZ20" s="268">
        <v>0</v>
      </c>
      <c r="SA20" s="268">
        <v>0</v>
      </c>
      <c r="SB20" s="268">
        <v>0</v>
      </c>
      <c r="SC20" s="269"/>
      <c r="SD20" s="270">
        <f t="shared" si="32"/>
        <v>0</v>
      </c>
      <c r="SE20" s="271">
        <f t="shared" si="32"/>
        <v>0</v>
      </c>
      <c r="SF20" s="268">
        <v>0</v>
      </c>
      <c r="SG20" s="268">
        <v>0</v>
      </c>
      <c r="SH20" s="268">
        <v>0</v>
      </c>
      <c r="SI20" s="268">
        <v>0</v>
      </c>
      <c r="SJ20" s="268">
        <v>0</v>
      </c>
      <c r="SK20" s="268">
        <v>0</v>
      </c>
      <c r="SL20" s="268">
        <v>0</v>
      </c>
      <c r="SM20" s="268">
        <v>0</v>
      </c>
      <c r="SN20" s="268">
        <v>0</v>
      </c>
      <c r="SO20" s="268">
        <v>0</v>
      </c>
      <c r="SP20" s="268">
        <v>0</v>
      </c>
      <c r="SQ20" s="268">
        <v>0</v>
      </c>
      <c r="SR20" s="269"/>
      <c r="SS20" s="270">
        <f t="shared" si="33"/>
        <v>0</v>
      </c>
      <c r="ST20" s="271">
        <f t="shared" si="33"/>
        <v>0</v>
      </c>
      <c r="SU20" s="268">
        <v>230</v>
      </c>
      <c r="SV20" s="268">
        <v>230</v>
      </c>
      <c r="SW20" s="268">
        <v>345</v>
      </c>
      <c r="SX20" s="268">
        <v>230</v>
      </c>
      <c r="SY20" s="268">
        <v>230</v>
      </c>
      <c r="SZ20" s="268">
        <v>345</v>
      </c>
      <c r="TA20" s="268">
        <v>230</v>
      </c>
      <c r="TB20" s="268">
        <v>345</v>
      </c>
      <c r="TC20" s="268">
        <v>0</v>
      </c>
      <c r="TD20" s="268">
        <v>345</v>
      </c>
      <c r="TE20" s="268">
        <v>460</v>
      </c>
      <c r="TF20" s="268">
        <v>690</v>
      </c>
      <c r="TG20" s="269"/>
      <c r="TH20" s="270">
        <f t="shared" si="34"/>
        <v>3680</v>
      </c>
      <c r="TI20" s="271">
        <f t="shared" si="34"/>
        <v>3450</v>
      </c>
      <c r="TJ20" s="268">
        <v>115.61</v>
      </c>
      <c r="TK20" s="268">
        <v>115.15</v>
      </c>
      <c r="TL20" s="268">
        <v>1</v>
      </c>
      <c r="TM20" s="268">
        <v>103.79</v>
      </c>
      <c r="TN20" s="268">
        <v>107.73</v>
      </c>
      <c r="TO20" s="268">
        <v>93.53</v>
      </c>
      <c r="TP20" s="268">
        <v>115.41</v>
      </c>
      <c r="TQ20" s="268">
        <v>35</v>
      </c>
      <c r="TR20" s="268">
        <v>157.32</v>
      </c>
      <c r="TS20" s="268">
        <v>186.92</v>
      </c>
      <c r="TT20" s="268">
        <v>212.19</v>
      </c>
      <c r="TU20" s="268">
        <v>86.1</v>
      </c>
      <c r="TV20" s="269"/>
      <c r="TW20" s="270">
        <f t="shared" si="35"/>
        <v>1329.75</v>
      </c>
      <c r="TX20" s="271">
        <f t="shared" si="35"/>
        <v>1214.1399999999999</v>
      </c>
      <c r="TY20" s="268">
        <v>160</v>
      </c>
      <c r="TZ20" s="268">
        <v>160</v>
      </c>
      <c r="UA20" s="268">
        <v>240</v>
      </c>
      <c r="UB20" s="268">
        <v>160</v>
      </c>
      <c r="UC20" s="268">
        <v>160</v>
      </c>
      <c r="UD20" s="268">
        <v>320</v>
      </c>
      <c r="UE20" s="268">
        <v>160</v>
      </c>
      <c r="UF20" s="268">
        <v>240</v>
      </c>
      <c r="UG20" s="268">
        <v>0</v>
      </c>
      <c r="UH20" s="268">
        <v>320</v>
      </c>
      <c r="UI20" s="268">
        <v>320</v>
      </c>
      <c r="UJ20" s="268">
        <v>480</v>
      </c>
      <c r="UK20" s="269"/>
      <c r="UL20" s="270">
        <f t="shared" si="36"/>
        <v>2720</v>
      </c>
      <c r="UM20" s="271">
        <f t="shared" si="36"/>
        <v>2560</v>
      </c>
      <c r="UN20" s="268">
        <v>0</v>
      </c>
      <c r="UO20" s="268">
        <v>0</v>
      </c>
      <c r="UP20" s="268">
        <v>0</v>
      </c>
      <c r="UQ20" s="268">
        <v>50</v>
      </c>
      <c r="UR20" s="268">
        <v>0</v>
      </c>
      <c r="US20" s="268">
        <v>0</v>
      </c>
      <c r="UT20" s="268">
        <v>0</v>
      </c>
      <c r="UU20" s="268">
        <v>150</v>
      </c>
      <c r="UV20" s="268">
        <v>0</v>
      </c>
      <c r="UW20" s="268">
        <v>0</v>
      </c>
      <c r="UX20" s="268">
        <v>50</v>
      </c>
      <c r="UY20" s="268">
        <v>50</v>
      </c>
      <c r="UZ20" s="269"/>
      <c r="VA20" s="270">
        <f t="shared" si="37"/>
        <v>300</v>
      </c>
      <c r="VB20" s="271">
        <f t="shared" si="37"/>
        <v>300</v>
      </c>
      <c r="VC20" s="268">
        <v>0</v>
      </c>
      <c r="VD20" s="268">
        <v>0</v>
      </c>
      <c r="VE20" s="268">
        <v>0</v>
      </c>
      <c r="VF20" s="268">
        <v>0</v>
      </c>
      <c r="VG20" s="268">
        <v>0</v>
      </c>
      <c r="VH20" s="268">
        <v>0</v>
      </c>
      <c r="VI20" s="268">
        <v>0</v>
      </c>
      <c r="VJ20" s="268">
        <v>0</v>
      </c>
      <c r="VK20" s="268">
        <v>0</v>
      </c>
      <c r="VL20" s="268">
        <v>0</v>
      </c>
      <c r="VM20" s="268">
        <v>0</v>
      </c>
      <c r="VN20" s="268">
        <v>0</v>
      </c>
      <c r="VO20" s="269"/>
      <c r="VP20" s="270">
        <f t="shared" si="38"/>
        <v>0</v>
      </c>
      <c r="VQ20" s="271">
        <f t="shared" si="38"/>
        <v>0</v>
      </c>
      <c r="VR20" s="268">
        <v>0</v>
      </c>
      <c r="VS20" s="268">
        <v>0</v>
      </c>
      <c r="VT20" s="268">
        <v>0</v>
      </c>
      <c r="VU20" s="268">
        <v>0</v>
      </c>
      <c r="VV20" s="268">
        <v>0</v>
      </c>
      <c r="VW20" s="268">
        <v>0</v>
      </c>
      <c r="VX20" s="268">
        <v>0</v>
      </c>
      <c r="VY20" s="268">
        <v>0</v>
      </c>
      <c r="VZ20" s="268">
        <v>295</v>
      </c>
      <c r="WA20" s="268">
        <v>0</v>
      </c>
      <c r="WB20" s="268">
        <v>0</v>
      </c>
      <c r="WC20" s="268">
        <v>0</v>
      </c>
      <c r="WD20" s="269"/>
      <c r="WE20" s="270">
        <f t="shared" si="39"/>
        <v>295</v>
      </c>
      <c r="WF20" s="271">
        <f t="shared" si="39"/>
        <v>295</v>
      </c>
      <c r="WG20" s="268">
        <v>681.95</v>
      </c>
      <c r="WH20" s="268">
        <v>1102.21</v>
      </c>
      <c r="WI20" s="268">
        <v>289.97000000000003</v>
      </c>
      <c r="WJ20" s="268">
        <v>290.39999999999998</v>
      </c>
      <c r="WK20" s="268">
        <v>1353.86</v>
      </c>
      <c r="WL20" s="268">
        <v>107.92</v>
      </c>
      <c r="WM20" s="268">
        <v>1105.0999999999999</v>
      </c>
      <c r="WN20" s="268">
        <v>572.16999999999996</v>
      </c>
      <c r="WO20" s="268">
        <v>282.54000000000002</v>
      </c>
      <c r="WP20" s="268">
        <v>1163.5899999999999</v>
      </c>
      <c r="WQ20" s="268">
        <v>2302.56</v>
      </c>
      <c r="WR20" s="268">
        <v>644.91</v>
      </c>
      <c r="WS20" s="269"/>
      <c r="WT20" s="270">
        <f t="shared" si="40"/>
        <v>9897.18</v>
      </c>
      <c r="WU20" s="271">
        <f t="shared" si="40"/>
        <v>9215.23</v>
      </c>
      <c r="WV20" s="268">
        <v>73.33</v>
      </c>
      <c r="WW20" s="268">
        <v>126.19</v>
      </c>
      <c r="WX20" s="268">
        <v>36.700000000000003</v>
      </c>
      <c r="WY20" s="268">
        <v>41.74</v>
      </c>
      <c r="WZ20" s="268">
        <v>157.31</v>
      </c>
      <c r="XA20" s="268">
        <v>17.16</v>
      </c>
      <c r="XB20" s="268">
        <v>127.28</v>
      </c>
      <c r="XC20" s="268">
        <v>77.3</v>
      </c>
      <c r="XD20" s="268">
        <v>82.2</v>
      </c>
      <c r="XE20" s="268">
        <v>138.83000000000001</v>
      </c>
      <c r="XF20" s="268">
        <v>255.88</v>
      </c>
      <c r="XG20" s="268">
        <v>79.290000000000006</v>
      </c>
      <c r="XH20" s="269"/>
      <c r="XI20" s="270">
        <f t="shared" si="41"/>
        <v>1213.21</v>
      </c>
      <c r="XJ20" s="271">
        <f t="shared" si="41"/>
        <v>1139.8800000000001</v>
      </c>
      <c r="XK20" s="268">
        <v>0</v>
      </c>
      <c r="XL20" s="268">
        <v>0</v>
      </c>
      <c r="XM20" s="268">
        <v>0</v>
      </c>
      <c r="XN20" s="268">
        <v>0</v>
      </c>
      <c r="XO20" s="268">
        <v>0</v>
      </c>
      <c r="XP20" s="268">
        <v>0</v>
      </c>
      <c r="XQ20" s="268">
        <v>0</v>
      </c>
      <c r="XR20" s="268">
        <v>0</v>
      </c>
      <c r="XS20" s="268">
        <v>0</v>
      </c>
      <c r="XT20" s="268">
        <v>0</v>
      </c>
      <c r="XU20" s="268">
        <v>0</v>
      </c>
      <c r="XV20" s="268">
        <v>0</v>
      </c>
      <c r="XW20" s="268"/>
      <c r="XX20" s="270">
        <f t="shared" si="42"/>
        <v>0</v>
      </c>
      <c r="XY20" s="271">
        <f t="shared" si="42"/>
        <v>0</v>
      </c>
      <c r="XZ20" s="268">
        <v>25.29</v>
      </c>
      <c r="YA20" s="268">
        <v>129.65</v>
      </c>
      <c r="YB20" s="268">
        <v>70.69</v>
      </c>
      <c r="YC20" s="268">
        <v>67.2</v>
      </c>
      <c r="YD20" s="268">
        <v>45.81</v>
      </c>
      <c r="YE20" s="268">
        <v>20.41</v>
      </c>
      <c r="YF20" s="268">
        <v>83.83</v>
      </c>
      <c r="YG20" s="268">
        <v>179.11</v>
      </c>
      <c r="YH20" s="268">
        <v>195.82</v>
      </c>
      <c r="YI20" s="268">
        <v>178.56</v>
      </c>
      <c r="YJ20" s="268">
        <v>252.55</v>
      </c>
      <c r="YK20" s="268">
        <v>87.73</v>
      </c>
      <c r="YL20" s="269"/>
      <c r="YM20" s="270">
        <f t="shared" si="43"/>
        <v>1336.6499999999999</v>
      </c>
      <c r="YN20" s="271">
        <f t="shared" si="43"/>
        <v>1311.36</v>
      </c>
      <c r="YO20" s="268">
        <v>260.63</v>
      </c>
      <c r="YP20" s="268">
        <v>245.81</v>
      </c>
      <c r="YQ20" s="268">
        <v>173.44</v>
      </c>
      <c r="YR20" s="268">
        <v>197.76</v>
      </c>
      <c r="YS20" s="268">
        <v>222.7</v>
      </c>
      <c r="YT20" s="268">
        <v>119.95</v>
      </c>
      <c r="YU20" s="268">
        <v>308.39</v>
      </c>
      <c r="YV20" s="268">
        <v>374.12</v>
      </c>
      <c r="YW20" s="268">
        <v>252.13</v>
      </c>
      <c r="YX20" s="268">
        <v>355.5</v>
      </c>
      <c r="YY20" s="268">
        <v>521.96</v>
      </c>
      <c r="YZ20" s="268">
        <v>173.44</v>
      </c>
      <c r="ZA20" s="269"/>
      <c r="ZB20" s="270">
        <f t="shared" si="44"/>
        <v>3205.83</v>
      </c>
      <c r="ZC20" s="271">
        <f t="shared" si="44"/>
        <v>2945.2000000000003</v>
      </c>
      <c r="ZD20" s="268">
        <v>0</v>
      </c>
      <c r="ZE20" s="268">
        <v>0</v>
      </c>
      <c r="ZF20" s="268">
        <v>0</v>
      </c>
      <c r="ZG20" s="268">
        <v>0</v>
      </c>
      <c r="ZH20" s="268">
        <v>0</v>
      </c>
      <c r="ZI20" s="268">
        <v>0</v>
      </c>
      <c r="ZJ20" s="268">
        <v>0</v>
      </c>
      <c r="ZK20" s="268">
        <v>0</v>
      </c>
      <c r="ZL20" s="268">
        <v>0</v>
      </c>
      <c r="ZM20" s="268">
        <v>0</v>
      </c>
      <c r="ZN20" s="268">
        <v>0</v>
      </c>
      <c r="ZO20" s="268">
        <v>0</v>
      </c>
      <c r="ZP20" s="269"/>
      <c r="ZQ20" s="270">
        <f t="shared" si="45"/>
        <v>0</v>
      </c>
      <c r="ZR20" s="271">
        <f t="shared" si="45"/>
        <v>0</v>
      </c>
      <c r="ZS20" s="268">
        <v>-60</v>
      </c>
      <c r="ZT20" s="268">
        <v>33.32</v>
      </c>
      <c r="ZU20" s="268">
        <v>40.28</v>
      </c>
      <c r="ZV20" s="268">
        <v>106.54</v>
      </c>
      <c r="ZW20" s="268">
        <v>3.58</v>
      </c>
      <c r="ZX20" s="268">
        <v>46.31</v>
      </c>
      <c r="ZY20" s="268">
        <v>40.28</v>
      </c>
      <c r="ZZ20" s="268">
        <v>123.42</v>
      </c>
      <c r="AAA20" s="268">
        <v>490.18</v>
      </c>
      <c r="AAB20" s="268">
        <v>106.16</v>
      </c>
      <c r="AAC20" s="268">
        <v>0</v>
      </c>
      <c r="AAD20" s="268">
        <v>68.569999999999993</v>
      </c>
      <c r="AAE20" s="269"/>
      <c r="AAF20" s="270">
        <f t="shared" si="46"/>
        <v>998.6400000000001</v>
      </c>
      <c r="AAG20" s="271">
        <f t="shared" si="46"/>
        <v>1058.6400000000001</v>
      </c>
      <c r="AAH20" s="268">
        <v>937.51</v>
      </c>
      <c r="AAI20" s="268">
        <v>746.46</v>
      </c>
      <c r="AAJ20" s="268">
        <v>556.65</v>
      </c>
      <c r="AAK20" s="268">
        <v>200.94</v>
      </c>
      <c r="AAL20" s="268">
        <v>445.04</v>
      </c>
      <c r="AAM20" s="268">
        <v>577.30999999999995</v>
      </c>
      <c r="AAN20" s="268">
        <v>479.43</v>
      </c>
      <c r="AAO20" s="268">
        <v>583.24</v>
      </c>
      <c r="AAP20" s="268">
        <v>784.35</v>
      </c>
      <c r="AAQ20" s="268">
        <v>1014.67</v>
      </c>
      <c r="AAR20" s="268">
        <v>987.88</v>
      </c>
      <c r="AAS20" s="268">
        <v>684.29</v>
      </c>
      <c r="AAT20" s="269"/>
      <c r="AAU20" s="270">
        <f t="shared" si="47"/>
        <v>7997.77</v>
      </c>
      <c r="AAV20" s="271">
        <f t="shared" si="47"/>
        <v>7060.26</v>
      </c>
      <c r="AAW20" s="268">
        <v>274.17</v>
      </c>
      <c r="AAX20" s="268">
        <v>251.25</v>
      </c>
      <c r="AAY20" s="268">
        <v>222.07</v>
      </c>
      <c r="AAZ20" s="268">
        <v>129.85</v>
      </c>
      <c r="ABA20" s="268">
        <v>144.59</v>
      </c>
      <c r="ABB20" s="268">
        <v>187.6</v>
      </c>
      <c r="ABC20" s="268">
        <v>170.74</v>
      </c>
      <c r="ABD20" s="268">
        <v>175.13</v>
      </c>
      <c r="ABE20" s="268">
        <v>230.12</v>
      </c>
      <c r="ABF20" s="268">
        <v>329.26</v>
      </c>
      <c r="ABG20" s="268">
        <v>261.77999999999997</v>
      </c>
      <c r="ABH20" s="268">
        <v>227.38</v>
      </c>
      <c r="ABI20" s="269"/>
      <c r="ABJ20" s="270">
        <f t="shared" si="48"/>
        <v>2603.9399999999996</v>
      </c>
      <c r="ABK20" s="271">
        <f t="shared" si="48"/>
        <v>2329.77</v>
      </c>
      <c r="ABL20" s="268">
        <v>356.5</v>
      </c>
      <c r="ABM20" s="268">
        <v>479</v>
      </c>
      <c r="ABN20" s="268">
        <v>296.5</v>
      </c>
      <c r="ABO20" s="268">
        <v>253</v>
      </c>
      <c r="ABP20" s="268">
        <v>215</v>
      </c>
      <c r="ABQ20" s="268">
        <v>318.75</v>
      </c>
      <c r="ABR20" s="268">
        <v>250.25</v>
      </c>
      <c r="ABS20" s="268">
        <v>182</v>
      </c>
      <c r="ABT20" s="268">
        <v>210.5</v>
      </c>
      <c r="ABU20" s="268">
        <v>342.47</v>
      </c>
      <c r="ABV20" s="268">
        <v>269.2</v>
      </c>
      <c r="ABW20" s="268">
        <v>178.3</v>
      </c>
      <c r="ABX20" s="269"/>
      <c r="ABY20" s="270">
        <f t="shared" si="49"/>
        <v>3351.4700000000003</v>
      </c>
      <c r="ABZ20" s="271">
        <f t="shared" si="49"/>
        <v>2994.9700000000003</v>
      </c>
      <c r="ACA20" s="268">
        <v>1116.06</v>
      </c>
      <c r="ACB20" s="268">
        <v>1470.08</v>
      </c>
      <c r="ACC20" s="268">
        <v>1302</v>
      </c>
      <c r="ACD20" s="268">
        <v>568.30999999999995</v>
      </c>
      <c r="ACE20" s="268">
        <v>1038.1300000000001</v>
      </c>
      <c r="ACF20" s="268">
        <v>1127</v>
      </c>
      <c r="ACG20" s="268">
        <v>1284.5899999999999</v>
      </c>
      <c r="ACH20" s="268">
        <v>1094.1199999999999</v>
      </c>
      <c r="ACI20" s="268">
        <v>1293.49</v>
      </c>
      <c r="ACJ20" s="268">
        <v>2221</v>
      </c>
      <c r="ACK20" s="268">
        <v>1564.13</v>
      </c>
      <c r="ACL20" s="268">
        <v>1366.19</v>
      </c>
      <c r="ACM20" s="269"/>
      <c r="ACN20" s="270">
        <f t="shared" si="50"/>
        <v>15445.1</v>
      </c>
      <c r="ACO20" s="271">
        <f t="shared" si="50"/>
        <v>14329.040000000003</v>
      </c>
      <c r="ACP20" s="268">
        <v>0</v>
      </c>
      <c r="ACQ20" s="268">
        <v>0</v>
      </c>
      <c r="ACR20" s="268">
        <v>0</v>
      </c>
      <c r="ACS20" s="268">
        <v>0</v>
      </c>
      <c r="ACT20" s="268">
        <v>0</v>
      </c>
      <c r="ACU20" s="268">
        <v>0</v>
      </c>
      <c r="ACV20" s="268">
        <v>0</v>
      </c>
      <c r="ACW20" s="268">
        <v>0</v>
      </c>
      <c r="ACX20" s="268">
        <v>0</v>
      </c>
      <c r="ACY20" s="268">
        <v>0</v>
      </c>
      <c r="ACZ20" s="268">
        <v>0</v>
      </c>
      <c r="ADA20" s="268">
        <v>0</v>
      </c>
      <c r="ADB20" s="269"/>
      <c r="ADC20" s="270">
        <f t="shared" si="51"/>
        <v>0</v>
      </c>
      <c r="ADD20" s="271">
        <f t="shared" si="51"/>
        <v>0</v>
      </c>
      <c r="ADE20" s="268">
        <v>10</v>
      </c>
      <c r="ADF20" s="268">
        <v>0</v>
      </c>
      <c r="ADG20" s="268">
        <v>0</v>
      </c>
      <c r="ADH20" s="268">
        <v>0</v>
      </c>
      <c r="ADI20" s="268">
        <v>0</v>
      </c>
      <c r="ADJ20" s="268">
        <v>0</v>
      </c>
      <c r="ADK20" s="268">
        <v>0</v>
      </c>
      <c r="ADL20" s="268">
        <v>0</v>
      </c>
      <c r="ADM20" s="268">
        <v>0</v>
      </c>
      <c r="ADN20" s="268">
        <v>0</v>
      </c>
      <c r="ADO20" s="268">
        <v>0</v>
      </c>
      <c r="ADP20" s="268">
        <v>0</v>
      </c>
      <c r="ADQ20" s="269"/>
      <c r="ADR20" s="270">
        <f t="shared" si="52"/>
        <v>10</v>
      </c>
      <c r="ADS20" s="271">
        <f t="shared" si="52"/>
        <v>0</v>
      </c>
      <c r="ADT20" s="268">
        <v>0</v>
      </c>
      <c r="ADU20" s="268">
        <v>0</v>
      </c>
      <c r="ADV20" s="268">
        <v>0</v>
      </c>
      <c r="ADW20" s="268">
        <v>0</v>
      </c>
      <c r="ADX20" s="268">
        <v>0</v>
      </c>
      <c r="ADY20" s="268">
        <v>0</v>
      </c>
      <c r="ADZ20" s="268">
        <v>0</v>
      </c>
      <c r="AEA20" s="268">
        <v>0</v>
      </c>
      <c r="AEB20" s="268">
        <v>0</v>
      </c>
      <c r="AEC20" s="268">
        <v>0</v>
      </c>
      <c r="AED20" s="268">
        <v>0</v>
      </c>
      <c r="AEE20" s="268">
        <v>0</v>
      </c>
      <c r="AEF20" s="269"/>
      <c r="AEG20" s="270">
        <f t="shared" si="53"/>
        <v>0</v>
      </c>
      <c r="AEH20" s="271">
        <f t="shared" si="53"/>
        <v>0</v>
      </c>
      <c r="AEI20" s="268">
        <v>0</v>
      </c>
      <c r="AEJ20" s="268">
        <v>0</v>
      </c>
      <c r="AEK20" s="268">
        <v>0</v>
      </c>
      <c r="AEL20" s="268">
        <v>0</v>
      </c>
      <c r="AEM20" s="268">
        <v>0</v>
      </c>
      <c r="AEN20" s="268">
        <v>0</v>
      </c>
      <c r="AEO20" s="268">
        <v>0</v>
      </c>
      <c r="AEP20" s="268">
        <v>0</v>
      </c>
      <c r="AEQ20" s="268">
        <v>0</v>
      </c>
      <c r="AER20" s="268">
        <v>0</v>
      </c>
      <c r="AES20" s="268">
        <v>0</v>
      </c>
      <c r="AET20" s="268">
        <v>0</v>
      </c>
      <c r="AEU20" s="269"/>
      <c r="AEV20" s="270">
        <f t="shared" si="54"/>
        <v>0</v>
      </c>
      <c r="AEW20" s="271">
        <f t="shared" si="54"/>
        <v>0</v>
      </c>
      <c r="AEX20" s="268">
        <v>0</v>
      </c>
      <c r="AEY20" s="268">
        <v>0</v>
      </c>
      <c r="AEZ20" s="268">
        <v>0</v>
      </c>
      <c r="AFA20" s="268">
        <v>0</v>
      </c>
      <c r="AFB20" s="268">
        <v>0</v>
      </c>
      <c r="AFC20" s="268">
        <v>0</v>
      </c>
      <c r="AFD20" s="268">
        <v>0</v>
      </c>
      <c r="AFE20" s="268">
        <v>0</v>
      </c>
      <c r="AFF20" s="268">
        <v>0</v>
      </c>
      <c r="AFG20" s="268">
        <v>0</v>
      </c>
      <c r="AFH20" s="268">
        <v>0</v>
      </c>
      <c r="AFI20" s="268">
        <v>0</v>
      </c>
      <c r="AFJ20" s="269"/>
      <c r="AFK20" s="270">
        <f t="shared" si="55"/>
        <v>0</v>
      </c>
      <c r="AFL20" s="271">
        <f t="shared" si="55"/>
        <v>0</v>
      </c>
      <c r="AFM20" s="268">
        <v>0</v>
      </c>
      <c r="AFN20" s="268">
        <v>0</v>
      </c>
      <c r="AFO20" s="268">
        <v>0</v>
      </c>
      <c r="AFP20" s="268">
        <v>0</v>
      </c>
      <c r="AFQ20" s="268">
        <v>0</v>
      </c>
      <c r="AFR20" s="268">
        <v>0</v>
      </c>
      <c r="AFS20" s="268">
        <v>0</v>
      </c>
      <c r="AFT20" s="268">
        <v>0</v>
      </c>
      <c r="AFU20" s="268">
        <v>0</v>
      </c>
      <c r="AFV20" s="268">
        <v>0</v>
      </c>
      <c r="AFW20" s="268">
        <v>0</v>
      </c>
      <c r="AFX20" s="268">
        <v>0</v>
      </c>
      <c r="AFY20" s="269"/>
      <c r="AFZ20" s="270">
        <f t="shared" si="56"/>
        <v>0</v>
      </c>
      <c r="AGA20" s="271">
        <f t="shared" si="56"/>
        <v>0</v>
      </c>
      <c r="AGB20" s="268">
        <v>0</v>
      </c>
      <c r="AGC20" s="268">
        <v>0</v>
      </c>
      <c r="AGD20" s="268">
        <v>0</v>
      </c>
      <c r="AGE20" s="268">
        <v>0</v>
      </c>
      <c r="AGF20" s="268">
        <v>0</v>
      </c>
      <c r="AGG20" s="268">
        <v>0</v>
      </c>
      <c r="AGH20" s="268">
        <v>0</v>
      </c>
      <c r="AGI20" s="268">
        <v>0</v>
      </c>
      <c r="AGJ20" s="268">
        <v>0</v>
      </c>
      <c r="AGK20" s="268">
        <v>0</v>
      </c>
      <c r="AGL20" s="268">
        <v>0</v>
      </c>
      <c r="AGM20" s="268">
        <v>0</v>
      </c>
      <c r="AGN20" s="269"/>
      <c r="AGO20" s="270">
        <f t="shared" si="57"/>
        <v>0</v>
      </c>
      <c r="AGP20" s="271">
        <f t="shared" si="57"/>
        <v>0</v>
      </c>
      <c r="AGQ20" s="268">
        <v>0</v>
      </c>
      <c r="AGR20" s="268">
        <v>0</v>
      </c>
      <c r="AGS20" s="268">
        <v>0</v>
      </c>
      <c r="AGT20" s="268">
        <v>0</v>
      </c>
      <c r="AGU20" s="268">
        <v>0</v>
      </c>
      <c r="AGV20" s="268">
        <v>0</v>
      </c>
      <c r="AGW20" s="268">
        <v>0</v>
      </c>
      <c r="AGX20" s="268">
        <v>0</v>
      </c>
      <c r="AGY20" s="268">
        <v>0</v>
      </c>
      <c r="AGZ20" s="268">
        <v>0</v>
      </c>
      <c r="AHA20" s="268">
        <v>0</v>
      </c>
      <c r="AHB20" s="268">
        <v>0</v>
      </c>
      <c r="AHC20" s="269"/>
      <c r="AHD20" s="270">
        <f t="shared" si="58"/>
        <v>0</v>
      </c>
      <c r="AHE20" s="271">
        <f t="shared" si="58"/>
        <v>0</v>
      </c>
      <c r="AHF20" s="268">
        <v>0</v>
      </c>
      <c r="AHG20" s="268">
        <v>12</v>
      </c>
      <c r="AHH20" s="268">
        <v>3</v>
      </c>
      <c r="AHI20" s="268">
        <v>0</v>
      </c>
      <c r="AHJ20" s="268">
        <v>0</v>
      </c>
      <c r="AHK20" s="268">
        <v>4.5999999999999996</v>
      </c>
      <c r="AHL20" s="268">
        <v>7.8</v>
      </c>
      <c r="AHM20" s="268">
        <v>3</v>
      </c>
      <c r="AHN20" s="268">
        <v>0</v>
      </c>
      <c r="AHO20" s="268">
        <v>3</v>
      </c>
      <c r="AHP20" s="268">
        <v>0</v>
      </c>
      <c r="AHQ20" s="268">
        <v>0</v>
      </c>
      <c r="AHR20" s="269"/>
      <c r="AHS20" s="270">
        <f t="shared" si="59"/>
        <v>33.400000000000006</v>
      </c>
      <c r="AHT20" s="271">
        <f t="shared" si="59"/>
        <v>33.400000000000006</v>
      </c>
      <c r="AHU20" s="268">
        <v>0</v>
      </c>
      <c r="AHV20" s="268">
        <v>0</v>
      </c>
      <c r="AHW20" s="268">
        <v>0</v>
      </c>
      <c r="AHX20" s="268">
        <v>0</v>
      </c>
      <c r="AHY20" s="268">
        <v>0</v>
      </c>
      <c r="AHZ20" s="268">
        <v>0</v>
      </c>
      <c r="AIA20" s="268">
        <v>0</v>
      </c>
      <c r="AIB20" s="268">
        <v>0</v>
      </c>
      <c r="AIC20" s="268">
        <v>0</v>
      </c>
      <c r="AID20" s="268">
        <v>0</v>
      </c>
      <c r="AIE20" s="268">
        <v>0</v>
      </c>
      <c r="AIF20" s="268">
        <v>0</v>
      </c>
      <c r="AIG20" s="269"/>
      <c r="AIH20" s="270">
        <f t="shared" si="60"/>
        <v>0</v>
      </c>
      <c r="AII20" s="271">
        <f t="shared" si="60"/>
        <v>0</v>
      </c>
      <c r="AIJ20" s="268">
        <v>0</v>
      </c>
      <c r="AIK20" s="268">
        <v>0</v>
      </c>
      <c r="AIL20" s="268">
        <v>0</v>
      </c>
      <c r="AIM20" s="268">
        <v>0</v>
      </c>
      <c r="AIN20" s="268">
        <v>0</v>
      </c>
      <c r="AIO20" s="268">
        <v>0</v>
      </c>
      <c r="AIP20" s="268">
        <v>0</v>
      </c>
      <c r="AIQ20" s="268">
        <v>0</v>
      </c>
      <c r="AIR20" s="268">
        <v>0</v>
      </c>
      <c r="AIS20" s="268">
        <v>0</v>
      </c>
      <c r="AIT20" s="268">
        <v>0</v>
      </c>
      <c r="AIU20" s="268">
        <v>0</v>
      </c>
      <c r="AIV20" s="269"/>
      <c r="AIW20" s="270">
        <f t="shared" si="61"/>
        <v>0</v>
      </c>
      <c r="AIX20" s="271">
        <f t="shared" si="61"/>
        <v>0</v>
      </c>
      <c r="AIY20" s="268">
        <v>0</v>
      </c>
      <c r="AIZ20" s="268">
        <v>0</v>
      </c>
      <c r="AJA20" s="268">
        <v>0</v>
      </c>
      <c r="AJB20" s="268">
        <v>0</v>
      </c>
      <c r="AJC20" s="268">
        <v>0</v>
      </c>
      <c r="AJD20" s="268">
        <v>0</v>
      </c>
      <c r="AJE20" s="268">
        <v>0</v>
      </c>
      <c r="AJF20" s="268">
        <v>0</v>
      </c>
      <c r="AJG20" s="268">
        <v>0</v>
      </c>
      <c r="AJH20" s="268">
        <v>0</v>
      </c>
      <c r="AJI20" s="268">
        <v>0</v>
      </c>
      <c r="AJJ20" s="268">
        <v>0</v>
      </c>
      <c r="AJK20" s="269"/>
      <c r="AJL20" s="270">
        <f t="shared" si="62"/>
        <v>0</v>
      </c>
      <c r="AJM20" s="271">
        <f t="shared" si="62"/>
        <v>0</v>
      </c>
      <c r="AJN20" s="268">
        <v>0</v>
      </c>
      <c r="AJO20" s="268">
        <v>0</v>
      </c>
      <c r="AJP20" s="268">
        <v>0</v>
      </c>
      <c r="AJQ20" s="268">
        <v>0</v>
      </c>
      <c r="AJR20" s="268">
        <v>0</v>
      </c>
      <c r="AJS20" s="268">
        <v>0</v>
      </c>
      <c r="AJT20" s="268">
        <v>0</v>
      </c>
      <c r="AJU20" s="268">
        <v>0</v>
      </c>
      <c r="AJV20" s="268">
        <v>0</v>
      </c>
      <c r="AJW20" s="268">
        <v>0</v>
      </c>
      <c r="AJX20" s="268">
        <v>0</v>
      </c>
      <c r="AJY20" s="268">
        <v>0</v>
      </c>
      <c r="AJZ20" s="269"/>
      <c r="AKA20" s="270">
        <f t="shared" si="63"/>
        <v>0</v>
      </c>
      <c r="AKB20" s="271">
        <f t="shared" si="63"/>
        <v>0</v>
      </c>
      <c r="AKC20" s="268">
        <v>0</v>
      </c>
      <c r="AKD20" s="268">
        <v>0</v>
      </c>
      <c r="AKE20" s="268">
        <v>0</v>
      </c>
      <c r="AKF20" s="268">
        <v>0</v>
      </c>
      <c r="AKG20" s="268">
        <v>0</v>
      </c>
      <c r="AKH20" s="268">
        <v>0</v>
      </c>
      <c r="AKI20" s="268">
        <v>0</v>
      </c>
      <c r="AKJ20" s="268">
        <v>0</v>
      </c>
      <c r="AKK20" s="268">
        <v>0</v>
      </c>
      <c r="AKL20" s="268">
        <v>0</v>
      </c>
      <c r="AKM20" s="268">
        <v>0</v>
      </c>
      <c r="AKN20" s="268">
        <v>0</v>
      </c>
      <c r="AKO20" s="269"/>
      <c r="AKP20" s="270">
        <f t="shared" si="64"/>
        <v>0</v>
      </c>
      <c r="AKQ20" s="271">
        <f t="shared" si="64"/>
        <v>0</v>
      </c>
      <c r="AKR20" s="268">
        <v>750</v>
      </c>
      <c r="AKS20" s="268">
        <v>0</v>
      </c>
      <c r="AKT20" s="268">
        <v>0</v>
      </c>
      <c r="AKU20" s="268">
        <v>0</v>
      </c>
      <c r="AKV20" s="268">
        <v>1044</v>
      </c>
      <c r="AKW20" s="268">
        <v>0</v>
      </c>
      <c r="AKX20" s="268">
        <v>247</v>
      </c>
      <c r="AKY20" s="268">
        <v>0</v>
      </c>
      <c r="AKZ20" s="268">
        <v>0</v>
      </c>
      <c r="ALA20" s="268">
        <v>0</v>
      </c>
      <c r="ALB20" s="268">
        <v>0</v>
      </c>
      <c r="ALC20" s="268">
        <v>0</v>
      </c>
      <c r="ALD20" s="269"/>
      <c r="ALE20" s="270">
        <f t="shared" si="65"/>
        <v>2041</v>
      </c>
      <c r="ALF20" s="271">
        <f t="shared" si="65"/>
        <v>1291</v>
      </c>
      <c r="ALG20" s="268">
        <v>0</v>
      </c>
      <c r="ALH20" s="268">
        <v>0</v>
      </c>
      <c r="ALI20" s="268">
        <v>0</v>
      </c>
      <c r="ALJ20" s="268">
        <v>0</v>
      </c>
      <c r="ALK20" s="268">
        <v>0</v>
      </c>
      <c r="ALL20" s="268">
        <v>0</v>
      </c>
      <c r="ALM20" s="268">
        <v>0</v>
      </c>
      <c r="ALN20" s="268">
        <v>0</v>
      </c>
      <c r="ALO20" s="268">
        <v>0</v>
      </c>
      <c r="ALP20" s="268">
        <v>0</v>
      </c>
      <c r="ALQ20" s="268">
        <v>0</v>
      </c>
      <c r="ALR20" s="268">
        <v>0</v>
      </c>
      <c r="ALS20" s="269"/>
      <c r="ALT20" s="270">
        <f t="shared" si="66"/>
        <v>0</v>
      </c>
      <c r="ALU20" s="271">
        <f t="shared" si="66"/>
        <v>0</v>
      </c>
      <c r="ALV20" s="268">
        <v>0</v>
      </c>
      <c r="ALW20" s="268">
        <v>0</v>
      </c>
      <c r="ALX20" s="268">
        <v>0</v>
      </c>
      <c r="ALY20" s="268">
        <v>0</v>
      </c>
      <c r="ALZ20" s="268">
        <v>0</v>
      </c>
      <c r="AMA20" s="268">
        <v>0</v>
      </c>
      <c r="AMB20" s="268">
        <v>0</v>
      </c>
      <c r="AMC20" s="268">
        <v>0</v>
      </c>
      <c r="AMD20" s="268">
        <v>0</v>
      </c>
      <c r="AME20" s="268">
        <v>0</v>
      </c>
      <c r="AMF20" s="268">
        <v>0</v>
      </c>
      <c r="AMG20" s="268">
        <v>0</v>
      </c>
      <c r="AMH20" s="269"/>
      <c r="AMI20" s="270">
        <f t="shared" si="67"/>
        <v>0</v>
      </c>
      <c r="AMJ20" s="271">
        <f t="shared" si="67"/>
        <v>0</v>
      </c>
      <c r="AMK20" s="268">
        <v>5.97</v>
      </c>
      <c r="AML20" s="268">
        <v>5.83</v>
      </c>
      <c r="AMM20" s="268">
        <v>3.03</v>
      </c>
      <c r="AMN20" s="268">
        <v>5.42</v>
      </c>
      <c r="AMO20" s="268">
        <v>5.81</v>
      </c>
      <c r="AMP20" s="268">
        <v>7.97</v>
      </c>
      <c r="AMQ20" s="268">
        <v>7.77</v>
      </c>
      <c r="AMR20" s="268">
        <v>9.7200000000000006</v>
      </c>
      <c r="AMS20" s="268">
        <v>8.5500000000000007</v>
      </c>
      <c r="AMT20" s="268">
        <v>6.64</v>
      </c>
      <c r="AMU20" s="268">
        <v>4.5</v>
      </c>
      <c r="AMV20" s="268">
        <v>2.5</v>
      </c>
      <c r="AMW20" s="269"/>
      <c r="AMX20" s="270">
        <f t="shared" si="68"/>
        <v>73.709999999999994</v>
      </c>
      <c r="AMY20" s="271">
        <f t="shared" si="68"/>
        <v>67.739999999999995</v>
      </c>
      <c r="AMZ20" s="268">
        <v>0</v>
      </c>
      <c r="ANA20" s="268">
        <v>0</v>
      </c>
      <c r="ANB20" s="268">
        <v>0</v>
      </c>
      <c r="ANC20" s="268">
        <v>0</v>
      </c>
      <c r="AND20" s="268">
        <v>0</v>
      </c>
      <c r="ANE20" s="268">
        <v>0</v>
      </c>
      <c r="ANF20" s="268">
        <v>0</v>
      </c>
      <c r="ANG20" s="268">
        <v>0</v>
      </c>
      <c r="ANH20" s="268">
        <v>0</v>
      </c>
      <c r="ANI20" s="268">
        <v>0</v>
      </c>
      <c r="ANJ20" s="268">
        <v>0</v>
      </c>
      <c r="ANK20" s="268">
        <v>0</v>
      </c>
      <c r="ANL20" s="269"/>
      <c r="ANM20" s="270">
        <f t="shared" si="69"/>
        <v>0</v>
      </c>
      <c r="ANN20" s="271">
        <f t="shared" si="69"/>
        <v>0</v>
      </c>
      <c r="ANO20" s="268">
        <v>0</v>
      </c>
      <c r="ANP20" s="268">
        <v>0</v>
      </c>
      <c r="ANQ20" s="268">
        <v>0</v>
      </c>
      <c r="ANR20" s="268">
        <v>0</v>
      </c>
      <c r="ANS20" s="268">
        <v>0</v>
      </c>
      <c r="ANT20" s="268">
        <v>0</v>
      </c>
      <c r="ANU20" s="268">
        <v>0</v>
      </c>
      <c r="ANV20" s="268">
        <v>0</v>
      </c>
      <c r="ANW20" s="268">
        <v>0</v>
      </c>
      <c r="ANX20" s="268">
        <v>0</v>
      </c>
      <c r="ANY20" s="268">
        <v>0</v>
      </c>
      <c r="ANZ20" s="268">
        <v>0</v>
      </c>
      <c r="AOA20" s="269"/>
      <c r="AOB20" s="270">
        <f t="shared" si="70"/>
        <v>0</v>
      </c>
      <c r="AOC20" s="271">
        <f t="shared" si="70"/>
        <v>0</v>
      </c>
      <c r="AOD20" s="268">
        <v>0</v>
      </c>
      <c r="AOE20" s="268">
        <v>0</v>
      </c>
      <c r="AOF20" s="268">
        <v>0</v>
      </c>
      <c r="AOG20" s="268">
        <v>0</v>
      </c>
      <c r="AOH20" s="268">
        <v>0</v>
      </c>
      <c r="AOI20" s="268">
        <v>0</v>
      </c>
      <c r="AOJ20" s="268">
        <v>0</v>
      </c>
      <c r="AOK20" s="268">
        <v>0</v>
      </c>
      <c r="AOL20" s="268">
        <v>0</v>
      </c>
      <c r="AOM20" s="268">
        <v>0</v>
      </c>
      <c r="AON20" s="268">
        <v>0</v>
      </c>
      <c r="AOO20" s="268">
        <v>0</v>
      </c>
      <c r="AOP20" s="269"/>
      <c r="AOQ20" s="270">
        <f t="shared" si="71"/>
        <v>0</v>
      </c>
      <c r="AOR20" s="271">
        <f t="shared" si="71"/>
        <v>0</v>
      </c>
      <c r="AOS20" s="268">
        <v>0</v>
      </c>
      <c r="AOT20" s="268">
        <v>0</v>
      </c>
      <c r="AOU20" s="268">
        <v>0</v>
      </c>
      <c r="AOV20" s="268">
        <v>0</v>
      </c>
      <c r="AOW20" s="268">
        <v>0</v>
      </c>
      <c r="AOX20" s="268">
        <v>0</v>
      </c>
      <c r="AOY20" s="268">
        <v>0</v>
      </c>
      <c r="AOZ20" s="268">
        <v>0</v>
      </c>
      <c r="APA20" s="268">
        <v>0</v>
      </c>
      <c r="APB20" s="268">
        <v>0</v>
      </c>
      <c r="APC20" s="268">
        <v>0</v>
      </c>
      <c r="APD20" s="268">
        <v>0</v>
      </c>
      <c r="APE20" s="269"/>
      <c r="APF20" s="270">
        <f t="shared" si="72"/>
        <v>0</v>
      </c>
      <c r="APG20" s="271">
        <f t="shared" si="72"/>
        <v>0</v>
      </c>
      <c r="APH20" s="268">
        <v>0</v>
      </c>
      <c r="API20" s="268">
        <v>0</v>
      </c>
      <c r="APJ20" s="268">
        <v>0</v>
      </c>
      <c r="APK20" s="268">
        <v>0</v>
      </c>
      <c r="APL20" s="268">
        <v>0</v>
      </c>
      <c r="APM20" s="268">
        <v>0</v>
      </c>
      <c r="APN20" s="268">
        <v>0</v>
      </c>
      <c r="APO20" s="268">
        <v>0</v>
      </c>
      <c r="APP20" s="268">
        <v>0</v>
      </c>
      <c r="APQ20" s="268">
        <v>0</v>
      </c>
      <c r="APR20" s="268">
        <v>0</v>
      </c>
      <c r="APS20" s="268">
        <v>0</v>
      </c>
      <c r="APT20" s="269"/>
      <c r="APU20" s="270">
        <f t="shared" si="73"/>
        <v>0</v>
      </c>
      <c r="APV20" s="271">
        <f t="shared" si="73"/>
        <v>0</v>
      </c>
      <c r="APW20" s="268">
        <v>0</v>
      </c>
      <c r="APX20" s="268">
        <v>0</v>
      </c>
      <c r="APY20" s="268">
        <v>0</v>
      </c>
      <c r="APZ20" s="268">
        <v>0</v>
      </c>
      <c r="AQA20" s="268">
        <v>0</v>
      </c>
      <c r="AQB20" s="268">
        <v>0</v>
      </c>
      <c r="AQC20" s="268">
        <v>0</v>
      </c>
      <c r="AQD20" s="268">
        <v>0</v>
      </c>
      <c r="AQE20" s="268">
        <v>0</v>
      </c>
      <c r="AQF20" s="268">
        <v>0</v>
      </c>
      <c r="AQG20" s="268">
        <v>0</v>
      </c>
      <c r="AQH20" s="268">
        <v>0</v>
      </c>
      <c r="AQI20" s="269"/>
      <c r="AQJ20" s="270">
        <f t="shared" si="74"/>
        <v>0</v>
      </c>
      <c r="AQK20" s="271">
        <f t="shared" si="74"/>
        <v>0</v>
      </c>
      <c r="AQL20" s="268"/>
      <c r="AQM20" s="268"/>
      <c r="AQN20" s="268"/>
      <c r="AQO20" s="268"/>
      <c r="AQP20" s="268"/>
      <c r="AQQ20" s="268"/>
      <c r="AQR20" s="268">
        <v>21951</v>
      </c>
      <c r="AQS20" s="268"/>
      <c r="AQT20" s="268"/>
      <c r="AQU20" s="268"/>
      <c r="AQV20" s="268"/>
      <c r="AQW20" s="268"/>
      <c r="AQX20" s="269"/>
      <c r="AQY20" s="270">
        <f t="shared" si="75"/>
        <v>21951</v>
      </c>
      <c r="AQZ20" s="271">
        <f t="shared" si="75"/>
        <v>21951</v>
      </c>
      <c r="ARA20" s="268">
        <v>34142</v>
      </c>
      <c r="ARB20" s="268">
        <v>0</v>
      </c>
      <c r="ARC20" s="268">
        <v>0</v>
      </c>
      <c r="ARD20" s="268">
        <v>105093</v>
      </c>
      <c r="ARE20" s="268">
        <v>35031</v>
      </c>
      <c r="ARF20" s="268">
        <v>35031</v>
      </c>
      <c r="ARG20" s="268">
        <v>35031</v>
      </c>
      <c r="ARH20" s="268">
        <v>35031</v>
      </c>
      <c r="ARI20" s="268">
        <v>35031</v>
      </c>
      <c r="ARJ20" s="268">
        <v>0</v>
      </c>
      <c r="ARK20" s="268">
        <v>14367.69</v>
      </c>
      <c r="ARL20" s="268">
        <v>24000</v>
      </c>
      <c r="ARM20" s="269"/>
      <c r="ARN20" s="270">
        <f t="shared" si="76"/>
        <v>352757.69</v>
      </c>
      <c r="ARO20" s="271">
        <f t="shared" si="76"/>
        <v>318615.69</v>
      </c>
      <c r="ARP20" s="268">
        <v>44732.43</v>
      </c>
      <c r="ARQ20" s="268">
        <v>44662.01</v>
      </c>
      <c r="ARR20" s="268">
        <v>59870.07</v>
      </c>
      <c r="ARS20" s="268">
        <v>51573.09</v>
      </c>
      <c r="ART20" s="268">
        <v>51836.38</v>
      </c>
      <c r="ARU20" s="268">
        <v>50797.33</v>
      </c>
      <c r="ARV20" s="268">
        <v>50117.81</v>
      </c>
      <c r="ARW20" s="268">
        <v>45312.02</v>
      </c>
      <c r="ARX20" s="268">
        <v>40045.68</v>
      </c>
      <c r="ARY20" s="268">
        <v>36604.480000000003</v>
      </c>
      <c r="ARZ20" s="268">
        <v>35480.699999999997</v>
      </c>
      <c r="ASA20" s="269"/>
      <c r="ASB20" s="272">
        <f t="shared" si="78"/>
        <v>511032</v>
      </c>
      <c r="ASC20" s="273"/>
      <c r="ASD20" s="268"/>
      <c r="ASE20" s="268"/>
      <c r="ASF20" s="268"/>
      <c r="ASG20" s="268"/>
      <c r="ASH20" s="268"/>
      <c r="ASI20" s="268"/>
      <c r="ASJ20" s="268"/>
      <c r="ASK20" s="268"/>
      <c r="ASL20" s="268"/>
      <c r="ASM20" s="268"/>
      <c r="ASN20" s="269"/>
      <c r="ASO20" s="274">
        <f t="shared" si="77"/>
        <v>0</v>
      </c>
    </row>
    <row r="21" spans="1:1185" x14ac:dyDescent="0.25">
      <c r="A21" s="39">
        <v>20</v>
      </c>
      <c r="B21" s="40">
        <v>1</v>
      </c>
      <c r="C21" s="40" t="s">
        <v>31</v>
      </c>
      <c r="D21" s="40" t="s">
        <v>31</v>
      </c>
      <c r="E21" s="41" t="s">
        <v>31</v>
      </c>
      <c r="F21" s="187">
        <v>1059586</v>
      </c>
      <c r="G21" s="49">
        <v>1243932</v>
      </c>
      <c r="H21" s="51">
        <v>1078984</v>
      </c>
      <c r="I21" s="49">
        <v>1162467</v>
      </c>
      <c r="J21" s="49">
        <v>468030.21575878235</v>
      </c>
      <c r="K21" s="51" t="s">
        <v>219</v>
      </c>
      <c r="L21" s="49">
        <v>731879.1100000001</v>
      </c>
      <c r="M21" s="49">
        <v>1199909</v>
      </c>
      <c r="N21" s="49">
        <v>1078984</v>
      </c>
      <c r="O21" s="49">
        <v>89915</v>
      </c>
      <c r="P21" s="49">
        <v>96872</v>
      </c>
      <c r="Q21" s="258">
        <v>16182.55067372843</v>
      </c>
      <c r="R21" s="259">
        <v>27840.123567489154</v>
      </c>
      <c r="S21" s="260">
        <f t="shared" si="0"/>
        <v>44022.674241217581</v>
      </c>
      <c r="T21" s="261">
        <v>664.29</v>
      </c>
      <c r="U21" s="261">
        <v>607.6</v>
      </c>
      <c r="V21" s="261">
        <v>560.09</v>
      </c>
      <c r="W21" s="261">
        <v>749.38</v>
      </c>
      <c r="X21" s="261">
        <v>646.61</v>
      </c>
      <c r="Y21" s="261">
        <v>1055.6600000000001</v>
      </c>
      <c r="Z21" s="261">
        <v>2226.2600000000002</v>
      </c>
      <c r="AA21" s="261">
        <v>2078.96</v>
      </c>
      <c r="AB21" s="261">
        <v>963</v>
      </c>
      <c r="AC21" s="261">
        <v>296.33999999999997</v>
      </c>
      <c r="AD21" s="261">
        <v>478.81</v>
      </c>
      <c r="AE21" s="261">
        <v>765.56</v>
      </c>
      <c r="AF21" s="262"/>
      <c r="AG21" s="263">
        <f t="shared" si="1"/>
        <v>11092.56</v>
      </c>
      <c r="AH21" s="264">
        <f t="shared" si="1"/>
        <v>10428.27</v>
      </c>
      <c r="AI21" s="261">
        <v>0</v>
      </c>
      <c r="AJ21" s="261">
        <v>0</v>
      </c>
      <c r="AK21" s="261">
        <v>0</v>
      </c>
      <c r="AL21" s="261">
        <v>0</v>
      </c>
      <c r="AM21" s="261">
        <v>0</v>
      </c>
      <c r="AN21" s="261">
        <v>0</v>
      </c>
      <c r="AO21" s="261">
        <v>0</v>
      </c>
      <c r="AP21" s="261">
        <v>0</v>
      </c>
      <c r="AQ21" s="261">
        <v>0</v>
      </c>
      <c r="AR21" s="261">
        <v>0</v>
      </c>
      <c r="AS21" s="261">
        <v>0</v>
      </c>
      <c r="AT21" s="261">
        <v>0</v>
      </c>
      <c r="AU21" s="262"/>
      <c r="AV21" s="263">
        <f t="shared" si="2"/>
        <v>0</v>
      </c>
      <c r="AW21" s="264">
        <f t="shared" si="2"/>
        <v>0</v>
      </c>
      <c r="AX21" s="261">
        <v>0</v>
      </c>
      <c r="AY21" s="261">
        <v>0</v>
      </c>
      <c r="AZ21" s="261">
        <v>0</v>
      </c>
      <c r="BA21" s="261">
        <v>0</v>
      </c>
      <c r="BB21" s="261">
        <v>0</v>
      </c>
      <c r="BC21" s="261">
        <v>0</v>
      </c>
      <c r="BD21" s="261">
        <v>0</v>
      </c>
      <c r="BE21" s="261">
        <v>0</v>
      </c>
      <c r="BF21" s="261">
        <v>0</v>
      </c>
      <c r="BG21" s="261">
        <v>0</v>
      </c>
      <c r="BH21" s="261">
        <v>0</v>
      </c>
      <c r="BI21" s="261">
        <v>0</v>
      </c>
      <c r="BJ21" s="262"/>
      <c r="BK21" s="263">
        <f t="shared" si="3"/>
        <v>0</v>
      </c>
      <c r="BL21" s="264">
        <f t="shared" si="3"/>
        <v>0</v>
      </c>
      <c r="BM21" s="261">
        <v>57.59</v>
      </c>
      <c r="BN21" s="261">
        <v>125.23</v>
      </c>
      <c r="BO21" s="261">
        <v>150.05000000000001</v>
      </c>
      <c r="BP21" s="261">
        <v>160.74</v>
      </c>
      <c r="BQ21" s="261">
        <v>61.73</v>
      </c>
      <c r="BR21" s="261">
        <v>77.91</v>
      </c>
      <c r="BS21" s="261">
        <v>121.85</v>
      </c>
      <c r="BT21" s="261">
        <v>64.81</v>
      </c>
      <c r="BU21" s="261">
        <v>80.75</v>
      </c>
      <c r="BV21" s="261">
        <v>52.29</v>
      </c>
      <c r="BW21" s="261">
        <v>106.3</v>
      </c>
      <c r="BX21" s="261">
        <v>83.6</v>
      </c>
      <c r="BY21" s="262"/>
      <c r="BZ21" s="263">
        <f t="shared" si="4"/>
        <v>1142.8499999999999</v>
      </c>
      <c r="CA21" s="264">
        <f t="shared" si="4"/>
        <v>1085.26</v>
      </c>
      <c r="CB21" s="261">
        <v>1036.8399999999999</v>
      </c>
      <c r="CC21" s="261">
        <v>663.32</v>
      </c>
      <c r="CD21" s="261">
        <v>634.26</v>
      </c>
      <c r="CE21" s="261">
        <v>711.86</v>
      </c>
      <c r="CF21" s="261">
        <v>421.89</v>
      </c>
      <c r="CG21" s="261">
        <v>1595.91</v>
      </c>
      <c r="CH21" s="261">
        <v>1632.8</v>
      </c>
      <c r="CI21" s="261">
        <v>918.25</v>
      </c>
      <c r="CJ21" s="261">
        <v>965.62</v>
      </c>
      <c r="CK21" s="261">
        <v>1344.6</v>
      </c>
      <c r="CL21" s="261">
        <v>270.44</v>
      </c>
      <c r="CM21" s="261">
        <v>723.36</v>
      </c>
      <c r="CN21" s="262"/>
      <c r="CO21" s="263">
        <f t="shared" si="5"/>
        <v>10919.150000000001</v>
      </c>
      <c r="CP21" s="264">
        <f t="shared" si="5"/>
        <v>9882.3100000000013</v>
      </c>
      <c r="CQ21" s="261">
        <v>0</v>
      </c>
      <c r="CR21" s="261">
        <v>0</v>
      </c>
      <c r="CS21" s="261">
        <v>0</v>
      </c>
      <c r="CT21" s="261">
        <v>0</v>
      </c>
      <c r="CU21" s="261">
        <v>0</v>
      </c>
      <c r="CV21" s="261">
        <v>0</v>
      </c>
      <c r="CW21" s="261">
        <v>0</v>
      </c>
      <c r="CX21" s="261">
        <v>0</v>
      </c>
      <c r="CY21" s="261">
        <v>0</v>
      </c>
      <c r="CZ21" s="261">
        <v>0</v>
      </c>
      <c r="DA21" s="261">
        <v>0</v>
      </c>
      <c r="DB21" s="261">
        <v>0</v>
      </c>
      <c r="DC21" s="262"/>
      <c r="DD21" s="263">
        <f t="shared" si="6"/>
        <v>0</v>
      </c>
      <c r="DE21" s="264">
        <f t="shared" si="6"/>
        <v>0</v>
      </c>
      <c r="DF21" s="261">
        <v>0</v>
      </c>
      <c r="DG21" s="261">
        <v>0</v>
      </c>
      <c r="DH21" s="261">
        <v>105</v>
      </c>
      <c r="DI21" s="261">
        <v>0</v>
      </c>
      <c r="DJ21" s="261">
        <v>0</v>
      </c>
      <c r="DK21" s="261">
        <v>20</v>
      </c>
      <c r="DL21" s="261">
        <v>105</v>
      </c>
      <c r="DM21" s="261">
        <v>20</v>
      </c>
      <c r="DN21" s="261">
        <v>0</v>
      </c>
      <c r="DO21" s="261">
        <v>0</v>
      </c>
      <c r="DP21" s="261">
        <v>59.5</v>
      </c>
      <c r="DQ21" s="261">
        <v>0</v>
      </c>
      <c r="DR21" s="262"/>
      <c r="DS21" s="263">
        <f t="shared" si="7"/>
        <v>309.5</v>
      </c>
      <c r="DT21" s="264">
        <f t="shared" si="7"/>
        <v>309.5</v>
      </c>
      <c r="DU21" s="261">
        <v>1139.32</v>
      </c>
      <c r="DV21" s="261">
        <v>1261.01</v>
      </c>
      <c r="DW21" s="261">
        <v>716.58</v>
      </c>
      <c r="DX21" s="261">
        <v>840.3</v>
      </c>
      <c r="DY21" s="261">
        <v>877.84</v>
      </c>
      <c r="DZ21" s="261">
        <v>921.3</v>
      </c>
      <c r="EA21" s="261">
        <v>1331.8</v>
      </c>
      <c r="EB21" s="261">
        <v>695.18</v>
      </c>
      <c r="EC21" s="261">
        <v>507.4</v>
      </c>
      <c r="ED21" s="261">
        <v>718.12</v>
      </c>
      <c r="EE21" s="261">
        <v>524.55999999999995</v>
      </c>
      <c r="EF21" s="261">
        <v>457.76</v>
      </c>
      <c r="EG21" s="262"/>
      <c r="EH21" s="263">
        <f t="shared" si="8"/>
        <v>9991.1700000000019</v>
      </c>
      <c r="EI21" s="264">
        <f t="shared" si="8"/>
        <v>8851.85</v>
      </c>
      <c r="EJ21" s="261">
        <v>0</v>
      </c>
      <c r="EK21" s="261">
        <v>0</v>
      </c>
      <c r="EL21" s="261">
        <v>0</v>
      </c>
      <c r="EM21" s="261">
        <v>0</v>
      </c>
      <c r="EN21" s="261">
        <v>0</v>
      </c>
      <c r="EO21" s="261">
        <v>0</v>
      </c>
      <c r="EP21" s="261">
        <v>0</v>
      </c>
      <c r="EQ21" s="261">
        <v>0</v>
      </c>
      <c r="ER21" s="261">
        <v>0</v>
      </c>
      <c r="ES21" s="261">
        <v>0</v>
      </c>
      <c r="ET21" s="261">
        <v>0</v>
      </c>
      <c r="EU21" s="261">
        <v>0</v>
      </c>
      <c r="EV21" s="262"/>
      <c r="EW21" s="263">
        <f t="shared" si="9"/>
        <v>0</v>
      </c>
      <c r="EX21" s="264">
        <f t="shared" si="9"/>
        <v>0</v>
      </c>
      <c r="EY21" s="261">
        <v>0</v>
      </c>
      <c r="EZ21" s="261">
        <v>0</v>
      </c>
      <c r="FA21" s="261">
        <v>0</v>
      </c>
      <c r="FB21" s="261">
        <v>0</v>
      </c>
      <c r="FC21" s="261">
        <v>0</v>
      </c>
      <c r="FD21" s="261">
        <v>0</v>
      </c>
      <c r="FE21" s="261">
        <v>0</v>
      </c>
      <c r="FF21" s="261">
        <v>0</v>
      </c>
      <c r="FG21" s="261">
        <v>0</v>
      </c>
      <c r="FH21" s="261">
        <v>0</v>
      </c>
      <c r="FI21" s="261">
        <v>0</v>
      </c>
      <c r="FJ21" s="261">
        <v>0</v>
      </c>
      <c r="FK21" s="262"/>
      <c r="FL21" s="263">
        <f t="shared" si="10"/>
        <v>0</v>
      </c>
      <c r="FM21" s="264">
        <f t="shared" si="10"/>
        <v>0</v>
      </c>
      <c r="FN21" s="261">
        <v>125.22</v>
      </c>
      <c r="FO21" s="261">
        <v>193.16</v>
      </c>
      <c r="FP21" s="261">
        <v>98.45</v>
      </c>
      <c r="FQ21" s="261">
        <v>253.15</v>
      </c>
      <c r="FR21" s="261">
        <v>81.37</v>
      </c>
      <c r="FS21" s="261">
        <v>92</v>
      </c>
      <c r="FT21" s="261">
        <v>341.87</v>
      </c>
      <c r="FU21" s="261">
        <v>47.3</v>
      </c>
      <c r="FV21" s="261">
        <v>69.7</v>
      </c>
      <c r="FW21" s="261">
        <v>60.17</v>
      </c>
      <c r="FX21" s="261">
        <v>42.55</v>
      </c>
      <c r="FY21" s="261">
        <v>86.15</v>
      </c>
      <c r="FZ21" s="262"/>
      <c r="GA21" s="263">
        <f t="shared" si="11"/>
        <v>1491.0900000000001</v>
      </c>
      <c r="GB21" s="264">
        <f t="shared" si="11"/>
        <v>1365.8700000000001</v>
      </c>
      <c r="GC21" s="261">
        <v>892.5</v>
      </c>
      <c r="GD21" s="261">
        <v>1105.45</v>
      </c>
      <c r="GE21" s="261">
        <v>330.7</v>
      </c>
      <c r="GF21" s="261">
        <v>1386.5</v>
      </c>
      <c r="GG21" s="261">
        <v>452</v>
      </c>
      <c r="GH21" s="261">
        <v>677.18</v>
      </c>
      <c r="GI21" s="261">
        <v>865.5</v>
      </c>
      <c r="GJ21" s="261">
        <v>291</v>
      </c>
      <c r="GK21" s="261">
        <v>468.5</v>
      </c>
      <c r="GL21" s="261">
        <v>464</v>
      </c>
      <c r="GM21" s="261">
        <v>114.5</v>
      </c>
      <c r="GN21" s="261">
        <v>117</v>
      </c>
      <c r="GO21" s="262"/>
      <c r="GP21" s="263">
        <f t="shared" si="12"/>
        <v>7164.83</v>
      </c>
      <c r="GQ21" s="264">
        <f t="shared" si="12"/>
        <v>6272.33</v>
      </c>
      <c r="GR21" s="261">
        <v>0</v>
      </c>
      <c r="GS21" s="261">
        <v>0</v>
      </c>
      <c r="GT21" s="261">
        <v>0</v>
      </c>
      <c r="GU21" s="261">
        <v>0</v>
      </c>
      <c r="GV21" s="261">
        <v>0</v>
      </c>
      <c r="GW21" s="261">
        <v>0</v>
      </c>
      <c r="GX21" s="261">
        <v>0</v>
      </c>
      <c r="GY21" s="261">
        <v>0</v>
      </c>
      <c r="GZ21" s="261">
        <v>0</v>
      </c>
      <c r="HA21" s="261">
        <v>0</v>
      </c>
      <c r="HB21" s="261">
        <v>0</v>
      </c>
      <c r="HC21" s="261">
        <v>0</v>
      </c>
      <c r="HD21" s="262"/>
      <c r="HE21" s="263">
        <f t="shared" si="13"/>
        <v>0</v>
      </c>
      <c r="HF21" s="264">
        <f t="shared" si="13"/>
        <v>0</v>
      </c>
      <c r="HG21" s="261">
        <v>0</v>
      </c>
      <c r="HH21" s="261">
        <v>0</v>
      </c>
      <c r="HI21" s="261">
        <v>0</v>
      </c>
      <c r="HJ21" s="261">
        <v>0</v>
      </c>
      <c r="HK21" s="261">
        <v>0</v>
      </c>
      <c r="HL21" s="261">
        <v>0</v>
      </c>
      <c r="HM21" s="261">
        <v>0</v>
      </c>
      <c r="HN21" s="261">
        <v>0</v>
      </c>
      <c r="HO21" s="261">
        <v>0</v>
      </c>
      <c r="HP21" s="261">
        <v>0</v>
      </c>
      <c r="HQ21" s="261">
        <v>0</v>
      </c>
      <c r="HR21" s="261">
        <v>0</v>
      </c>
      <c r="HS21" s="262"/>
      <c r="HT21" s="263">
        <f t="shared" si="14"/>
        <v>0</v>
      </c>
      <c r="HU21" s="264">
        <f t="shared" si="14"/>
        <v>0</v>
      </c>
      <c r="HV21" s="261">
        <v>0</v>
      </c>
      <c r="HW21" s="261">
        <v>0</v>
      </c>
      <c r="HX21" s="261">
        <v>0</v>
      </c>
      <c r="HY21" s="261">
        <v>0</v>
      </c>
      <c r="HZ21" s="261">
        <v>0</v>
      </c>
      <c r="IA21" s="261">
        <v>0</v>
      </c>
      <c r="IB21" s="261">
        <v>0</v>
      </c>
      <c r="IC21" s="261">
        <v>0</v>
      </c>
      <c r="ID21" s="261">
        <v>0</v>
      </c>
      <c r="IE21" s="261">
        <v>0</v>
      </c>
      <c r="IF21" s="261">
        <v>0</v>
      </c>
      <c r="IG21" s="261">
        <v>0</v>
      </c>
      <c r="IH21" s="262"/>
      <c r="II21" s="263">
        <f t="shared" si="15"/>
        <v>0</v>
      </c>
      <c r="IJ21" s="264">
        <f t="shared" si="15"/>
        <v>0</v>
      </c>
      <c r="IK21" s="261">
        <v>6361</v>
      </c>
      <c r="IL21" s="261">
        <v>7757</v>
      </c>
      <c r="IM21" s="261">
        <v>6888</v>
      </c>
      <c r="IN21" s="261">
        <v>4793</v>
      </c>
      <c r="IO21" s="261">
        <v>4782</v>
      </c>
      <c r="IP21" s="261">
        <v>6140</v>
      </c>
      <c r="IQ21" s="261">
        <v>5368</v>
      </c>
      <c r="IR21" s="261">
        <v>4262</v>
      </c>
      <c r="IS21" s="261">
        <v>4221</v>
      </c>
      <c r="IT21" s="261">
        <v>3565</v>
      </c>
      <c r="IU21" s="261">
        <v>4221</v>
      </c>
      <c r="IV21" s="261">
        <v>4819</v>
      </c>
      <c r="IW21" s="262"/>
      <c r="IX21" s="263">
        <f t="shared" si="16"/>
        <v>63177</v>
      </c>
      <c r="IY21" s="264">
        <f t="shared" si="16"/>
        <v>56816</v>
      </c>
      <c r="IZ21" s="261">
        <v>556.76</v>
      </c>
      <c r="JA21" s="261">
        <v>358.35</v>
      </c>
      <c r="JB21" s="261">
        <v>697.06</v>
      </c>
      <c r="JC21" s="261">
        <v>4328.2299999999996</v>
      </c>
      <c r="JD21" s="261">
        <v>1410.19</v>
      </c>
      <c r="JE21" s="261">
        <v>194.22</v>
      </c>
      <c r="JF21" s="261">
        <v>316.79000000000002</v>
      </c>
      <c r="JG21" s="261">
        <v>24.32</v>
      </c>
      <c r="JH21" s="261">
        <v>57.01</v>
      </c>
      <c r="JI21" s="261">
        <v>518.12</v>
      </c>
      <c r="JJ21" s="261">
        <v>95.67</v>
      </c>
      <c r="JK21" s="261">
        <v>1386.38</v>
      </c>
      <c r="JL21" s="262"/>
      <c r="JM21" s="263">
        <f t="shared" si="17"/>
        <v>9943.1000000000022</v>
      </c>
      <c r="JN21" s="264">
        <f t="shared" si="17"/>
        <v>9386.34</v>
      </c>
      <c r="JO21" s="261">
        <v>0</v>
      </c>
      <c r="JP21" s="261">
        <v>0</v>
      </c>
      <c r="JQ21" s="261">
        <v>0</v>
      </c>
      <c r="JR21" s="261">
        <v>0</v>
      </c>
      <c r="JS21" s="261">
        <v>0</v>
      </c>
      <c r="JT21" s="261">
        <v>0</v>
      </c>
      <c r="JU21" s="261">
        <v>0</v>
      </c>
      <c r="JV21" s="261">
        <v>0</v>
      </c>
      <c r="JW21" s="261">
        <v>0</v>
      </c>
      <c r="JX21" s="261">
        <v>0</v>
      </c>
      <c r="JY21" s="261">
        <v>0</v>
      </c>
      <c r="JZ21" s="261">
        <v>0</v>
      </c>
      <c r="KA21" s="262"/>
      <c r="KB21" s="263">
        <f t="shared" si="18"/>
        <v>0</v>
      </c>
      <c r="KC21" s="264">
        <f t="shared" si="18"/>
        <v>0</v>
      </c>
      <c r="KD21" s="261">
        <v>4240</v>
      </c>
      <c r="KE21" s="261">
        <v>5200</v>
      </c>
      <c r="KF21" s="261">
        <v>4400</v>
      </c>
      <c r="KG21" s="261">
        <v>3200</v>
      </c>
      <c r="KH21" s="261">
        <v>3200</v>
      </c>
      <c r="KI21" s="261">
        <v>4160</v>
      </c>
      <c r="KJ21" s="261">
        <v>3600</v>
      </c>
      <c r="KK21" s="261">
        <v>2720</v>
      </c>
      <c r="KL21" s="261">
        <v>2880</v>
      </c>
      <c r="KM21" s="261">
        <v>2480</v>
      </c>
      <c r="KN21" s="261">
        <v>2800</v>
      </c>
      <c r="KO21" s="261">
        <v>3280</v>
      </c>
      <c r="KP21" s="262"/>
      <c r="KQ21" s="263">
        <f t="shared" si="19"/>
        <v>42160</v>
      </c>
      <c r="KR21" s="264">
        <f t="shared" si="19"/>
        <v>37920</v>
      </c>
      <c r="KS21" s="261">
        <v>550</v>
      </c>
      <c r="KT21" s="261">
        <v>350</v>
      </c>
      <c r="KU21" s="261">
        <v>300</v>
      </c>
      <c r="KV21" s="261">
        <v>250</v>
      </c>
      <c r="KW21" s="261">
        <v>400</v>
      </c>
      <c r="KX21" s="261">
        <v>350</v>
      </c>
      <c r="KY21" s="261">
        <v>150</v>
      </c>
      <c r="KZ21" s="261">
        <v>100</v>
      </c>
      <c r="LA21" s="261">
        <v>150</v>
      </c>
      <c r="LB21" s="261">
        <v>350</v>
      </c>
      <c r="LC21" s="261">
        <v>300</v>
      </c>
      <c r="LD21" s="261">
        <v>0</v>
      </c>
      <c r="LE21" s="262"/>
      <c r="LF21" s="263">
        <f t="shared" si="20"/>
        <v>3250</v>
      </c>
      <c r="LG21" s="264">
        <f t="shared" si="20"/>
        <v>2700</v>
      </c>
      <c r="LH21" s="261">
        <v>0</v>
      </c>
      <c r="LI21" s="261">
        <v>0</v>
      </c>
      <c r="LJ21" s="261">
        <v>0</v>
      </c>
      <c r="LK21" s="261">
        <v>0</v>
      </c>
      <c r="LL21" s="261">
        <v>0</v>
      </c>
      <c r="LM21" s="261">
        <v>0</v>
      </c>
      <c r="LN21" s="261">
        <v>0</v>
      </c>
      <c r="LO21" s="261">
        <v>0</v>
      </c>
      <c r="LP21" s="261">
        <v>0</v>
      </c>
      <c r="LQ21" s="261">
        <v>0</v>
      </c>
      <c r="LR21" s="261">
        <v>0</v>
      </c>
      <c r="LS21" s="261">
        <v>0</v>
      </c>
      <c r="LT21" s="262"/>
      <c r="LU21" s="263">
        <f t="shared" si="21"/>
        <v>0</v>
      </c>
      <c r="LV21" s="264">
        <f t="shared" si="21"/>
        <v>0</v>
      </c>
      <c r="LW21" s="261">
        <v>0</v>
      </c>
      <c r="LX21" s="261">
        <v>1085</v>
      </c>
      <c r="LY21" s="261">
        <v>885</v>
      </c>
      <c r="LZ21" s="261">
        <v>690</v>
      </c>
      <c r="MA21" s="261">
        <v>1775</v>
      </c>
      <c r="MB21" s="261">
        <v>415</v>
      </c>
      <c r="MC21" s="261">
        <v>295</v>
      </c>
      <c r="MD21" s="261">
        <v>395</v>
      </c>
      <c r="ME21" s="261">
        <v>1280</v>
      </c>
      <c r="MF21" s="261">
        <v>395</v>
      </c>
      <c r="MG21" s="261">
        <v>295</v>
      </c>
      <c r="MH21" s="261">
        <v>295</v>
      </c>
      <c r="MI21" s="262"/>
      <c r="MJ21" s="263">
        <f t="shared" si="22"/>
        <v>7805</v>
      </c>
      <c r="MK21" s="264">
        <f t="shared" si="22"/>
        <v>7805</v>
      </c>
      <c r="ML21" s="261">
        <v>0</v>
      </c>
      <c r="MM21" s="261">
        <v>0</v>
      </c>
      <c r="MN21" s="261">
        <v>0</v>
      </c>
      <c r="MO21" s="261">
        <v>0</v>
      </c>
      <c r="MP21" s="261">
        <v>0</v>
      </c>
      <c r="MQ21" s="261">
        <v>0</v>
      </c>
      <c r="MR21" s="261">
        <v>0</v>
      </c>
      <c r="MS21" s="261">
        <v>0</v>
      </c>
      <c r="MT21" s="261">
        <v>0</v>
      </c>
      <c r="MU21" s="261">
        <v>0</v>
      </c>
      <c r="MV21" s="261">
        <v>0</v>
      </c>
      <c r="MW21" s="261">
        <v>0</v>
      </c>
      <c r="MX21" s="262"/>
      <c r="MY21" s="263">
        <f t="shared" si="23"/>
        <v>0</v>
      </c>
      <c r="MZ21" s="264">
        <f t="shared" si="23"/>
        <v>0</v>
      </c>
      <c r="NA21" s="261">
        <v>11625</v>
      </c>
      <c r="NB21" s="261">
        <v>12240</v>
      </c>
      <c r="NC21" s="261">
        <v>10820</v>
      </c>
      <c r="ND21" s="261">
        <v>17830</v>
      </c>
      <c r="NE21" s="261">
        <v>14490</v>
      </c>
      <c r="NF21" s="261">
        <v>11905</v>
      </c>
      <c r="NG21" s="261">
        <v>17026</v>
      </c>
      <c r="NH21" s="261">
        <v>4695</v>
      </c>
      <c r="NI21" s="261">
        <v>8550</v>
      </c>
      <c r="NJ21" s="261">
        <v>8585</v>
      </c>
      <c r="NK21" s="261">
        <v>9030</v>
      </c>
      <c r="NL21" s="261">
        <v>13610</v>
      </c>
      <c r="NM21" s="262"/>
      <c r="NN21" s="263">
        <f t="shared" si="24"/>
        <v>140406</v>
      </c>
      <c r="NO21" s="264">
        <f t="shared" si="24"/>
        <v>128781</v>
      </c>
      <c r="NP21" s="261">
        <v>759.39</v>
      </c>
      <c r="NQ21" s="261">
        <v>1963.83</v>
      </c>
      <c r="NR21" s="261">
        <v>1130.2</v>
      </c>
      <c r="NS21" s="261">
        <v>1745.5</v>
      </c>
      <c r="NT21" s="261">
        <v>1420.6</v>
      </c>
      <c r="NU21" s="261">
        <v>953.55</v>
      </c>
      <c r="NV21" s="261">
        <v>754.5</v>
      </c>
      <c r="NW21" s="261">
        <v>150</v>
      </c>
      <c r="NX21" s="261">
        <v>751</v>
      </c>
      <c r="NY21" s="261">
        <v>836.56</v>
      </c>
      <c r="NZ21" s="261">
        <v>183.5</v>
      </c>
      <c r="OA21" s="261">
        <v>679</v>
      </c>
      <c r="OB21" s="262"/>
      <c r="OC21" s="263">
        <f t="shared" si="25"/>
        <v>11327.63</v>
      </c>
      <c r="OD21" s="264">
        <f t="shared" si="25"/>
        <v>10568.24</v>
      </c>
      <c r="OE21" s="261">
        <v>1760</v>
      </c>
      <c r="OF21" s="261">
        <v>3760</v>
      </c>
      <c r="OG21" s="261">
        <v>2160</v>
      </c>
      <c r="OH21" s="261">
        <v>2880</v>
      </c>
      <c r="OI21" s="261">
        <v>2080</v>
      </c>
      <c r="OJ21" s="261">
        <v>1680</v>
      </c>
      <c r="OK21" s="261">
        <v>4160</v>
      </c>
      <c r="OL21" s="261">
        <v>640</v>
      </c>
      <c r="OM21" s="261">
        <v>1520</v>
      </c>
      <c r="ON21" s="261">
        <v>1520</v>
      </c>
      <c r="OO21" s="261">
        <v>1840</v>
      </c>
      <c r="OP21" s="261">
        <v>2240</v>
      </c>
      <c r="OQ21" s="262"/>
      <c r="OR21" s="263">
        <f t="shared" si="26"/>
        <v>26240</v>
      </c>
      <c r="OS21" s="264">
        <f t="shared" si="26"/>
        <v>24480</v>
      </c>
      <c r="OT21" s="261">
        <v>50</v>
      </c>
      <c r="OU21" s="261">
        <v>50</v>
      </c>
      <c r="OV21" s="261">
        <v>50</v>
      </c>
      <c r="OW21" s="261">
        <v>50</v>
      </c>
      <c r="OX21" s="261">
        <v>100</v>
      </c>
      <c r="OY21" s="261">
        <v>0</v>
      </c>
      <c r="OZ21" s="261">
        <v>50</v>
      </c>
      <c r="PA21" s="261">
        <v>0</v>
      </c>
      <c r="PB21" s="261">
        <v>0</v>
      </c>
      <c r="PC21" s="261">
        <v>0</v>
      </c>
      <c r="PD21" s="261">
        <v>550</v>
      </c>
      <c r="PE21" s="261">
        <v>350</v>
      </c>
      <c r="PF21" s="262"/>
      <c r="PG21" s="263">
        <f t="shared" si="27"/>
        <v>1250</v>
      </c>
      <c r="PH21" s="264">
        <f t="shared" si="27"/>
        <v>1200</v>
      </c>
      <c r="PI21" s="261">
        <v>2150</v>
      </c>
      <c r="PJ21" s="261">
        <v>4455</v>
      </c>
      <c r="PK21" s="261">
        <v>2100</v>
      </c>
      <c r="PL21" s="261">
        <v>4350</v>
      </c>
      <c r="PM21" s="261">
        <v>2200</v>
      </c>
      <c r="PN21" s="261">
        <v>2920</v>
      </c>
      <c r="PO21" s="261">
        <v>2820</v>
      </c>
      <c r="PP21" s="261">
        <v>2350</v>
      </c>
      <c r="PQ21" s="261">
        <v>2900</v>
      </c>
      <c r="PR21" s="261">
        <v>4485</v>
      </c>
      <c r="PS21" s="261">
        <v>4500</v>
      </c>
      <c r="PT21" s="261">
        <v>3335</v>
      </c>
      <c r="PU21" s="262"/>
      <c r="PV21" s="263">
        <f t="shared" si="28"/>
        <v>38565</v>
      </c>
      <c r="PW21" s="264">
        <f t="shared" si="28"/>
        <v>36415</v>
      </c>
      <c r="PX21" s="261">
        <v>162.15</v>
      </c>
      <c r="PY21" s="261">
        <v>137</v>
      </c>
      <c r="PZ21" s="261">
        <v>425.3</v>
      </c>
      <c r="QA21" s="261">
        <v>645.35</v>
      </c>
      <c r="QB21" s="261">
        <v>203.9</v>
      </c>
      <c r="QC21" s="261">
        <v>172.3</v>
      </c>
      <c r="QD21" s="261">
        <v>506.45</v>
      </c>
      <c r="QE21" s="261">
        <v>445.3</v>
      </c>
      <c r="QF21" s="261">
        <v>265.35000000000002</v>
      </c>
      <c r="QG21" s="261">
        <v>209</v>
      </c>
      <c r="QH21" s="261">
        <v>562.95000000000005</v>
      </c>
      <c r="QI21" s="261">
        <v>198.85</v>
      </c>
      <c r="QJ21" s="262"/>
      <c r="QK21" s="263">
        <f t="shared" si="29"/>
        <v>3933.9</v>
      </c>
      <c r="QL21" s="264">
        <f t="shared" si="29"/>
        <v>3771.7500000000005</v>
      </c>
      <c r="QM21" s="261">
        <v>0</v>
      </c>
      <c r="QN21" s="261">
        <v>0</v>
      </c>
      <c r="QO21" s="261">
        <v>0</v>
      </c>
      <c r="QP21" s="261">
        <v>0</v>
      </c>
      <c r="QQ21" s="261">
        <v>0</v>
      </c>
      <c r="QR21" s="261">
        <v>0</v>
      </c>
      <c r="QS21" s="261">
        <v>0</v>
      </c>
      <c r="QT21" s="261">
        <v>0</v>
      </c>
      <c r="QU21" s="261">
        <v>0</v>
      </c>
      <c r="QV21" s="261">
        <v>0</v>
      </c>
      <c r="QW21" s="261">
        <v>0</v>
      </c>
      <c r="QX21" s="261">
        <v>0</v>
      </c>
      <c r="QY21" s="262"/>
      <c r="QZ21" s="263">
        <f t="shared" si="30"/>
        <v>0</v>
      </c>
      <c r="RA21" s="264">
        <f t="shared" si="30"/>
        <v>0</v>
      </c>
      <c r="RB21" s="261">
        <v>0</v>
      </c>
      <c r="RC21" s="261">
        <v>0</v>
      </c>
      <c r="RD21" s="261">
        <v>0</v>
      </c>
      <c r="RE21" s="261">
        <v>0</v>
      </c>
      <c r="RF21" s="261">
        <v>0</v>
      </c>
      <c r="RG21" s="261">
        <v>50</v>
      </c>
      <c r="RH21" s="261">
        <v>0</v>
      </c>
      <c r="RI21" s="261">
        <v>0</v>
      </c>
      <c r="RJ21" s="261">
        <v>0</v>
      </c>
      <c r="RK21" s="261">
        <v>50</v>
      </c>
      <c r="RL21" s="261">
        <v>0</v>
      </c>
      <c r="RM21" s="261">
        <v>0</v>
      </c>
      <c r="RN21" s="262"/>
      <c r="RO21" s="263">
        <f t="shared" si="31"/>
        <v>100</v>
      </c>
      <c r="RP21" s="264">
        <f t="shared" si="31"/>
        <v>100</v>
      </c>
      <c r="RQ21" s="261">
        <v>0</v>
      </c>
      <c r="RR21" s="261">
        <v>0</v>
      </c>
      <c r="RS21" s="261">
        <v>0</v>
      </c>
      <c r="RT21" s="261">
        <v>0</v>
      </c>
      <c r="RU21" s="261">
        <v>0</v>
      </c>
      <c r="RV21" s="261">
        <v>0</v>
      </c>
      <c r="RW21" s="261">
        <v>0</v>
      </c>
      <c r="RX21" s="261">
        <v>0</v>
      </c>
      <c r="RY21" s="261">
        <v>0</v>
      </c>
      <c r="RZ21" s="261">
        <v>0</v>
      </c>
      <c r="SA21" s="261">
        <v>0</v>
      </c>
      <c r="SB21" s="261">
        <v>0</v>
      </c>
      <c r="SC21" s="262"/>
      <c r="SD21" s="263">
        <f t="shared" si="32"/>
        <v>0</v>
      </c>
      <c r="SE21" s="264">
        <f t="shared" si="32"/>
        <v>0</v>
      </c>
      <c r="SF21" s="261">
        <v>0</v>
      </c>
      <c r="SG21" s="261">
        <v>0</v>
      </c>
      <c r="SH21" s="261">
        <v>0</v>
      </c>
      <c r="SI21" s="261">
        <v>0</v>
      </c>
      <c r="SJ21" s="261">
        <v>0</v>
      </c>
      <c r="SK21" s="261">
        <v>0</v>
      </c>
      <c r="SL21" s="261">
        <v>0</v>
      </c>
      <c r="SM21" s="261">
        <v>0</v>
      </c>
      <c r="SN21" s="261">
        <v>0</v>
      </c>
      <c r="SO21" s="261">
        <v>0</v>
      </c>
      <c r="SP21" s="261">
        <v>0</v>
      </c>
      <c r="SQ21" s="261">
        <v>0</v>
      </c>
      <c r="SR21" s="262"/>
      <c r="SS21" s="263">
        <f t="shared" si="33"/>
        <v>0</v>
      </c>
      <c r="ST21" s="264">
        <f t="shared" si="33"/>
        <v>0</v>
      </c>
      <c r="SU21" s="261">
        <v>0</v>
      </c>
      <c r="SV21" s="261">
        <v>0</v>
      </c>
      <c r="SW21" s="261">
        <v>0</v>
      </c>
      <c r="SX21" s="261">
        <v>0</v>
      </c>
      <c r="SY21" s="261">
        <v>0</v>
      </c>
      <c r="SZ21" s="261">
        <v>0</v>
      </c>
      <c r="TA21" s="261">
        <v>0</v>
      </c>
      <c r="TB21" s="261">
        <v>0</v>
      </c>
      <c r="TC21" s="261">
        <v>0</v>
      </c>
      <c r="TD21" s="261">
        <v>0</v>
      </c>
      <c r="TE21" s="261">
        <v>0</v>
      </c>
      <c r="TF21" s="261">
        <v>0</v>
      </c>
      <c r="TG21" s="262"/>
      <c r="TH21" s="263">
        <f t="shared" si="34"/>
        <v>0</v>
      </c>
      <c r="TI21" s="264">
        <f t="shared" si="34"/>
        <v>0</v>
      </c>
      <c r="TJ21" s="261">
        <v>0</v>
      </c>
      <c r="TK21" s="261">
        <v>0</v>
      </c>
      <c r="TL21" s="261">
        <v>0</v>
      </c>
      <c r="TM21" s="261">
        <v>0</v>
      </c>
      <c r="TN21" s="261">
        <v>0</v>
      </c>
      <c r="TO21" s="261">
        <v>0</v>
      </c>
      <c r="TP21" s="261">
        <v>0</v>
      </c>
      <c r="TQ21" s="261">
        <v>0</v>
      </c>
      <c r="TR21" s="261">
        <v>0</v>
      </c>
      <c r="TS21" s="261">
        <v>0</v>
      </c>
      <c r="TT21" s="261">
        <v>0</v>
      </c>
      <c r="TU21" s="261">
        <v>0</v>
      </c>
      <c r="TV21" s="262"/>
      <c r="TW21" s="263">
        <f t="shared" si="35"/>
        <v>0</v>
      </c>
      <c r="TX21" s="264">
        <f t="shared" si="35"/>
        <v>0</v>
      </c>
      <c r="TY21" s="261">
        <v>0</v>
      </c>
      <c r="TZ21" s="261">
        <v>0</v>
      </c>
      <c r="UA21" s="261">
        <v>0</v>
      </c>
      <c r="UB21" s="261">
        <v>0</v>
      </c>
      <c r="UC21" s="261">
        <v>0</v>
      </c>
      <c r="UD21" s="261">
        <v>0</v>
      </c>
      <c r="UE21" s="261">
        <v>0</v>
      </c>
      <c r="UF21" s="261">
        <v>0</v>
      </c>
      <c r="UG21" s="261">
        <v>0</v>
      </c>
      <c r="UH21" s="261">
        <v>0</v>
      </c>
      <c r="UI21" s="261">
        <v>0</v>
      </c>
      <c r="UJ21" s="261">
        <v>0</v>
      </c>
      <c r="UK21" s="262"/>
      <c r="UL21" s="263">
        <f t="shared" si="36"/>
        <v>0</v>
      </c>
      <c r="UM21" s="264">
        <f t="shared" si="36"/>
        <v>0</v>
      </c>
      <c r="UN21" s="261">
        <v>0</v>
      </c>
      <c r="UO21" s="261">
        <v>0</v>
      </c>
      <c r="UP21" s="261">
        <v>0</v>
      </c>
      <c r="UQ21" s="261">
        <v>0</v>
      </c>
      <c r="UR21" s="261">
        <v>0</v>
      </c>
      <c r="US21" s="261">
        <v>0</v>
      </c>
      <c r="UT21" s="261">
        <v>0</v>
      </c>
      <c r="UU21" s="261">
        <v>0</v>
      </c>
      <c r="UV21" s="261">
        <v>0</v>
      </c>
      <c r="UW21" s="261">
        <v>0</v>
      </c>
      <c r="UX21" s="261">
        <v>0</v>
      </c>
      <c r="UY21" s="261">
        <v>0</v>
      </c>
      <c r="UZ21" s="262"/>
      <c r="VA21" s="263">
        <f t="shared" si="37"/>
        <v>0</v>
      </c>
      <c r="VB21" s="264">
        <f t="shared" si="37"/>
        <v>0</v>
      </c>
      <c r="VC21" s="261">
        <v>0</v>
      </c>
      <c r="VD21" s="261">
        <v>0</v>
      </c>
      <c r="VE21" s="261">
        <v>0</v>
      </c>
      <c r="VF21" s="261">
        <v>0</v>
      </c>
      <c r="VG21" s="261">
        <v>0</v>
      </c>
      <c r="VH21" s="261">
        <v>0</v>
      </c>
      <c r="VI21" s="261">
        <v>0</v>
      </c>
      <c r="VJ21" s="261">
        <v>0</v>
      </c>
      <c r="VK21" s="261">
        <v>0</v>
      </c>
      <c r="VL21" s="261">
        <v>0</v>
      </c>
      <c r="VM21" s="261">
        <v>0</v>
      </c>
      <c r="VN21" s="261">
        <v>0</v>
      </c>
      <c r="VO21" s="262"/>
      <c r="VP21" s="263">
        <f t="shared" si="38"/>
        <v>0</v>
      </c>
      <c r="VQ21" s="264">
        <f t="shared" si="38"/>
        <v>0</v>
      </c>
      <c r="VR21" s="261">
        <v>0</v>
      </c>
      <c r="VS21" s="261">
        <v>0</v>
      </c>
      <c r="VT21" s="261">
        <v>0</v>
      </c>
      <c r="VU21" s="261">
        <v>0</v>
      </c>
      <c r="VV21" s="261">
        <v>0</v>
      </c>
      <c r="VW21" s="261">
        <v>0</v>
      </c>
      <c r="VX21" s="261">
        <v>0</v>
      </c>
      <c r="VY21" s="261">
        <v>0</v>
      </c>
      <c r="VZ21" s="261">
        <v>0</v>
      </c>
      <c r="WA21" s="261">
        <v>0</v>
      </c>
      <c r="WB21" s="261">
        <v>0</v>
      </c>
      <c r="WC21" s="261">
        <v>0</v>
      </c>
      <c r="WD21" s="262"/>
      <c r="WE21" s="263">
        <f t="shared" si="39"/>
        <v>0</v>
      </c>
      <c r="WF21" s="264">
        <f t="shared" si="39"/>
        <v>0</v>
      </c>
      <c r="WG21" s="261">
        <v>0</v>
      </c>
      <c r="WH21" s="261">
        <v>0</v>
      </c>
      <c r="WI21" s="261">
        <v>0</v>
      </c>
      <c r="WJ21" s="261">
        <v>0</v>
      </c>
      <c r="WK21" s="261">
        <v>0</v>
      </c>
      <c r="WL21" s="261">
        <v>0</v>
      </c>
      <c r="WM21" s="261">
        <v>0</v>
      </c>
      <c r="WN21" s="261">
        <v>0</v>
      </c>
      <c r="WO21" s="261">
        <v>0</v>
      </c>
      <c r="WP21" s="261">
        <v>0</v>
      </c>
      <c r="WQ21" s="261">
        <v>0</v>
      </c>
      <c r="WR21" s="261">
        <v>0</v>
      </c>
      <c r="WS21" s="262"/>
      <c r="WT21" s="263">
        <f t="shared" si="40"/>
        <v>0</v>
      </c>
      <c r="WU21" s="264">
        <f t="shared" si="40"/>
        <v>0</v>
      </c>
      <c r="WV21" s="261">
        <v>0</v>
      </c>
      <c r="WW21" s="261">
        <v>0</v>
      </c>
      <c r="WX21" s="261">
        <v>0</v>
      </c>
      <c r="WY21" s="261">
        <v>0</v>
      </c>
      <c r="WZ21" s="261">
        <v>0</v>
      </c>
      <c r="XA21" s="261">
        <v>0</v>
      </c>
      <c r="XB21" s="261">
        <v>0</v>
      </c>
      <c r="XC21" s="261">
        <v>0</v>
      </c>
      <c r="XD21" s="261">
        <v>0</v>
      </c>
      <c r="XE21" s="261">
        <v>0</v>
      </c>
      <c r="XF21" s="261">
        <v>0</v>
      </c>
      <c r="XG21" s="261">
        <v>0</v>
      </c>
      <c r="XH21" s="262"/>
      <c r="XI21" s="263">
        <f t="shared" si="41"/>
        <v>0</v>
      </c>
      <c r="XJ21" s="264">
        <f t="shared" si="41"/>
        <v>0</v>
      </c>
      <c r="XK21" s="261">
        <v>0</v>
      </c>
      <c r="XL21" s="261">
        <v>0</v>
      </c>
      <c r="XM21" s="261">
        <v>0</v>
      </c>
      <c r="XN21" s="261">
        <v>0</v>
      </c>
      <c r="XO21" s="261">
        <v>0</v>
      </c>
      <c r="XP21" s="261">
        <v>0</v>
      </c>
      <c r="XQ21" s="261">
        <v>0</v>
      </c>
      <c r="XR21" s="261">
        <v>0</v>
      </c>
      <c r="XS21" s="261">
        <v>0</v>
      </c>
      <c r="XT21" s="261">
        <v>0</v>
      </c>
      <c r="XU21" s="261">
        <v>0</v>
      </c>
      <c r="XV21" s="261">
        <v>0</v>
      </c>
      <c r="XW21" s="261"/>
      <c r="XX21" s="263">
        <f t="shared" si="42"/>
        <v>0</v>
      </c>
      <c r="XY21" s="264">
        <f t="shared" si="42"/>
        <v>0</v>
      </c>
      <c r="XZ21" s="261">
        <v>0</v>
      </c>
      <c r="YA21" s="261">
        <v>0</v>
      </c>
      <c r="YB21" s="261">
        <v>0</v>
      </c>
      <c r="YC21" s="261">
        <v>0</v>
      </c>
      <c r="YD21" s="261">
        <v>0</v>
      </c>
      <c r="YE21" s="261">
        <v>0</v>
      </c>
      <c r="YF21" s="261">
        <v>0</v>
      </c>
      <c r="YG21" s="261">
        <v>0</v>
      </c>
      <c r="YH21" s="261">
        <v>0</v>
      </c>
      <c r="YI21" s="261">
        <v>0</v>
      </c>
      <c r="YJ21" s="261">
        <v>0</v>
      </c>
      <c r="YK21" s="261">
        <v>0</v>
      </c>
      <c r="YL21" s="262"/>
      <c r="YM21" s="263">
        <f t="shared" si="43"/>
        <v>0</v>
      </c>
      <c r="YN21" s="264">
        <f t="shared" si="43"/>
        <v>0</v>
      </c>
      <c r="YO21" s="261">
        <v>0</v>
      </c>
      <c r="YP21" s="261">
        <v>0</v>
      </c>
      <c r="YQ21" s="261">
        <v>0</v>
      </c>
      <c r="YR21" s="261">
        <v>0</v>
      </c>
      <c r="YS21" s="261">
        <v>0</v>
      </c>
      <c r="YT21" s="261">
        <v>0</v>
      </c>
      <c r="YU21" s="261">
        <v>0</v>
      </c>
      <c r="YV21" s="261">
        <v>0</v>
      </c>
      <c r="YW21" s="261">
        <v>0</v>
      </c>
      <c r="YX21" s="261">
        <v>0</v>
      </c>
      <c r="YY21" s="261">
        <v>0</v>
      </c>
      <c r="YZ21" s="261">
        <v>0</v>
      </c>
      <c r="ZA21" s="262"/>
      <c r="ZB21" s="263">
        <f t="shared" si="44"/>
        <v>0</v>
      </c>
      <c r="ZC21" s="264">
        <f t="shared" si="44"/>
        <v>0</v>
      </c>
      <c r="ZD21" s="261">
        <v>0</v>
      </c>
      <c r="ZE21" s="261">
        <v>0</v>
      </c>
      <c r="ZF21" s="261">
        <v>0</v>
      </c>
      <c r="ZG21" s="261">
        <v>0</v>
      </c>
      <c r="ZH21" s="261">
        <v>0</v>
      </c>
      <c r="ZI21" s="261">
        <v>0</v>
      </c>
      <c r="ZJ21" s="261">
        <v>0</v>
      </c>
      <c r="ZK21" s="261">
        <v>0</v>
      </c>
      <c r="ZL21" s="261">
        <v>0</v>
      </c>
      <c r="ZM21" s="261">
        <v>0</v>
      </c>
      <c r="ZN21" s="261">
        <v>0</v>
      </c>
      <c r="ZO21" s="261">
        <v>0</v>
      </c>
      <c r="ZP21" s="262"/>
      <c r="ZQ21" s="263">
        <f t="shared" si="45"/>
        <v>0</v>
      </c>
      <c r="ZR21" s="264">
        <f t="shared" si="45"/>
        <v>0</v>
      </c>
      <c r="ZS21" s="261">
        <v>0</v>
      </c>
      <c r="ZT21" s="261">
        <v>0</v>
      </c>
      <c r="ZU21" s="261">
        <v>0</v>
      </c>
      <c r="ZV21" s="261">
        <v>0</v>
      </c>
      <c r="ZW21" s="261">
        <v>0</v>
      </c>
      <c r="ZX21" s="261">
        <v>0</v>
      </c>
      <c r="ZY21" s="261">
        <v>0</v>
      </c>
      <c r="ZZ21" s="261">
        <v>0</v>
      </c>
      <c r="AAA21" s="261">
        <v>0</v>
      </c>
      <c r="AAB21" s="261">
        <v>0</v>
      </c>
      <c r="AAC21" s="261">
        <v>0</v>
      </c>
      <c r="AAD21" s="261">
        <v>0</v>
      </c>
      <c r="AAE21" s="262"/>
      <c r="AAF21" s="263">
        <f t="shared" si="46"/>
        <v>0</v>
      </c>
      <c r="AAG21" s="264">
        <f t="shared" si="46"/>
        <v>0</v>
      </c>
      <c r="AAH21" s="261">
        <v>0</v>
      </c>
      <c r="AAI21" s="261">
        <v>0</v>
      </c>
      <c r="AAJ21" s="261">
        <v>0</v>
      </c>
      <c r="AAK21" s="261">
        <v>0</v>
      </c>
      <c r="AAL21" s="261">
        <v>0</v>
      </c>
      <c r="AAM21" s="261">
        <v>0</v>
      </c>
      <c r="AAN21" s="261">
        <v>0</v>
      </c>
      <c r="AAO21" s="261">
        <v>0</v>
      </c>
      <c r="AAP21" s="261">
        <v>0</v>
      </c>
      <c r="AAQ21" s="261">
        <v>0</v>
      </c>
      <c r="AAR21" s="261">
        <v>0</v>
      </c>
      <c r="AAS21" s="261">
        <v>0</v>
      </c>
      <c r="AAT21" s="262"/>
      <c r="AAU21" s="263">
        <f t="shared" si="47"/>
        <v>0</v>
      </c>
      <c r="AAV21" s="264">
        <f t="shared" si="47"/>
        <v>0</v>
      </c>
      <c r="AAW21" s="261">
        <v>0</v>
      </c>
      <c r="AAX21" s="261">
        <v>0</v>
      </c>
      <c r="AAY21" s="261">
        <v>0</v>
      </c>
      <c r="AAZ21" s="261">
        <v>0</v>
      </c>
      <c r="ABA21" s="261">
        <v>0</v>
      </c>
      <c r="ABB21" s="261">
        <v>0</v>
      </c>
      <c r="ABC21" s="261">
        <v>0</v>
      </c>
      <c r="ABD21" s="261">
        <v>0</v>
      </c>
      <c r="ABE21" s="261">
        <v>0</v>
      </c>
      <c r="ABF21" s="261">
        <v>0</v>
      </c>
      <c r="ABG21" s="261">
        <v>0</v>
      </c>
      <c r="ABH21" s="261">
        <v>0</v>
      </c>
      <c r="ABI21" s="262"/>
      <c r="ABJ21" s="263">
        <f t="shared" si="48"/>
        <v>0</v>
      </c>
      <c r="ABK21" s="264">
        <f t="shared" si="48"/>
        <v>0</v>
      </c>
      <c r="ABL21" s="261">
        <v>0</v>
      </c>
      <c r="ABM21" s="261">
        <v>0</v>
      </c>
      <c r="ABN21" s="261">
        <v>0</v>
      </c>
      <c r="ABO21" s="261">
        <v>0</v>
      </c>
      <c r="ABP21" s="261">
        <v>0</v>
      </c>
      <c r="ABQ21" s="261">
        <v>0</v>
      </c>
      <c r="ABR21" s="261">
        <v>0</v>
      </c>
      <c r="ABS21" s="261">
        <v>0</v>
      </c>
      <c r="ABT21" s="261">
        <v>0</v>
      </c>
      <c r="ABU21" s="261">
        <v>0</v>
      </c>
      <c r="ABV21" s="261">
        <v>0</v>
      </c>
      <c r="ABW21" s="261">
        <v>0</v>
      </c>
      <c r="ABX21" s="262"/>
      <c r="ABY21" s="263">
        <f t="shared" si="49"/>
        <v>0</v>
      </c>
      <c r="ABZ21" s="264">
        <f t="shared" si="49"/>
        <v>0</v>
      </c>
      <c r="ACA21" s="261">
        <v>0</v>
      </c>
      <c r="ACB21" s="261">
        <v>0</v>
      </c>
      <c r="ACC21" s="261">
        <v>0</v>
      </c>
      <c r="ACD21" s="261">
        <v>0</v>
      </c>
      <c r="ACE21" s="261">
        <v>0</v>
      </c>
      <c r="ACF21" s="261">
        <v>0</v>
      </c>
      <c r="ACG21" s="261">
        <v>0</v>
      </c>
      <c r="ACH21" s="261">
        <v>0</v>
      </c>
      <c r="ACI21" s="261">
        <v>0</v>
      </c>
      <c r="ACJ21" s="261">
        <v>0</v>
      </c>
      <c r="ACK21" s="261">
        <v>0</v>
      </c>
      <c r="ACL21" s="261">
        <v>0</v>
      </c>
      <c r="ACM21" s="262"/>
      <c r="ACN21" s="263">
        <f t="shared" si="50"/>
        <v>0</v>
      </c>
      <c r="ACO21" s="264">
        <f t="shared" si="50"/>
        <v>0</v>
      </c>
      <c r="ACP21" s="261">
        <v>0</v>
      </c>
      <c r="ACQ21" s="261">
        <v>0</v>
      </c>
      <c r="ACR21" s="261">
        <v>0</v>
      </c>
      <c r="ACS21" s="261">
        <v>0</v>
      </c>
      <c r="ACT21" s="261">
        <v>0</v>
      </c>
      <c r="ACU21" s="261">
        <v>0</v>
      </c>
      <c r="ACV21" s="261">
        <v>0</v>
      </c>
      <c r="ACW21" s="261">
        <v>0</v>
      </c>
      <c r="ACX21" s="261">
        <v>0</v>
      </c>
      <c r="ACY21" s="261">
        <v>0</v>
      </c>
      <c r="ACZ21" s="261">
        <v>0</v>
      </c>
      <c r="ADA21" s="261">
        <v>0</v>
      </c>
      <c r="ADB21" s="262"/>
      <c r="ADC21" s="263">
        <f t="shared" si="51"/>
        <v>0</v>
      </c>
      <c r="ADD21" s="264">
        <f t="shared" si="51"/>
        <v>0</v>
      </c>
      <c r="ADE21" s="261">
        <v>0</v>
      </c>
      <c r="ADF21" s="261">
        <v>0</v>
      </c>
      <c r="ADG21" s="261">
        <v>0</v>
      </c>
      <c r="ADH21" s="261">
        <v>0</v>
      </c>
      <c r="ADI21" s="261">
        <v>0</v>
      </c>
      <c r="ADJ21" s="261">
        <v>0</v>
      </c>
      <c r="ADK21" s="261">
        <v>0</v>
      </c>
      <c r="ADL21" s="261">
        <v>0</v>
      </c>
      <c r="ADM21" s="261">
        <v>0</v>
      </c>
      <c r="ADN21" s="261">
        <v>0</v>
      </c>
      <c r="ADO21" s="261">
        <v>0</v>
      </c>
      <c r="ADP21" s="261">
        <v>0</v>
      </c>
      <c r="ADQ21" s="262"/>
      <c r="ADR21" s="263">
        <f t="shared" si="52"/>
        <v>0</v>
      </c>
      <c r="ADS21" s="264">
        <f t="shared" si="52"/>
        <v>0</v>
      </c>
      <c r="ADT21" s="261">
        <v>0</v>
      </c>
      <c r="ADU21" s="261">
        <v>0</v>
      </c>
      <c r="ADV21" s="261">
        <v>0</v>
      </c>
      <c r="ADW21" s="261">
        <v>0</v>
      </c>
      <c r="ADX21" s="261">
        <v>0</v>
      </c>
      <c r="ADY21" s="261">
        <v>0</v>
      </c>
      <c r="ADZ21" s="261">
        <v>0</v>
      </c>
      <c r="AEA21" s="261">
        <v>0</v>
      </c>
      <c r="AEB21" s="261">
        <v>0</v>
      </c>
      <c r="AEC21" s="261">
        <v>0</v>
      </c>
      <c r="AED21" s="261">
        <v>0</v>
      </c>
      <c r="AEE21" s="261">
        <v>0</v>
      </c>
      <c r="AEF21" s="262"/>
      <c r="AEG21" s="263">
        <f t="shared" si="53"/>
        <v>0</v>
      </c>
      <c r="AEH21" s="264">
        <f t="shared" si="53"/>
        <v>0</v>
      </c>
      <c r="AEI21" s="261">
        <v>0</v>
      </c>
      <c r="AEJ21" s="261">
        <v>0</v>
      </c>
      <c r="AEK21" s="261">
        <v>0</v>
      </c>
      <c r="AEL21" s="261">
        <v>0</v>
      </c>
      <c r="AEM21" s="261">
        <v>0</v>
      </c>
      <c r="AEN21" s="261">
        <v>0</v>
      </c>
      <c r="AEO21" s="261">
        <v>0</v>
      </c>
      <c r="AEP21" s="261">
        <v>0</v>
      </c>
      <c r="AEQ21" s="261">
        <v>0</v>
      </c>
      <c r="AER21" s="261">
        <v>0</v>
      </c>
      <c r="AES21" s="261">
        <v>0</v>
      </c>
      <c r="AET21" s="261">
        <v>0</v>
      </c>
      <c r="AEU21" s="262"/>
      <c r="AEV21" s="263">
        <f t="shared" si="54"/>
        <v>0</v>
      </c>
      <c r="AEW21" s="264">
        <f t="shared" si="54"/>
        <v>0</v>
      </c>
      <c r="AEX21" s="261">
        <v>0</v>
      </c>
      <c r="AEY21" s="261">
        <v>0</v>
      </c>
      <c r="AEZ21" s="261">
        <v>0</v>
      </c>
      <c r="AFA21" s="261">
        <v>0</v>
      </c>
      <c r="AFB21" s="261">
        <v>0</v>
      </c>
      <c r="AFC21" s="261">
        <v>0</v>
      </c>
      <c r="AFD21" s="261">
        <v>0</v>
      </c>
      <c r="AFE21" s="261">
        <v>0</v>
      </c>
      <c r="AFF21" s="261">
        <v>0</v>
      </c>
      <c r="AFG21" s="261">
        <v>0</v>
      </c>
      <c r="AFH21" s="261">
        <v>0</v>
      </c>
      <c r="AFI21" s="261">
        <v>0</v>
      </c>
      <c r="AFJ21" s="262"/>
      <c r="AFK21" s="263">
        <f t="shared" si="55"/>
        <v>0</v>
      </c>
      <c r="AFL21" s="264">
        <f t="shared" si="55"/>
        <v>0</v>
      </c>
      <c r="AFM21" s="261">
        <v>0</v>
      </c>
      <c r="AFN21" s="261">
        <v>0</v>
      </c>
      <c r="AFO21" s="261">
        <v>0</v>
      </c>
      <c r="AFP21" s="261">
        <v>0</v>
      </c>
      <c r="AFQ21" s="261">
        <v>0</v>
      </c>
      <c r="AFR21" s="261">
        <v>0</v>
      </c>
      <c r="AFS21" s="261">
        <v>0</v>
      </c>
      <c r="AFT21" s="261">
        <v>0</v>
      </c>
      <c r="AFU21" s="261">
        <v>0</v>
      </c>
      <c r="AFV21" s="261">
        <v>0</v>
      </c>
      <c r="AFW21" s="261">
        <v>0</v>
      </c>
      <c r="AFX21" s="261">
        <v>0</v>
      </c>
      <c r="AFY21" s="262"/>
      <c r="AFZ21" s="263">
        <f t="shared" si="56"/>
        <v>0</v>
      </c>
      <c r="AGA21" s="264">
        <f t="shared" si="56"/>
        <v>0</v>
      </c>
      <c r="AGB21" s="261">
        <v>0</v>
      </c>
      <c r="AGC21" s="261">
        <v>0</v>
      </c>
      <c r="AGD21" s="261">
        <v>0</v>
      </c>
      <c r="AGE21" s="261">
        <v>0</v>
      </c>
      <c r="AGF21" s="261">
        <v>0</v>
      </c>
      <c r="AGG21" s="261">
        <v>0</v>
      </c>
      <c r="AGH21" s="261">
        <v>0</v>
      </c>
      <c r="AGI21" s="261">
        <v>0</v>
      </c>
      <c r="AGJ21" s="261">
        <v>0</v>
      </c>
      <c r="AGK21" s="261">
        <v>0</v>
      </c>
      <c r="AGL21" s="261">
        <v>0</v>
      </c>
      <c r="AGM21" s="261">
        <v>0</v>
      </c>
      <c r="AGN21" s="262"/>
      <c r="AGO21" s="263">
        <f t="shared" si="57"/>
        <v>0</v>
      </c>
      <c r="AGP21" s="264">
        <f t="shared" si="57"/>
        <v>0</v>
      </c>
      <c r="AGQ21" s="261">
        <v>0</v>
      </c>
      <c r="AGR21" s="261">
        <v>0</v>
      </c>
      <c r="AGS21" s="261">
        <v>0</v>
      </c>
      <c r="AGT21" s="261">
        <v>0</v>
      </c>
      <c r="AGU21" s="261">
        <v>0</v>
      </c>
      <c r="AGV21" s="261">
        <v>0</v>
      </c>
      <c r="AGW21" s="261">
        <v>0</v>
      </c>
      <c r="AGX21" s="261">
        <v>0</v>
      </c>
      <c r="AGY21" s="261">
        <v>0</v>
      </c>
      <c r="AGZ21" s="261">
        <v>0</v>
      </c>
      <c r="AHA21" s="261">
        <v>0</v>
      </c>
      <c r="AHB21" s="261">
        <v>0</v>
      </c>
      <c r="AHC21" s="262"/>
      <c r="AHD21" s="263">
        <f t="shared" si="58"/>
        <v>0</v>
      </c>
      <c r="AHE21" s="264">
        <f t="shared" si="58"/>
        <v>0</v>
      </c>
      <c r="AHF21" s="261">
        <v>2.6</v>
      </c>
      <c r="AHG21" s="261">
        <v>5</v>
      </c>
      <c r="AHH21" s="261">
        <v>5.6</v>
      </c>
      <c r="AHI21" s="261">
        <v>4.2</v>
      </c>
      <c r="AHJ21" s="261">
        <v>2.8</v>
      </c>
      <c r="AHK21" s="261">
        <v>6.8</v>
      </c>
      <c r="AHL21" s="261">
        <v>4.5999999999999996</v>
      </c>
      <c r="AHM21" s="261">
        <v>0.8</v>
      </c>
      <c r="AHN21" s="261">
        <v>0.8</v>
      </c>
      <c r="AHO21" s="261">
        <v>2.8</v>
      </c>
      <c r="AHP21" s="261">
        <v>0</v>
      </c>
      <c r="AHQ21" s="261">
        <v>1.8</v>
      </c>
      <c r="AHR21" s="262"/>
      <c r="AHS21" s="263">
        <f t="shared" si="59"/>
        <v>37.79999999999999</v>
      </c>
      <c r="AHT21" s="264">
        <f t="shared" si="59"/>
        <v>35.199999999999996</v>
      </c>
      <c r="AHU21" s="261">
        <v>0</v>
      </c>
      <c r="AHV21" s="261">
        <v>0</v>
      </c>
      <c r="AHW21" s="261">
        <v>0</v>
      </c>
      <c r="AHX21" s="261">
        <v>0</v>
      </c>
      <c r="AHY21" s="261">
        <v>0</v>
      </c>
      <c r="AHZ21" s="261">
        <v>0</v>
      </c>
      <c r="AIA21" s="261">
        <v>0</v>
      </c>
      <c r="AIB21" s="261">
        <v>0</v>
      </c>
      <c r="AIC21" s="261">
        <v>0</v>
      </c>
      <c r="AID21" s="261">
        <v>0</v>
      </c>
      <c r="AIE21" s="261">
        <v>0</v>
      </c>
      <c r="AIF21" s="261">
        <v>0</v>
      </c>
      <c r="AIG21" s="262"/>
      <c r="AIH21" s="263">
        <f t="shared" si="60"/>
        <v>0</v>
      </c>
      <c r="AII21" s="264">
        <f t="shared" si="60"/>
        <v>0</v>
      </c>
      <c r="AIJ21" s="261">
        <v>0</v>
      </c>
      <c r="AIK21" s="261">
        <v>0</v>
      </c>
      <c r="AIL21" s="261">
        <v>0</v>
      </c>
      <c r="AIM21" s="261">
        <v>0</v>
      </c>
      <c r="AIN21" s="261">
        <v>0</v>
      </c>
      <c r="AIO21" s="261">
        <v>0</v>
      </c>
      <c r="AIP21" s="261">
        <v>0</v>
      </c>
      <c r="AIQ21" s="261">
        <v>0</v>
      </c>
      <c r="AIR21" s="261">
        <v>0</v>
      </c>
      <c r="AIS21" s="261">
        <v>0</v>
      </c>
      <c r="AIT21" s="261">
        <v>0</v>
      </c>
      <c r="AIU21" s="261">
        <v>0</v>
      </c>
      <c r="AIV21" s="262"/>
      <c r="AIW21" s="263">
        <f t="shared" si="61"/>
        <v>0</v>
      </c>
      <c r="AIX21" s="264">
        <f t="shared" si="61"/>
        <v>0</v>
      </c>
      <c r="AIY21" s="261">
        <v>0</v>
      </c>
      <c r="AIZ21" s="261">
        <v>0</v>
      </c>
      <c r="AJA21" s="261">
        <v>0</v>
      </c>
      <c r="AJB21" s="261">
        <v>0</v>
      </c>
      <c r="AJC21" s="261">
        <v>0</v>
      </c>
      <c r="AJD21" s="261">
        <v>0</v>
      </c>
      <c r="AJE21" s="261">
        <v>0</v>
      </c>
      <c r="AJF21" s="261">
        <v>0</v>
      </c>
      <c r="AJG21" s="261">
        <v>0</v>
      </c>
      <c r="AJH21" s="261">
        <v>0</v>
      </c>
      <c r="AJI21" s="261">
        <v>0</v>
      </c>
      <c r="AJJ21" s="261">
        <v>0</v>
      </c>
      <c r="AJK21" s="262"/>
      <c r="AJL21" s="263">
        <f t="shared" si="62"/>
        <v>0</v>
      </c>
      <c r="AJM21" s="264">
        <f t="shared" si="62"/>
        <v>0</v>
      </c>
      <c r="AJN21" s="261">
        <v>8546.0499999999993</v>
      </c>
      <c r="AJO21" s="261">
        <v>7870.32</v>
      </c>
      <c r="AJP21" s="261">
        <v>5110.75</v>
      </c>
      <c r="AJQ21" s="261">
        <v>5308.06</v>
      </c>
      <c r="AJR21" s="261">
        <v>4702.6099999999997</v>
      </c>
      <c r="AJS21" s="261">
        <v>5129.2299999999996</v>
      </c>
      <c r="AJT21" s="261">
        <v>8073.9</v>
      </c>
      <c r="AJU21" s="261">
        <v>3462.22</v>
      </c>
      <c r="AJV21" s="261">
        <v>5470.81</v>
      </c>
      <c r="AJW21" s="261">
        <v>5877.97</v>
      </c>
      <c r="AJX21" s="261">
        <v>6883.82</v>
      </c>
      <c r="AJY21" s="261">
        <v>6950.16</v>
      </c>
      <c r="AJZ21" s="262"/>
      <c r="AKA21" s="263">
        <f t="shared" si="63"/>
        <v>73385.900000000009</v>
      </c>
      <c r="AKB21" s="264">
        <f t="shared" si="63"/>
        <v>64839.850000000006</v>
      </c>
      <c r="AKC21" s="261">
        <v>2684.8</v>
      </c>
      <c r="AKD21" s="261">
        <v>2767.6</v>
      </c>
      <c r="AKE21" s="261">
        <v>1839.51</v>
      </c>
      <c r="AKF21" s="261">
        <v>2372.52</v>
      </c>
      <c r="AKG21" s="261">
        <v>2020.68</v>
      </c>
      <c r="AKH21" s="261">
        <v>2441.33</v>
      </c>
      <c r="AKI21" s="261">
        <v>2783.72</v>
      </c>
      <c r="AKJ21" s="261">
        <v>1650.66</v>
      </c>
      <c r="AKK21" s="261">
        <v>1862.41</v>
      </c>
      <c r="AKL21" s="261">
        <v>2006.82</v>
      </c>
      <c r="AKM21" s="261">
        <v>2321.6799999999998</v>
      </c>
      <c r="AKN21" s="261">
        <v>1729.31</v>
      </c>
      <c r="AKO21" s="262"/>
      <c r="AKP21" s="263">
        <f t="shared" si="64"/>
        <v>26481.040000000001</v>
      </c>
      <c r="AKQ21" s="264">
        <f t="shared" si="64"/>
        <v>23796.240000000002</v>
      </c>
      <c r="AKR21" s="261">
        <v>0</v>
      </c>
      <c r="AKS21" s="261">
        <v>0</v>
      </c>
      <c r="AKT21" s="261">
        <v>0</v>
      </c>
      <c r="AKU21" s="261">
        <v>0</v>
      </c>
      <c r="AKV21" s="261">
        <v>0</v>
      </c>
      <c r="AKW21" s="261">
        <v>0</v>
      </c>
      <c r="AKX21" s="261">
        <v>0</v>
      </c>
      <c r="AKY21" s="261">
        <v>0</v>
      </c>
      <c r="AKZ21" s="261">
        <v>0</v>
      </c>
      <c r="ALA21" s="261">
        <v>0</v>
      </c>
      <c r="ALB21" s="261">
        <v>0</v>
      </c>
      <c r="ALC21" s="261">
        <v>0</v>
      </c>
      <c r="ALD21" s="262"/>
      <c r="ALE21" s="263">
        <f t="shared" si="65"/>
        <v>0</v>
      </c>
      <c r="ALF21" s="264">
        <f t="shared" si="65"/>
        <v>0</v>
      </c>
      <c r="ALG21" s="261">
        <v>0</v>
      </c>
      <c r="ALH21" s="261">
        <v>0</v>
      </c>
      <c r="ALI21" s="261">
        <v>0</v>
      </c>
      <c r="ALJ21" s="261">
        <v>0</v>
      </c>
      <c r="ALK21" s="261">
        <v>0</v>
      </c>
      <c r="ALL21" s="261">
        <v>0</v>
      </c>
      <c r="ALM21" s="261">
        <v>0</v>
      </c>
      <c r="ALN21" s="261">
        <v>0</v>
      </c>
      <c r="ALO21" s="261">
        <v>0</v>
      </c>
      <c r="ALP21" s="261">
        <v>0</v>
      </c>
      <c r="ALQ21" s="261">
        <v>0</v>
      </c>
      <c r="ALR21" s="261">
        <v>0</v>
      </c>
      <c r="ALS21" s="262"/>
      <c r="ALT21" s="263">
        <f t="shared" si="66"/>
        <v>0</v>
      </c>
      <c r="ALU21" s="264">
        <f t="shared" si="66"/>
        <v>0</v>
      </c>
      <c r="ALV21" s="261">
        <v>1114.75</v>
      </c>
      <c r="ALW21" s="261">
        <v>1324.93</v>
      </c>
      <c r="ALX21" s="261">
        <v>669.62</v>
      </c>
      <c r="ALY21" s="261">
        <v>835.17</v>
      </c>
      <c r="ALZ21" s="261">
        <v>852.54</v>
      </c>
      <c r="AMA21" s="261">
        <v>1171.69</v>
      </c>
      <c r="AMB21" s="261">
        <v>1453.67</v>
      </c>
      <c r="AMC21" s="261">
        <v>567.96</v>
      </c>
      <c r="AMD21" s="261">
        <v>666.61</v>
      </c>
      <c r="AME21" s="261">
        <v>773.16</v>
      </c>
      <c r="AMF21" s="261">
        <v>768.71</v>
      </c>
      <c r="AMG21" s="261">
        <v>622.09</v>
      </c>
      <c r="AMH21" s="262"/>
      <c r="AMI21" s="263">
        <f t="shared" si="67"/>
        <v>10820.900000000001</v>
      </c>
      <c r="AMJ21" s="264">
        <f t="shared" si="67"/>
        <v>9706.1500000000015</v>
      </c>
      <c r="AMK21" s="261">
        <v>826.31</v>
      </c>
      <c r="AML21" s="261">
        <v>0</v>
      </c>
      <c r="AMM21" s="261">
        <v>0</v>
      </c>
      <c r="AMN21" s="261">
        <v>0</v>
      </c>
      <c r="AMO21" s="261">
        <v>0</v>
      </c>
      <c r="AMP21" s="261">
        <v>0</v>
      </c>
      <c r="AMQ21" s="261">
        <v>0</v>
      </c>
      <c r="AMR21" s="261">
        <v>0</v>
      </c>
      <c r="AMS21" s="261">
        <v>0</v>
      </c>
      <c r="AMT21" s="261">
        <v>0</v>
      </c>
      <c r="AMU21" s="261">
        <v>1118.22</v>
      </c>
      <c r="AMV21" s="261">
        <v>0</v>
      </c>
      <c r="AMW21" s="262"/>
      <c r="AMX21" s="263">
        <f t="shared" si="68"/>
        <v>1944.53</v>
      </c>
      <c r="AMY21" s="264">
        <f t="shared" si="68"/>
        <v>1118.22</v>
      </c>
      <c r="AMZ21" s="261">
        <v>11823.68</v>
      </c>
      <c r="ANA21" s="261">
        <v>12742.81</v>
      </c>
      <c r="ANB21" s="261">
        <v>8597.86</v>
      </c>
      <c r="ANC21" s="261">
        <v>11894.18</v>
      </c>
      <c r="AND21" s="261">
        <v>10811.71</v>
      </c>
      <c r="ANE21" s="261">
        <v>11802.57</v>
      </c>
      <c r="ANF21" s="261">
        <v>13399.37</v>
      </c>
      <c r="ANG21" s="261">
        <v>7160.69</v>
      </c>
      <c r="ANH21" s="261">
        <v>8276.5400000000009</v>
      </c>
      <c r="ANI21" s="261">
        <v>10757.16</v>
      </c>
      <c r="ANJ21" s="261">
        <v>10794.87</v>
      </c>
      <c r="ANK21" s="261">
        <v>7529.65</v>
      </c>
      <c r="ANL21" s="262"/>
      <c r="ANM21" s="263">
        <f t="shared" si="69"/>
        <v>125591.09</v>
      </c>
      <c r="ANN21" s="264">
        <f t="shared" si="69"/>
        <v>113767.41</v>
      </c>
      <c r="ANO21" s="261">
        <v>0</v>
      </c>
      <c r="ANP21" s="261">
        <v>0</v>
      </c>
      <c r="ANQ21" s="261">
        <v>0</v>
      </c>
      <c r="ANR21" s="261">
        <v>0</v>
      </c>
      <c r="ANS21" s="261">
        <v>0</v>
      </c>
      <c r="ANT21" s="261">
        <v>0</v>
      </c>
      <c r="ANU21" s="261">
        <v>0</v>
      </c>
      <c r="ANV21" s="261">
        <v>0</v>
      </c>
      <c r="ANW21" s="261">
        <v>0</v>
      </c>
      <c r="ANX21" s="261">
        <v>0</v>
      </c>
      <c r="ANY21" s="261">
        <v>0</v>
      </c>
      <c r="ANZ21" s="261">
        <v>0</v>
      </c>
      <c r="AOA21" s="262"/>
      <c r="AOB21" s="263">
        <f t="shared" si="70"/>
        <v>0</v>
      </c>
      <c r="AOC21" s="264">
        <f t="shared" si="70"/>
        <v>0</v>
      </c>
      <c r="AOD21" s="261">
        <v>0</v>
      </c>
      <c r="AOE21" s="261">
        <v>0</v>
      </c>
      <c r="AOF21" s="261">
        <v>0</v>
      </c>
      <c r="AOG21" s="261">
        <v>0</v>
      </c>
      <c r="AOH21" s="261">
        <v>0</v>
      </c>
      <c r="AOI21" s="261">
        <v>0</v>
      </c>
      <c r="AOJ21" s="261">
        <v>0</v>
      </c>
      <c r="AOK21" s="261">
        <v>0</v>
      </c>
      <c r="AOL21" s="261">
        <v>0</v>
      </c>
      <c r="AOM21" s="261">
        <v>0</v>
      </c>
      <c r="AON21" s="261">
        <v>0</v>
      </c>
      <c r="AOO21" s="261">
        <v>0</v>
      </c>
      <c r="AOP21" s="262"/>
      <c r="AOQ21" s="263">
        <f t="shared" si="71"/>
        <v>0</v>
      </c>
      <c r="AOR21" s="264">
        <f t="shared" si="71"/>
        <v>0</v>
      </c>
      <c r="AOS21" s="261">
        <v>0</v>
      </c>
      <c r="AOT21" s="261">
        <v>0</v>
      </c>
      <c r="AOU21" s="261">
        <v>0</v>
      </c>
      <c r="AOV21" s="261">
        <v>0</v>
      </c>
      <c r="AOW21" s="261">
        <v>0</v>
      </c>
      <c r="AOX21" s="261">
        <v>0</v>
      </c>
      <c r="AOY21" s="261">
        <v>0</v>
      </c>
      <c r="AOZ21" s="261">
        <v>0</v>
      </c>
      <c r="APA21" s="261">
        <v>0</v>
      </c>
      <c r="APB21" s="261">
        <v>0</v>
      </c>
      <c r="APC21" s="261">
        <v>0</v>
      </c>
      <c r="APD21" s="261">
        <v>0</v>
      </c>
      <c r="APE21" s="262"/>
      <c r="APF21" s="263">
        <f t="shared" si="72"/>
        <v>0</v>
      </c>
      <c r="APG21" s="264">
        <f t="shared" si="72"/>
        <v>0</v>
      </c>
      <c r="APH21" s="261">
        <v>0</v>
      </c>
      <c r="API21" s="261">
        <v>0</v>
      </c>
      <c r="APJ21" s="261">
        <v>0</v>
      </c>
      <c r="APK21" s="261">
        <v>0</v>
      </c>
      <c r="APL21" s="261">
        <v>0</v>
      </c>
      <c r="APM21" s="261">
        <v>0</v>
      </c>
      <c r="APN21" s="261">
        <v>0</v>
      </c>
      <c r="APO21" s="261">
        <v>0</v>
      </c>
      <c r="APP21" s="261">
        <v>0</v>
      </c>
      <c r="APQ21" s="261">
        <v>0</v>
      </c>
      <c r="APR21" s="261">
        <v>0</v>
      </c>
      <c r="APS21" s="261">
        <v>0</v>
      </c>
      <c r="APT21" s="262"/>
      <c r="APU21" s="263">
        <f t="shared" si="73"/>
        <v>0</v>
      </c>
      <c r="APV21" s="264">
        <f t="shared" si="73"/>
        <v>0</v>
      </c>
      <c r="APW21" s="261">
        <v>0</v>
      </c>
      <c r="APX21" s="261">
        <v>0</v>
      </c>
      <c r="APY21" s="261">
        <v>0</v>
      </c>
      <c r="APZ21" s="261">
        <v>0</v>
      </c>
      <c r="AQA21" s="261">
        <v>0</v>
      </c>
      <c r="AQB21" s="261">
        <v>0</v>
      </c>
      <c r="AQC21" s="261">
        <v>0</v>
      </c>
      <c r="AQD21" s="261">
        <v>0</v>
      </c>
      <c r="AQE21" s="261">
        <v>0</v>
      </c>
      <c r="AQF21" s="261">
        <v>0</v>
      </c>
      <c r="AQG21" s="261">
        <v>0</v>
      </c>
      <c r="AQH21" s="261">
        <v>0</v>
      </c>
      <c r="AQI21" s="262"/>
      <c r="AQJ21" s="263">
        <f t="shared" si="74"/>
        <v>0</v>
      </c>
      <c r="AQK21" s="264">
        <f t="shared" si="74"/>
        <v>0</v>
      </c>
      <c r="AQL21" s="261"/>
      <c r="AQM21" s="261"/>
      <c r="AQN21" s="261"/>
      <c r="AQO21" s="261"/>
      <c r="AQP21" s="261"/>
      <c r="AQQ21" s="261"/>
      <c r="AQR21" s="261">
        <v>44023</v>
      </c>
      <c r="AQS21" s="261"/>
      <c r="AQT21" s="261"/>
      <c r="AQU21" s="261"/>
      <c r="AQV21" s="261"/>
      <c r="AQW21" s="261"/>
      <c r="AQX21" s="262"/>
      <c r="AQY21" s="263">
        <f t="shared" si="75"/>
        <v>44023</v>
      </c>
      <c r="AQZ21" s="264">
        <f t="shared" si="75"/>
        <v>44023</v>
      </c>
      <c r="ARA21" s="261">
        <v>24218</v>
      </c>
      <c r="ARB21" s="261">
        <v>0</v>
      </c>
      <c r="ARC21" s="261">
        <v>0</v>
      </c>
      <c r="ARD21" s="261">
        <v>117009</v>
      </c>
      <c r="ARE21" s="261">
        <v>39003</v>
      </c>
      <c r="ARF21" s="261">
        <v>39003</v>
      </c>
      <c r="ARG21" s="261">
        <v>39003</v>
      </c>
      <c r="ARH21" s="261">
        <v>39003</v>
      </c>
      <c r="ARI21" s="261">
        <v>0</v>
      </c>
      <c r="ARJ21" s="261">
        <v>0</v>
      </c>
      <c r="ARK21" s="261">
        <v>43635.039999999979</v>
      </c>
      <c r="ARL21" s="261">
        <v>151000</v>
      </c>
      <c r="ARM21" s="262"/>
      <c r="ARN21" s="263">
        <f t="shared" si="76"/>
        <v>491874.04</v>
      </c>
      <c r="ARO21" s="264">
        <f t="shared" si="76"/>
        <v>467656.04</v>
      </c>
      <c r="ARP21" s="261">
        <v>69267.94</v>
      </c>
      <c r="ARQ21" s="261">
        <v>95633.51</v>
      </c>
      <c r="ARR21" s="261">
        <v>85691.199999999997</v>
      </c>
      <c r="ARS21" s="261">
        <v>122102.21</v>
      </c>
      <c r="ART21" s="261">
        <v>88753.64</v>
      </c>
      <c r="ARU21" s="261">
        <v>90319.61</v>
      </c>
      <c r="ARV21" s="261">
        <v>89001.74</v>
      </c>
      <c r="ARW21" s="261">
        <v>94140.35</v>
      </c>
      <c r="ARX21" s="261">
        <v>88819.95</v>
      </c>
      <c r="ARY21" s="261">
        <v>132347.32999999999</v>
      </c>
      <c r="ARZ21" s="261">
        <v>87350.15</v>
      </c>
      <c r="ASA21" s="262"/>
      <c r="ASB21" s="265">
        <f t="shared" si="78"/>
        <v>1043427.63</v>
      </c>
      <c r="ASC21" s="266"/>
      <c r="ASD21" s="261"/>
      <c r="ASE21" s="261"/>
      <c r="ASF21" s="261"/>
      <c r="ASG21" s="261"/>
      <c r="ASH21" s="261"/>
      <c r="ASI21" s="261"/>
      <c r="ASJ21" s="261"/>
      <c r="ASK21" s="261"/>
      <c r="ASL21" s="261"/>
      <c r="ASM21" s="261"/>
      <c r="ASN21" s="262"/>
      <c r="ASO21" s="267">
        <f t="shared" si="77"/>
        <v>0</v>
      </c>
    </row>
    <row r="22" spans="1:1185" x14ac:dyDescent="0.25">
      <c r="A22" s="39">
        <v>21</v>
      </c>
      <c r="B22" s="40">
        <v>1</v>
      </c>
      <c r="C22" s="40" t="s">
        <v>32</v>
      </c>
      <c r="D22" s="40" t="s">
        <v>32</v>
      </c>
      <c r="E22" s="41" t="s">
        <v>32</v>
      </c>
      <c r="F22" s="187">
        <v>489197</v>
      </c>
      <c r="G22" s="49">
        <v>512702</v>
      </c>
      <c r="H22" s="51">
        <v>444717</v>
      </c>
      <c r="I22" s="49">
        <v>449134</v>
      </c>
      <c r="J22" s="49">
        <v>305497.50887924683</v>
      </c>
      <c r="K22" s="51" t="s">
        <v>219</v>
      </c>
      <c r="L22" s="49">
        <v>189060</v>
      </c>
      <c r="M22" s="49">
        <v>494558</v>
      </c>
      <c r="N22" s="49">
        <v>444717</v>
      </c>
      <c r="O22" s="49">
        <v>37060</v>
      </c>
      <c r="P22" s="49">
        <v>37428</v>
      </c>
      <c r="Q22" s="258">
        <v>6669.8389425803925</v>
      </c>
      <c r="R22" s="259">
        <v>11474.652178172779</v>
      </c>
      <c r="S22" s="260">
        <f t="shared" si="0"/>
        <v>18144.49112075317</v>
      </c>
      <c r="T22" s="268">
        <v>26.53</v>
      </c>
      <c r="U22" s="268">
        <v>101.12</v>
      </c>
      <c r="V22" s="268">
        <v>87.83</v>
      </c>
      <c r="W22" s="268">
        <v>76.989999999999995</v>
      </c>
      <c r="X22" s="268">
        <v>73.48</v>
      </c>
      <c r="Y22" s="268">
        <v>70.099999999999994</v>
      </c>
      <c r="Z22" s="268">
        <v>13.95</v>
      </c>
      <c r="AA22" s="268">
        <v>0</v>
      </c>
      <c r="AB22" s="268">
        <v>0</v>
      </c>
      <c r="AC22" s="268">
        <v>0</v>
      </c>
      <c r="AD22" s="268">
        <v>0</v>
      </c>
      <c r="AE22" s="268">
        <v>0</v>
      </c>
      <c r="AF22" s="269"/>
      <c r="AG22" s="270">
        <f t="shared" si="1"/>
        <v>450.00000000000006</v>
      </c>
      <c r="AH22" s="271">
        <f t="shared" si="1"/>
        <v>423.46999999999997</v>
      </c>
      <c r="AI22" s="268">
        <v>50</v>
      </c>
      <c r="AJ22" s="268">
        <v>44.23</v>
      </c>
      <c r="AK22" s="268">
        <v>50</v>
      </c>
      <c r="AL22" s="268">
        <v>0</v>
      </c>
      <c r="AM22" s="268">
        <v>0</v>
      </c>
      <c r="AN22" s="268">
        <v>0</v>
      </c>
      <c r="AO22" s="268">
        <v>2.5</v>
      </c>
      <c r="AP22" s="268">
        <v>101.5</v>
      </c>
      <c r="AQ22" s="268">
        <v>244.64</v>
      </c>
      <c r="AR22" s="268">
        <v>153.86000000000001</v>
      </c>
      <c r="AS22" s="268">
        <v>0</v>
      </c>
      <c r="AT22" s="268">
        <v>0</v>
      </c>
      <c r="AU22" s="269"/>
      <c r="AV22" s="270">
        <f t="shared" si="2"/>
        <v>646.73</v>
      </c>
      <c r="AW22" s="271">
        <f t="shared" si="2"/>
        <v>596.73</v>
      </c>
      <c r="AX22" s="268">
        <v>0</v>
      </c>
      <c r="AY22" s="268">
        <v>0</v>
      </c>
      <c r="AZ22" s="268">
        <v>0</v>
      </c>
      <c r="BA22" s="268">
        <v>0</v>
      </c>
      <c r="BB22" s="268">
        <v>0</v>
      </c>
      <c r="BC22" s="268">
        <v>0</v>
      </c>
      <c r="BD22" s="268">
        <v>0</v>
      </c>
      <c r="BE22" s="268">
        <v>0</v>
      </c>
      <c r="BF22" s="268">
        <v>0</v>
      </c>
      <c r="BG22" s="268">
        <v>0</v>
      </c>
      <c r="BH22" s="268">
        <v>0</v>
      </c>
      <c r="BI22" s="268">
        <v>0</v>
      </c>
      <c r="BJ22" s="269"/>
      <c r="BK22" s="270">
        <f t="shared" si="3"/>
        <v>0</v>
      </c>
      <c r="BL22" s="271">
        <f t="shared" si="3"/>
        <v>0</v>
      </c>
      <c r="BM22" s="268">
        <v>27.62</v>
      </c>
      <c r="BN22" s="268">
        <v>88</v>
      </c>
      <c r="BO22" s="268">
        <v>76.27</v>
      </c>
      <c r="BP22" s="268">
        <v>1514.63</v>
      </c>
      <c r="BQ22" s="268">
        <v>58.16</v>
      </c>
      <c r="BR22" s="268">
        <v>186.75</v>
      </c>
      <c r="BS22" s="268">
        <v>145.93</v>
      </c>
      <c r="BT22" s="268">
        <v>268.42</v>
      </c>
      <c r="BU22" s="268">
        <v>53.17</v>
      </c>
      <c r="BV22" s="268">
        <v>125.76</v>
      </c>
      <c r="BW22" s="268">
        <v>392.57</v>
      </c>
      <c r="BX22" s="268">
        <v>143.79</v>
      </c>
      <c r="BY22" s="269"/>
      <c r="BZ22" s="270">
        <f t="shared" si="4"/>
        <v>3081.0700000000006</v>
      </c>
      <c r="CA22" s="271">
        <f t="shared" si="4"/>
        <v>3053.4500000000007</v>
      </c>
      <c r="CB22" s="268">
        <v>441.67</v>
      </c>
      <c r="CC22" s="268">
        <v>974.25</v>
      </c>
      <c r="CD22" s="268">
        <v>1412.94</v>
      </c>
      <c r="CE22" s="268">
        <v>1131.69</v>
      </c>
      <c r="CF22" s="268">
        <v>727.41</v>
      </c>
      <c r="CG22" s="268">
        <v>1020.19</v>
      </c>
      <c r="CH22" s="268">
        <v>1891.22</v>
      </c>
      <c r="CI22" s="268">
        <v>1237.73</v>
      </c>
      <c r="CJ22" s="268">
        <v>648.72</v>
      </c>
      <c r="CK22" s="268">
        <v>903.46</v>
      </c>
      <c r="CL22" s="268">
        <v>2063.2800000000002</v>
      </c>
      <c r="CM22" s="268">
        <v>1084.2</v>
      </c>
      <c r="CN22" s="269"/>
      <c r="CO22" s="270">
        <f t="shared" si="5"/>
        <v>13536.76</v>
      </c>
      <c r="CP22" s="271">
        <f t="shared" si="5"/>
        <v>13095.090000000002</v>
      </c>
      <c r="CQ22" s="268">
        <v>0</v>
      </c>
      <c r="CR22" s="268">
        <v>0</v>
      </c>
      <c r="CS22" s="268">
        <v>0</v>
      </c>
      <c r="CT22" s="268">
        <v>0</v>
      </c>
      <c r="CU22" s="268">
        <v>0</v>
      </c>
      <c r="CV22" s="268">
        <v>0</v>
      </c>
      <c r="CW22" s="268">
        <v>0</v>
      </c>
      <c r="CX22" s="268">
        <v>0</v>
      </c>
      <c r="CY22" s="268">
        <v>0</v>
      </c>
      <c r="CZ22" s="268">
        <v>0</v>
      </c>
      <c r="DA22" s="268">
        <v>0</v>
      </c>
      <c r="DB22" s="268">
        <v>0</v>
      </c>
      <c r="DC22" s="269"/>
      <c r="DD22" s="270">
        <f t="shared" si="6"/>
        <v>0</v>
      </c>
      <c r="DE22" s="271">
        <f t="shared" si="6"/>
        <v>0</v>
      </c>
      <c r="DF22" s="268">
        <v>0</v>
      </c>
      <c r="DG22" s="268">
        <v>0</v>
      </c>
      <c r="DH22" s="268">
        <v>0</v>
      </c>
      <c r="DI22" s="268">
        <v>0</v>
      </c>
      <c r="DJ22" s="268">
        <v>0</v>
      </c>
      <c r="DK22" s="268">
        <v>0</v>
      </c>
      <c r="DL22" s="268">
        <v>0</v>
      </c>
      <c r="DM22" s="268">
        <v>0</v>
      </c>
      <c r="DN22" s="268">
        <v>0</v>
      </c>
      <c r="DO22" s="268">
        <v>0</v>
      </c>
      <c r="DP22" s="268">
        <v>0</v>
      </c>
      <c r="DQ22" s="268">
        <v>0</v>
      </c>
      <c r="DR22" s="269"/>
      <c r="DS22" s="270">
        <f t="shared" si="7"/>
        <v>0</v>
      </c>
      <c r="DT22" s="271">
        <f t="shared" si="7"/>
        <v>0</v>
      </c>
      <c r="DU22" s="268">
        <v>337.5</v>
      </c>
      <c r="DV22" s="268">
        <v>436.81</v>
      </c>
      <c r="DW22" s="268">
        <v>930</v>
      </c>
      <c r="DX22" s="268">
        <v>344.44</v>
      </c>
      <c r="DY22" s="268">
        <v>1556.88</v>
      </c>
      <c r="DZ22" s="268">
        <v>658.97</v>
      </c>
      <c r="EA22" s="268">
        <v>502.5</v>
      </c>
      <c r="EB22" s="268">
        <v>381.88</v>
      </c>
      <c r="EC22" s="268">
        <v>642.49</v>
      </c>
      <c r="ED22" s="268">
        <v>112.5</v>
      </c>
      <c r="EE22" s="268">
        <v>387.36</v>
      </c>
      <c r="EF22" s="268">
        <v>615.14</v>
      </c>
      <c r="EG22" s="269"/>
      <c r="EH22" s="270">
        <f t="shared" si="8"/>
        <v>6906.47</v>
      </c>
      <c r="EI22" s="271">
        <f t="shared" si="8"/>
        <v>6568.97</v>
      </c>
      <c r="EJ22" s="268">
        <v>27.5</v>
      </c>
      <c r="EK22" s="268">
        <v>65</v>
      </c>
      <c r="EL22" s="268">
        <v>50</v>
      </c>
      <c r="EM22" s="268">
        <v>60</v>
      </c>
      <c r="EN22" s="268">
        <v>130</v>
      </c>
      <c r="EO22" s="268">
        <v>122.5</v>
      </c>
      <c r="EP22" s="268">
        <v>30</v>
      </c>
      <c r="EQ22" s="268">
        <v>60</v>
      </c>
      <c r="ER22" s="268">
        <v>67.5</v>
      </c>
      <c r="ES22" s="268">
        <v>22.5</v>
      </c>
      <c r="ET22" s="268">
        <v>37.5</v>
      </c>
      <c r="EU22" s="268">
        <v>45</v>
      </c>
      <c r="EV22" s="269"/>
      <c r="EW22" s="270">
        <f t="shared" si="9"/>
        <v>717.5</v>
      </c>
      <c r="EX22" s="271">
        <f t="shared" si="9"/>
        <v>690</v>
      </c>
      <c r="EY22" s="268">
        <v>0</v>
      </c>
      <c r="EZ22" s="268">
        <v>0</v>
      </c>
      <c r="FA22" s="268">
        <v>0</v>
      </c>
      <c r="FB22" s="268">
        <v>0</v>
      </c>
      <c r="FC22" s="268">
        <v>0</v>
      </c>
      <c r="FD22" s="268">
        <v>0</v>
      </c>
      <c r="FE22" s="268">
        <v>0</v>
      </c>
      <c r="FF22" s="268">
        <v>0</v>
      </c>
      <c r="FG22" s="268">
        <v>0</v>
      </c>
      <c r="FH22" s="268">
        <v>0</v>
      </c>
      <c r="FI22" s="268">
        <v>0</v>
      </c>
      <c r="FJ22" s="268">
        <v>0</v>
      </c>
      <c r="FK22" s="269"/>
      <c r="FL22" s="270">
        <f t="shared" si="10"/>
        <v>0</v>
      </c>
      <c r="FM22" s="271">
        <f t="shared" si="10"/>
        <v>0</v>
      </c>
      <c r="FN22" s="268">
        <v>26.4</v>
      </c>
      <c r="FO22" s="268">
        <v>20.28</v>
      </c>
      <c r="FP22" s="268">
        <v>10.97</v>
      </c>
      <c r="FQ22" s="268">
        <v>25.28</v>
      </c>
      <c r="FR22" s="268">
        <v>76.14</v>
      </c>
      <c r="FS22" s="268">
        <v>59.5</v>
      </c>
      <c r="FT22" s="268">
        <v>25.58</v>
      </c>
      <c r="FU22" s="268">
        <v>34.659999999999997</v>
      </c>
      <c r="FV22" s="268">
        <v>35.78</v>
      </c>
      <c r="FW22" s="268">
        <v>24.4</v>
      </c>
      <c r="FX22" s="268">
        <v>30.19</v>
      </c>
      <c r="FY22" s="268">
        <v>38.840000000000003</v>
      </c>
      <c r="FZ22" s="269"/>
      <c r="GA22" s="270">
        <f t="shared" si="11"/>
        <v>408.01999999999987</v>
      </c>
      <c r="GB22" s="271">
        <f t="shared" si="11"/>
        <v>381.62</v>
      </c>
      <c r="GC22" s="268">
        <v>200</v>
      </c>
      <c r="GD22" s="268">
        <v>158.51</v>
      </c>
      <c r="GE22" s="268">
        <v>104.63</v>
      </c>
      <c r="GF22" s="268">
        <v>222.28</v>
      </c>
      <c r="GG22" s="268">
        <v>621.88</v>
      </c>
      <c r="GH22" s="268">
        <v>541.27</v>
      </c>
      <c r="GI22" s="268">
        <v>234.72</v>
      </c>
      <c r="GJ22" s="268">
        <v>348.26</v>
      </c>
      <c r="GK22" s="268">
        <v>297.11</v>
      </c>
      <c r="GL22" s="268">
        <v>100</v>
      </c>
      <c r="GM22" s="268">
        <v>252.37</v>
      </c>
      <c r="GN22" s="268">
        <v>290.49</v>
      </c>
      <c r="GO22" s="269"/>
      <c r="GP22" s="270">
        <f t="shared" si="12"/>
        <v>3371.5200000000004</v>
      </c>
      <c r="GQ22" s="271">
        <f t="shared" si="12"/>
        <v>3171.5200000000004</v>
      </c>
      <c r="GR22" s="268">
        <v>0</v>
      </c>
      <c r="GS22" s="268">
        <v>90</v>
      </c>
      <c r="GT22" s="268">
        <v>175</v>
      </c>
      <c r="GU22" s="268">
        <v>157.5</v>
      </c>
      <c r="GV22" s="268">
        <v>567.5</v>
      </c>
      <c r="GW22" s="268">
        <v>540</v>
      </c>
      <c r="GX22" s="268">
        <v>0</v>
      </c>
      <c r="GY22" s="268">
        <v>315</v>
      </c>
      <c r="GZ22" s="268">
        <v>157.5</v>
      </c>
      <c r="HA22" s="268">
        <v>90</v>
      </c>
      <c r="HB22" s="268">
        <v>0</v>
      </c>
      <c r="HC22" s="268">
        <v>90</v>
      </c>
      <c r="HD22" s="269"/>
      <c r="HE22" s="270">
        <f t="shared" si="13"/>
        <v>2182.5</v>
      </c>
      <c r="HF22" s="271">
        <f t="shared" si="13"/>
        <v>2182.5</v>
      </c>
      <c r="HG22" s="268">
        <v>0</v>
      </c>
      <c r="HH22" s="268">
        <v>0</v>
      </c>
      <c r="HI22" s="268">
        <v>0</v>
      </c>
      <c r="HJ22" s="268">
        <v>0</v>
      </c>
      <c r="HK22" s="268">
        <v>0</v>
      </c>
      <c r="HL22" s="268">
        <v>0</v>
      </c>
      <c r="HM22" s="268">
        <v>0</v>
      </c>
      <c r="HN22" s="268">
        <v>0</v>
      </c>
      <c r="HO22" s="268">
        <v>0</v>
      </c>
      <c r="HP22" s="268">
        <v>0</v>
      </c>
      <c r="HQ22" s="268">
        <v>0</v>
      </c>
      <c r="HR22" s="268">
        <v>0</v>
      </c>
      <c r="HS22" s="269"/>
      <c r="HT22" s="270">
        <f t="shared" si="14"/>
        <v>0</v>
      </c>
      <c r="HU22" s="271">
        <f t="shared" si="14"/>
        <v>0</v>
      </c>
      <c r="HV22" s="268">
        <v>0</v>
      </c>
      <c r="HW22" s="268">
        <v>0</v>
      </c>
      <c r="HX22" s="268">
        <v>0</v>
      </c>
      <c r="HY22" s="268">
        <v>0</v>
      </c>
      <c r="HZ22" s="268">
        <v>0</v>
      </c>
      <c r="IA22" s="268">
        <v>0</v>
      </c>
      <c r="IB22" s="268">
        <v>0</v>
      </c>
      <c r="IC22" s="268">
        <v>0</v>
      </c>
      <c r="ID22" s="268">
        <v>0</v>
      </c>
      <c r="IE22" s="268">
        <v>0</v>
      </c>
      <c r="IF22" s="268">
        <v>0</v>
      </c>
      <c r="IG22" s="268">
        <v>0</v>
      </c>
      <c r="IH22" s="269"/>
      <c r="II22" s="270">
        <f t="shared" si="15"/>
        <v>0</v>
      </c>
      <c r="IJ22" s="271">
        <f t="shared" si="15"/>
        <v>0</v>
      </c>
      <c r="IK22" s="268">
        <v>115</v>
      </c>
      <c r="IL22" s="268">
        <v>115</v>
      </c>
      <c r="IM22" s="268">
        <v>380</v>
      </c>
      <c r="IN22" s="268">
        <v>0</v>
      </c>
      <c r="IO22" s="268">
        <v>115</v>
      </c>
      <c r="IP22" s="268">
        <v>75</v>
      </c>
      <c r="IQ22" s="268">
        <v>684.5</v>
      </c>
      <c r="IR22" s="268">
        <v>75</v>
      </c>
      <c r="IS22" s="268">
        <v>150</v>
      </c>
      <c r="IT22" s="268">
        <v>75</v>
      </c>
      <c r="IU22" s="268">
        <v>190</v>
      </c>
      <c r="IV22" s="268">
        <v>2</v>
      </c>
      <c r="IW22" s="269"/>
      <c r="IX22" s="270">
        <f t="shared" si="16"/>
        <v>1976.5</v>
      </c>
      <c r="IY22" s="271">
        <f t="shared" si="16"/>
        <v>1861.5</v>
      </c>
      <c r="IZ22" s="268">
        <v>207</v>
      </c>
      <c r="JA22" s="268">
        <v>192.5</v>
      </c>
      <c r="JB22" s="268">
        <v>126</v>
      </c>
      <c r="JC22" s="268">
        <v>121</v>
      </c>
      <c r="JD22" s="268">
        <v>233</v>
      </c>
      <c r="JE22" s="268">
        <v>71.5</v>
      </c>
      <c r="JF22" s="268">
        <v>68.5</v>
      </c>
      <c r="JG22" s="268">
        <v>5.5</v>
      </c>
      <c r="JH22" s="268">
        <v>55.3</v>
      </c>
      <c r="JI22" s="268">
        <v>19</v>
      </c>
      <c r="JJ22" s="268">
        <v>289.5</v>
      </c>
      <c r="JK22" s="268">
        <v>51</v>
      </c>
      <c r="JL22" s="269"/>
      <c r="JM22" s="270">
        <f t="shared" si="17"/>
        <v>1439.8</v>
      </c>
      <c r="JN22" s="271">
        <f t="shared" si="17"/>
        <v>1232.8</v>
      </c>
      <c r="JO22" s="268">
        <v>0</v>
      </c>
      <c r="JP22" s="268">
        <v>0</v>
      </c>
      <c r="JQ22" s="268">
        <v>0</v>
      </c>
      <c r="JR22" s="268">
        <v>0</v>
      </c>
      <c r="JS22" s="268">
        <v>0</v>
      </c>
      <c r="JT22" s="268">
        <v>0</v>
      </c>
      <c r="JU22" s="268">
        <v>0</v>
      </c>
      <c r="JV22" s="268">
        <v>0</v>
      </c>
      <c r="JW22" s="268">
        <v>0</v>
      </c>
      <c r="JX22" s="268">
        <v>0</v>
      </c>
      <c r="JY22" s="268">
        <v>0</v>
      </c>
      <c r="JZ22" s="268">
        <v>0</v>
      </c>
      <c r="KA22" s="269"/>
      <c r="KB22" s="270">
        <f t="shared" si="18"/>
        <v>0</v>
      </c>
      <c r="KC22" s="271">
        <f t="shared" si="18"/>
        <v>0</v>
      </c>
      <c r="KD22" s="268">
        <v>80</v>
      </c>
      <c r="KE22" s="268">
        <v>160</v>
      </c>
      <c r="KF22" s="268">
        <v>160</v>
      </c>
      <c r="KG22" s="268">
        <v>0</v>
      </c>
      <c r="KH22" s="268">
        <v>80</v>
      </c>
      <c r="KI22" s="268">
        <v>160</v>
      </c>
      <c r="KJ22" s="268">
        <v>320</v>
      </c>
      <c r="KK22" s="268">
        <v>0</v>
      </c>
      <c r="KL22" s="268">
        <v>0</v>
      </c>
      <c r="KM22" s="268">
        <v>80</v>
      </c>
      <c r="KN22" s="268">
        <v>850</v>
      </c>
      <c r="KO22" s="268">
        <v>160</v>
      </c>
      <c r="KP22" s="269"/>
      <c r="KQ22" s="270">
        <f t="shared" si="19"/>
        <v>2050</v>
      </c>
      <c r="KR22" s="271">
        <f t="shared" si="19"/>
        <v>1970</v>
      </c>
      <c r="KS22" s="268">
        <v>0</v>
      </c>
      <c r="KT22" s="268">
        <v>0</v>
      </c>
      <c r="KU22" s="268">
        <v>0</v>
      </c>
      <c r="KV22" s="268">
        <v>50</v>
      </c>
      <c r="KW22" s="268">
        <v>100</v>
      </c>
      <c r="KX22" s="268">
        <v>50</v>
      </c>
      <c r="KY22" s="268">
        <v>50</v>
      </c>
      <c r="KZ22" s="268">
        <v>0</v>
      </c>
      <c r="LA22" s="268">
        <v>0</v>
      </c>
      <c r="LB22" s="268">
        <v>150</v>
      </c>
      <c r="LC22" s="268">
        <v>50</v>
      </c>
      <c r="LD22" s="268">
        <v>250</v>
      </c>
      <c r="LE22" s="269"/>
      <c r="LF22" s="270">
        <f t="shared" si="20"/>
        <v>700</v>
      </c>
      <c r="LG22" s="271">
        <f t="shared" si="20"/>
        <v>700</v>
      </c>
      <c r="LH22" s="268">
        <v>0</v>
      </c>
      <c r="LI22" s="268">
        <v>0</v>
      </c>
      <c r="LJ22" s="268">
        <v>0</v>
      </c>
      <c r="LK22" s="268">
        <v>0</v>
      </c>
      <c r="LL22" s="268">
        <v>0</v>
      </c>
      <c r="LM22" s="268">
        <v>0</v>
      </c>
      <c r="LN22" s="268">
        <v>0</v>
      </c>
      <c r="LO22" s="268">
        <v>0</v>
      </c>
      <c r="LP22" s="268">
        <v>0</v>
      </c>
      <c r="LQ22" s="268">
        <v>0</v>
      </c>
      <c r="LR22" s="268">
        <v>0</v>
      </c>
      <c r="LS22" s="268">
        <v>0</v>
      </c>
      <c r="LT22" s="269"/>
      <c r="LU22" s="270">
        <f t="shared" si="21"/>
        <v>0</v>
      </c>
      <c r="LV22" s="271">
        <f t="shared" si="21"/>
        <v>0</v>
      </c>
      <c r="LW22" s="268">
        <v>0</v>
      </c>
      <c r="LX22" s="268">
        <v>0</v>
      </c>
      <c r="LY22" s="268">
        <v>0</v>
      </c>
      <c r="LZ22" s="268">
        <v>0</v>
      </c>
      <c r="MA22" s="268">
        <v>0</v>
      </c>
      <c r="MB22" s="268">
        <v>0</v>
      </c>
      <c r="MC22" s="268">
        <v>0</v>
      </c>
      <c r="MD22" s="268">
        <v>395</v>
      </c>
      <c r="ME22" s="268">
        <v>0</v>
      </c>
      <c r="MF22" s="268">
        <v>0</v>
      </c>
      <c r="MG22" s="268">
        <v>395</v>
      </c>
      <c r="MH22" s="268">
        <v>0</v>
      </c>
      <c r="MI22" s="269"/>
      <c r="MJ22" s="270">
        <f t="shared" si="22"/>
        <v>790</v>
      </c>
      <c r="MK22" s="271">
        <f t="shared" si="22"/>
        <v>790</v>
      </c>
      <c r="ML22" s="268">
        <v>0</v>
      </c>
      <c r="MM22" s="268">
        <v>0</v>
      </c>
      <c r="MN22" s="268">
        <v>0</v>
      </c>
      <c r="MO22" s="268">
        <v>0</v>
      </c>
      <c r="MP22" s="268">
        <v>0</v>
      </c>
      <c r="MQ22" s="268">
        <v>0</v>
      </c>
      <c r="MR22" s="268">
        <v>900</v>
      </c>
      <c r="MS22" s="268">
        <v>0</v>
      </c>
      <c r="MT22" s="268">
        <v>0</v>
      </c>
      <c r="MU22" s="268">
        <v>0</v>
      </c>
      <c r="MV22" s="268">
        <v>0</v>
      </c>
      <c r="MW22" s="268">
        <v>900</v>
      </c>
      <c r="MX22" s="269"/>
      <c r="MY22" s="270">
        <f t="shared" si="23"/>
        <v>1800</v>
      </c>
      <c r="MZ22" s="271">
        <f t="shared" si="23"/>
        <v>1800</v>
      </c>
      <c r="NA22" s="268">
        <v>3870</v>
      </c>
      <c r="NB22" s="268">
        <v>3070</v>
      </c>
      <c r="NC22" s="268">
        <v>5750</v>
      </c>
      <c r="ND22" s="268">
        <v>4640</v>
      </c>
      <c r="NE22" s="268">
        <v>6065</v>
      </c>
      <c r="NF22" s="268">
        <v>3050</v>
      </c>
      <c r="NG22" s="268">
        <v>3615</v>
      </c>
      <c r="NH22" s="268">
        <v>3160</v>
      </c>
      <c r="NI22" s="268">
        <v>2740</v>
      </c>
      <c r="NJ22" s="268">
        <v>2990</v>
      </c>
      <c r="NK22" s="268">
        <v>3985</v>
      </c>
      <c r="NL22" s="268">
        <v>3785</v>
      </c>
      <c r="NM22" s="269"/>
      <c r="NN22" s="270">
        <f t="shared" si="24"/>
        <v>46720</v>
      </c>
      <c r="NO22" s="271">
        <f t="shared" si="24"/>
        <v>42850</v>
      </c>
      <c r="NP22" s="268">
        <v>0</v>
      </c>
      <c r="NQ22" s="268">
        <v>0</v>
      </c>
      <c r="NR22" s="268">
        <v>8</v>
      </c>
      <c r="NS22" s="268">
        <v>0</v>
      </c>
      <c r="NT22" s="268">
        <v>6</v>
      </c>
      <c r="NU22" s="268">
        <v>6</v>
      </c>
      <c r="NV22" s="268">
        <v>9</v>
      </c>
      <c r="NW22" s="268">
        <v>0</v>
      </c>
      <c r="NX22" s="268">
        <v>124.96</v>
      </c>
      <c r="NY22" s="268">
        <v>7.5</v>
      </c>
      <c r="NZ22" s="268">
        <v>62.73</v>
      </c>
      <c r="OA22" s="268">
        <v>24</v>
      </c>
      <c r="OB22" s="269"/>
      <c r="OC22" s="270">
        <f t="shared" si="25"/>
        <v>248.18999999999997</v>
      </c>
      <c r="OD22" s="271">
        <f t="shared" si="25"/>
        <v>248.18999999999997</v>
      </c>
      <c r="OE22" s="268">
        <v>0</v>
      </c>
      <c r="OF22" s="268">
        <v>0</v>
      </c>
      <c r="OG22" s="268">
        <v>0</v>
      </c>
      <c r="OH22" s="268">
        <v>0</v>
      </c>
      <c r="OI22" s="268">
        <v>0</v>
      </c>
      <c r="OJ22" s="268">
        <v>0</v>
      </c>
      <c r="OK22" s="268">
        <v>0</v>
      </c>
      <c r="OL22" s="268">
        <v>0</v>
      </c>
      <c r="OM22" s="268">
        <v>0</v>
      </c>
      <c r="ON22" s="268">
        <v>0</v>
      </c>
      <c r="OO22" s="268">
        <v>0</v>
      </c>
      <c r="OP22" s="268">
        <v>0</v>
      </c>
      <c r="OQ22" s="269"/>
      <c r="OR22" s="270">
        <f t="shared" si="26"/>
        <v>0</v>
      </c>
      <c r="OS22" s="271">
        <f t="shared" si="26"/>
        <v>0</v>
      </c>
      <c r="OT22" s="268">
        <v>50</v>
      </c>
      <c r="OU22" s="268">
        <v>0</v>
      </c>
      <c r="OV22" s="268">
        <v>50</v>
      </c>
      <c r="OW22" s="268">
        <v>50</v>
      </c>
      <c r="OX22" s="268">
        <v>0</v>
      </c>
      <c r="OY22" s="268">
        <v>0</v>
      </c>
      <c r="OZ22" s="268">
        <v>0</v>
      </c>
      <c r="PA22" s="268">
        <v>0</v>
      </c>
      <c r="PB22" s="268">
        <v>0</v>
      </c>
      <c r="PC22" s="268">
        <v>0</v>
      </c>
      <c r="PD22" s="268">
        <v>50</v>
      </c>
      <c r="PE22" s="268">
        <v>0</v>
      </c>
      <c r="PF22" s="269"/>
      <c r="PG22" s="270">
        <f t="shared" si="27"/>
        <v>200</v>
      </c>
      <c r="PH22" s="271">
        <f t="shared" si="27"/>
        <v>150</v>
      </c>
      <c r="PI22" s="268">
        <v>1115</v>
      </c>
      <c r="PJ22" s="268">
        <v>1265</v>
      </c>
      <c r="PK22" s="268">
        <v>285</v>
      </c>
      <c r="PL22" s="268">
        <v>1000</v>
      </c>
      <c r="PM22" s="268">
        <v>250</v>
      </c>
      <c r="PN22" s="268">
        <v>985</v>
      </c>
      <c r="PO22" s="268">
        <v>1500</v>
      </c>
      <c r="PP22" s="268">
        <v>1285</v>
      </c>
      <c r="PQ22" s="268">
        <v>700</v>
      </c>
      <c r="PR22" s="268">
        <v>449</v>
      </c>
      <c r="PS22" s="268">
        <v>1250</v>
      </c>
      <c r="PT22" s="268">
        <v>950</v>
      </c>
      <c r="PU22" s="269"/>
      <c r="PV22" s="270">
        <f t="shared" si="28"/>
        <v>11034</v>
      </c>
      <c r="PW22" s="271">
        <f t="shared" si="28"/>
        <v>9919</v>
      </c>
      <c r="PX22" s="268">
        <v>6.5</v>
      </c>
      <c r="PY22" s="268">
        <v>20</v>
      </c>
      <c r="PZ22" s="268">
        <v>0</v>
      </c>
      <c r="QA22" s="268">
        <v>0</v>
      </c>
      <c r="QB22" s="268">
        <v>0</v>
      </c>
      <c r="QC22" s="268">
        <v>0</v>
      </c>
      <c r="QD22" s="268">
        <v>0</v>
      </c>
      <c r="QE22" s="268">
        <v>21</v>
      </c>
      <c r="QF22" s="268">
        <v>27</v>
      </c>
      <c r="QG22" s="268">
        <v>30</v>
      </c>
      <c r="QH22" s="268">
        <v>0</v>
      </c>
      <c r="QI22" s="268">
        <v>0</v>
      </c>
      <c r="QJ22" s="269"/>
      <c r="QK22" s="270">
        <f t="shared" si="29"/>
        <v>104.5</v>
      </c>
      <c r="QL22" s="271">
        <f t="shared" si="29"/>
        <v>98</v>
      </c>
      <c r="QM22" s="268">
        <v>80</v>
      </c>
      <c r="QN22" s="268">
        <v>80</v>
      </c>
      <c r="QO22" s="268">
        <v>0</v>
      </c>
      <c r="QP22" s="268">
        <v>0</v>
      </c>
      <c r="QQ22" s="268">
        <v>0</v>
      </c>
      <c r="QR22" s="268">
        <v>0</v>
      </c>
      <c r="QS22" s="268">
        <v>0</v>
      </c>
      <c r="QT22" s="268">
        <v>0</v>
      </c>
      <c r="QU22" s="268">
        <v>0</v>
      </c>
      <c r="QV22" s="268">
        <v>0</v>
      </c>
      <c r="QW22" s="268">
        <v>0</v>
      </c>
      <c r="QX22" s="268">
        <v>0</v>
      </c>
      <c r="QY22" s="269"/>
      <c r="QZ22" s="270">
        <f t="shared" si="30"/>
        <v>160</v>
      </c>
      <c r="RA22" s="271">
        <f t="shared" si="30"/>
        <v>80</v>
      </c>
      <c r="RB22" s="268">
        <v>0</v>
      </c>
      <c r="RC22" s="268">
        <v>50</v>
      </c>
      <c r="RD22" s="268">
        <v>50</v>
      </c>
      <c r="RE22" s="268">
        <v>0</v>
      </c>
      <c r="RF22" s="268">
        <v>0</v>
      </c>
      <c r="RG22" s="268">
        <v>0</v>
      </c>
      <c r="RH22" s="268">
        <v>0</v>
      </c>
      <c r="RI22" s="268">
        <v>0</v>
      </c>
      <c r="RJ22" s="268">
        <v>0</v>
      </c>
      <c r="RK22" s="268">
        <v>0</v>
      </c>
      <c r="RL22" s="268">
        <v>0</v>
      </c>
      <c r="RM22" s="268">
        <v>0</v>
      </c>
      <c r="RN22" s="269"/>
      <c r="RO22" s="270">
        <f t="shared" si="31"/>
        <v>100</v>
      </c>
      <c r="RP22" s="271">
        <f t="shared" si="31"/>
        <v>100</v>
      </c>
      <c r="RQ22" s="268">
        <v>0</v>
      </c>
      <c r="RR22" s="268">
        <v>0</v>
      </c>
      <c r="RS22" s="268">
        <v>0</v>
      </c>
      <c r="RT22" s="268">
        <v>0</v>
      </c>
      <c r="RU22" s="268">
        <v>0</v>
      </c>
      <c r="RV22" s="268">
        <v>0</v>
      </c>
      <c r="RW22" s="268">
        <v>0</v>
      </c>
      <c r="RX22" s="268">
        <v>0</v>
      </c>
      <c r="RY22" s="268">
        <v>0</v>
      </c>
      <c r="RZ22" s="268">
        <v>0</v>
      </c>
      <c r="SA22" s="268">
        <v>0</v>
      </c>
      <c r="SB22" s="268">
        <v>0</v>
      </c>
      <c r="SC22" s="269"/>
      <c r="SD22" s="270">
        <f t="shared" si="32"/>
        <v>0</v>
      </c>
      <c r="SE22" s="271">
        <f t="shared" si="32"/>
        <v>0</v>
      </c>
      <c r="SF22" s="268">
        <v>0</v>
      </c>
      <c r="SG22" s="268">
        <v>0</v>
      </c>
      <c r="SH22" s="268">
        <v>0</v>
      </c>
      <c r="SI22" s="268">
        <v>0</v>
      </c>
      <c r="SJ22" s="268">
        <v>0</v>
      </c>
      <c r="SK22" s="268">
        <v>0</v>
      </c>
      <c r="SL22" s="268">
        <v>0</v>
      </c>
      <c r="SM22" s="268">
        <v>0</v>
      </c>
      <c r="SN22" s="268">
        <v>0</v>
      </c>
      <c r="SO22" s="268">
        <v>0</v>
      </c>
      <c r="SP22" s="268">
        <v>0</v>
      </c>
      <c r="SQ22" s="268">
        <v>0</v>
      </c>
      <c r="SR22" s="269"/>
      <c r="SS22" s="270">
        <f t="shared" si="33"/>
        <v>0</v>
      </c>
      <c r="ST22" s="271">
        <f t="shared" si="33"/>
        <v>0</v>
      </c>
      <c r="SU22" s="268">
        <v>575</v>
      </c>
      <c r="SV22" s="268">
        <v>1150</v>
      </c>
      <c r="SW22" s="268">
        <v>805</v>
      </c>
      <c r="SX22" s="268">
        <v>460</v>
      </c>
      <c r="SY22" s="268">
        <v>920</v>
      </c>
      <c r="SZ22" s="268">
        <v>1265</v>
      </c>
      <c r="TA22" s="268">
        <v>1150</v>
      </c>
      <c r="TB22" s="268">
        <v>345</v>
      </c>
      <c r="TC22" s="268">
        <v>1035</v>
      </c>
      <c r="TD22" s="268">
        <v>690</v>
      </c>
      <c r="TE22" s="268">
        <v>805</v>
      </c>
      <c r="TF22" s="268">
        <v>920</v>
      </c>
      <c r="TG22" s="269"/>
      <c r="TH22" s="270">
        <f t="shared" si="34"/>
        <v>10120</v>
      </c>
      <c r="TI22" s="271">
        <f t="shared" si="34"/>
        <v>9545</v>
      </c>
      <c r="TJ22" s="268">
        <v>90.53</v>
      </c>
      <c r="TK22" s="268">
        <v>67.040000000000006</v>
      </c>
      <c r="TL22" s="268">
        <v>59.02</v>
      </c>
      <c r="TM22" s="268">
        <v>28.53</v>
      </c>
      <c r="TN22" s="268">
        <v>46.02</v>
      </c>
      <c r="TO22" s="268">
        <v>87.04</v>
      </c>
      <c r="TP22" s="268">
        <v>46.55</v>
      </c>
      <c r="TQ22" s="268">
        <v>36.51</v>
      </c>
      <c r="TR22" s="268">
        <v>162.55000000000001</v>
      </c>
      <c r="TS22" s="268">
        <v>103.02</v>
      </c>
      <c r="TT22" s="268">
        <v>139.03</v>
      </c>
      <c r="TU22" s="268">
        <v>133.53</v>
      </c>
      <c r="TV22" s="269"/>
      <c r="TW22" s="270">
        <f t="shared" si="35"/>
        <v>999.36999999999989</v>
      </c>
      <c r="TX22" s="271">
        <f t="shared" si="35"/>
        <v>908.83999999999992</v>
      </c>
      <c r="TY22" s="268">
        <v>400</v>
      </c>
      <c r="TZ22" s="268">
        <v>720</v>
      </c>
      <c r="UA22" s="268">
        <v>560</v>
      </c>
      <c r="UB22" s="268">
        <v>320</v>
      </c>
      <c r="UC22" s="268">
        <v>640</v>
      </c>
      <c r="UD22" s="268">
        <v>720</v>
      </c>
      <c r="UE22" s="268">
        <v>720</v>
      </c>
      <c r="UF22" s="268">
        <v>240</v>
      </c>
      <c r="UG22" s="268">
        <v>720</v>
      </c>
      <c r="UH22" s="268">
        <v>400</v>
      </c>
      <c r="UI22" s="268">
        <v>560</v>
      </c>
      <c r="UJ22" s="268">
        <v>480</v>
      </c>
      <c r="UK22" s="269"/>
      <c r="UL22" s="270">
        <f t="shared" si="36"/>
        <v>6480</v>
      </c>
      <c r="UM22" s="271">
        <f t="shared" si="36"/>
        <v>6080</v>
      </c>
      <c r="UN22" s="268">
        <v>100</v>
      </c>
      <c r="UO22" s="268">
        <v>300</v>
      </c>
      <c r="UP22" s="268">
        <v>100</v>
      </c>
      <c r="UQ22" s="268">
        <v>0</v>
      </c>
      <c r="UR22" s="268">
        <v>0</v>
      </c>
      <c r="US22" s="268">
        <v>100</v>
      </c>
      <c r="UT22" s="268">
        <v>0</v>
      </c>
      <c r="UU22" s="268">
        <v>50</v>
      </c>
      <c r="UV22" s="268">
        <v>100</v>
      </c>
      <c r="UW22" s="268">
        <v>50</v>
      </c>
      <c r="UX22" s="268">
        <v>50</v>
      </c>
      <c r="UY22" s="268">
        <v>250</v>
      </c>
      <c r="UZ22" s="269"/>
      <c r="VA22" s="270">
        <f t="shared" si="37"/>
        <v>1100</v>
      </c>
      <c r="VB22" s="271">
        <f t="shared" si="37"/>
        <v>1000</v>
      </c>
      <c r="VC22" s="268">
        <v>0</v>
      </c>
      <c r="VD22" s="268">
        <v>0</v>
      </c>
      <c r="VE22" s="268">
        <v>0</v>
      </c>
      <c r="VF22" s="268">
        <v>0</v>
      </c>
      <c r="VG22" s="268">
        <v>0</v>
      </c>
      <c r="VH22" s="268">
        <v>0</v>
      </c>
      <c r="VI22" s="268">
        <v>0</v>
      </c>
      <c r="VJ22" s="268">
        <v>0</v>
      </c>
      <c r="VK22" s="268">
        <v>0</v>
      </c>
      <c r="VL22" s="268">
        <v>0</v>
      </c>
      <c r="VM22" s="268">
        <v>0</v>
      </c>
      <c r="VN22" s="268">
        <v>0</v>
      </c>
      <c r="VO22" s="269"/>
      <c r="VP22" s="270">
        <f t="shared" si="38"/>
        <v>0</v>
      </c>
      <c r="VQ22" s="271">
        <f t="shared" si="38"/>
        <v>0</v>
      </c>
      <c r="VR22" s="268">
        <v>0</v>
      </c>
      <c r="VS22" s="268">
        <v>0</v>
      </c>
      <c r="VT22" s="268">
        <v>295</v>
      </c>
      <c r="VU22" s="268">
        <v>295</v>
      </c>
      <c r="VV22" s="268">
        <v>295</v>
      </c>
      <c r="VW22" s="268">
        <v>590</v>
      </c>
      <c r="VX22" s="268">
        <v>0</v>
      </c>
      <c r="VY22" s="268">
        <v>0</v>
      </c>
      <c r="VZ22" s="268">
        <v>295</v>
      </c>
      <c r="WA22" s="268">
        <v>590</v>
      </c>
      <c r="WB22" s="268">
        <v>0</v>
      </c>
      <c r="WC22" s="268">
        <v>295</v>
      </c>
      <c r="WD22" s="269"/>
      <c r="WE22" s="270">
        <f t="shared" si="39"/>
        <v>2655</v>
      </c>
      <c r="WF22" s="271">
        <f t="shared" si="39"/>
        <v>2655</v>
      </c>
      <c r="WG22" s="268">
        <v>1642.5</v>
      </c>
      <c r="WH22" s="268">
        <v>1603.59</v>
      </c>
      <c r="WI22" s="268">
        <v>421.22</v>
      </c>
      <c r="WJ22" s="268">
        <v>2762.5</v>
      </c>
      <c r="WK22" s="268">
        <v>463.21</v>
      </c>
      <c r="WL22" s="268">
        <v>400.54</v>
      </c>
      <c r="WM22" s="268">
        <v>1200.21</v>
      </c>
      <c r="WN22" s="268">
        <v>197.5</v>
      </c>
      <c r="WO22" s="268">
        <v>845.31</v>
      </c>
      <c r="WP22" s="268">
        <v>785.65</v>
      </c>
      <c r="WQ22" s="268">
        <v>1077.46</v>
      </c>
      <c r="WR22" s="268">
        <v>1358.72</v>
      </c>
      <c r="WS22" s="269"/>
      <c r="WT22" s="270">
        <f t="shared" si="40"/>
        <v>12758.409999999998</v>
      </c>
      <c r="WU22" s="271">
        <f t="shared" si="40"/>
        <v>11115.909999999998</v>
      </c>
      <c r="WV22" s="268">
        <v>190</v>
      </c>
      <c r="WW22" s="268">
        <v>167.5</v>
      </c>
      <c r="WX22" s="268">
        <v>45</v>
      </c>
      <c r="WY22" s="268">
        <v>332.5</v>
      </c>
      <c r="WZ22" s="268">
        <v>107.5</v>
      </c>
      <c r="XA22" s="268">
        <v>175</v>
      </c>
      <c r="XB22" s="268">
        <v>157.86000000000001</v>
      </c>
      <c r="XC22" s="268">
        <v>22.5</v>
      </c>
      <c r="XD22" s="268">
        <v>64.64</v>
      </c>
      <c r="XE22" s="268">
        <v>90.83</v>
      </c>
      <c r="XF22" s="268">
        <v>204.17</v>
      </c>
      <c r="XG22" s="268">
        <v>85</v>
      </c>
      <c r="XH22" s="269"/>
      <c r="XI22" s="270">
        <f t="shared" si="41"/>
        <v>1642.5000000000002</v>
      </c>
      <c r="XJ22" s="271">
        <f t="shared" si="41"/>
        <v>1452.5</v>
      </c>
      <c r="XK22" s="268">
        <v>0</v>
      </c>
      <c r="XL22" s="268">
        <v>0</v>
      </c>
      <c r="XM22" s="268">
        <v>0</v>
      </c>
      <c r="XN22" s="268">
        <v>0</v>
      </c>
      <c r="XO22" s="268">
        <v>0</v>
      </c>
      <c r="XP22" s="268">
        <v>0</v>
      </c>
      <c r="XQ22" s="268">
        <v>0</v>
      </c>
      <c r="XR22" s="268">
        <v>0</v>
      </c>
      <c r="XS22" s="268">
        <v>0</v>
      </c>
      <c r="XT22" s="268">
        <v>0</v>
      </c>
      <c r="XU22" s="268">
        <v>0</v>
      </c>
      <c r="XV22" s="268">
        <v>0</v>
      </c>
      <c r="XW22" s="268"/>
      <c r="XX22" s="270">
        <f t="shared" si="42"/>
        <v>0</v>
      </c>
      <c r="XY22" s="271">
        <f t="shared" si="42"/>
        <v>0</v>
      </c>
      <c r="XZ22" s="268">
        <v>47</v>
      </c>
      <c r="YA22" s="268">
        <v>99.41</v>
      </c>
      <c r="YB22" s="268">
        <v>64.739999999999995</v>
      </c>
      <c r="YC22" s="268">
        <v>82.1</v>
      </c>
      <c r="YD22" s="268">
        <v>43.23</v>
      </c>
      <c r="YE22" s="268">
        <v>181.44</v>
      </c>
      <c r="YF22" s="268">
        <v>93.64</v>
      </c>
      <c r="YG22" s="268">
        <v>29.78</v>
      </c>
      <c r="YH22" s="268">
        <v>12</v>
      </c>
      <c r="YI22" s="268">
        <v>81.010000000000005</v>
      </c>
      <c r="YJ22" s="268">
        <v>115.79</v>
      </c>
      <c r="YK22" s="268">
        <v>37.47</v>
      </c>
      <c r="YL22" s="269"/>
      <c r="YM22" s="270">
        <f t="shared" si="43"/>
        <v>887.61</v>
      </c>
      <c r="YN22" s="271">
        <f t="shared" si="43"/>
        <v>840.6099999999999</v>
      </c>
      <c r="YO22" s="268">
        <v>400</v>
      </c>
      <c r="YP22" s="268">
        <v>492.75</v>
      </c>
      <c r="YQ22" s="268">
        <v>434.16</v>
      </c>
      <c r="YR22" s="268">
        <v>543.75</v>
      </c>
      <c r="YS22" s="268">
        <v>353.06</v>
      </c>
      <c r="YT22" s="268">
        <v>455.6</v>
      </c>
      <c r="YU22" s="268">
        <v>244.96</v>
      </c>
      <c r="YV22" s="268">
        <v>184.72</v>
      </c>
      <c r="YW22" s="268">
        <v>150</v>
      </c>
      <c r="YX22" s="268">
        <v>687.68</v>
      </c>
      <c r="YY22" s="268">
        <v>385</v>
      </c>
      <c r="YZ22" s="268">
        <v>280.55</v>
      </c>
      <c r="ZA22" s="269"/>
      <c r="ZB22" s="270">
        <f t="shared" si="44"/>
        <v>4612.2300000000005</v>
      </c>
      <c r="ZC22" s="271">
        <f t="shared" si="44"/>
        <v>4212.2299999999996</v>
      </c>
      <c r="ZD22" s="268">
        <v>0</v>
      </c>
      <c r="ZE22" s="268">
        <v>0</v>
      </c>
      <c r="ZF22" s="268">
        <v>0</v>
      </c>
      <c r="ZG22" s="268">
        <v>0</v>
      </c>
      <c r="ZH22" s="268">
        <v>0</v>
      </c>
      <c r="ZI22" s="268">
        <v>0</v>
      </c>
      <c r="ZJ22" s="268">
        <v>0</v>
      </c>
      <c r="ZK22" s="268">
        <v>0</v>
      </c>
      <c r="ZL22" s="268">
        <v>0</v>
      </c>
      <c r="ZM22" s="268">
        <v>0</v>
      </c>
      <c r="ZN22" s="268">
        <v>0</v>
      </c>
      <c r="ZO22" s="268">
        <v>0</v>
      </c>
      <c r="ZP22" s="269"/>
      <c r="ZQ22" s="270">
        <f t="shared" si="45"/>
        <v>0</v>
      </c>
      <c r="ZR22" s="271">
        <f t="shared" si="45"/>
        <v>0</v>
      </c>
      <c r="ZS22" s="268">
        <v>67.5</v>
      </c>
      <c r="ZT22" s="268">
        <v>175.56</v>
      </c>
      <c r="ZU22" s="268">
        <v>166.38</v>
      </c>
      <c r="ZV22" s="268">
        <v>202.5</v>
      </c>
      <c r="ZW22" s="268">
        <v>135</v>
      </c>
      <c r="ZX22" s="268">
        <v>472.5</v>
      </c>
      <c r="ZY22" s="268">
        <v>202.5</v>
      </c>
      <c r="ZZ22" s="268">
        <v>67.5</v>
      </c>
      <c r="AAA22" s="268">
        <v>0</v>
      </c>
      <c r="AAB22" s="268">
        <v>270</v>
      </c>
      <c r="AAC22" s="268">
        <v>247.5</v>
      </c>
      <c r="AAD22" s="268">
        <v>0</v>
      </c>
      <c r="AAE22" s="269"/>
      <c r="AAF22" s="270">
        <f t="shared" si="46"/>
        <v>2006.94</v>
      </c>
      <c r="AAG22" s="271">
        <f t="shared" si="46"/>
        <v>1939.44</v>
      </c>
      <c r="AAH22" s="268">
        <v>1212.2</v>
      </c>
      <c r="AAI22" s="268">
        <v>2218.29</v>
      </c>
      <c r="AAJ22" s="268">
        <v>2360.33</v>
      </c>
      <c r="AAK22" s="268">
        <v>2279.75</v>
      </c>
      <c r="AAL22" s="268">
        <v>3246.31</v>
      </c>
      <c r="AAM22" s="268">
        <v>3175.66</v>
      </c>
      <c r="AAN22" s="268">
        <v>2519.15</v>
      </c>
      <c r="AAO22" s="268">
        <v>952.51</v>
      </c>
      <c r="AAP22" s="268">
        <v>1952.22</v>
      </c>
      <c r="AAQ22" s="268">
        <v>4677.12</v>
      </c>
      <c r="AAR22" s="268">
        <v>2222.81</v>
      </c>
      <c r="AAS22" s="268">
        <v>2864.76</v>
      </c>
      <c r="AAT22" s="269"/>
      <c r="AAU22" s="270">
        <f t="shared" si="47"/>
        <v>29681.11</v>
      </c>
      <c r="AAV22" s="271">
        <f t="shared" si="47"/>
        <v>28468.910000000003</v>
      </c>
      <c r="AAW22" s="268">
        <v>434.56</v>
      </c>
      <c r="AAX22" s="268">
        <v>666.72</v>
      </c>
      <c r="AAY22" s="268">
        <v>791.63</v>
      </c>
      <c r="AAZ22" s="268">
        <v>818.14</v>
      </c>
      <c r="ABA22" s="268">
        <v>983.54</v>
      </c>
      <c r="ABB22" s="268">
        <v>1110.58</v>
      </c>
      <c r="ABC22" s="268">
        <v>769.11</v>
      </c>
      <c r="ABD22" s="268">
        <v>334.59</v>
      </c>
      <c r="ABE22" s="268">
        <v>524.85</v>
      </c>
      <c r="ABF22" s="268">
        <v>1303.04</v>
      </c>
      <c r="ABG22" s="268">
        <v>687.6</v>
      </c>
      <c r="ABH22" s="268">
        <v>883.02</v>
      </c>
      <c r="ABI22" s="269"/>
      <c r="ABJ22" s="270">
        <f t="shared" si="48"/>
        <v>9307.380000000001</v>
      </c>
      <c r="ABK22" s="271">
        <f t="shared" si="48"/>
        <v>8872.82</v>
      </c>
      <c r="ABL22" s="268">
        <v>364.7</v>
      </c>
      <c r="ABM22" s="268">
        <v>546</v>
      </c>
      <c r="ABN22" s="268">
        <v>512.5</v>
      </c>
      <c r="ABO22" s="268">
        <v>620.75</v>
      </c>
      <c r="ABP22" s="268">
        <v>711</v>
      </c>
      <c r="ABQ22" s="268">
        <v>755.25</v>
      </c>
      <c r="ABR22" s="268">
        <v>489.75</v>
      </c>
      <c r="ABS22" s="268">
        <v>135.5</v>
      </c>
      <c r="ABT22" s="268">
        <v>496.5</v>
      </c>
      <c r="ABU22" s="268">
        <v>918.5</v>
      </c>
      <c r="ABV22" s="268">
        <v>372.95</v>
      </c>
      <c r="ABW22" s="268">
        <v>808.25</v>
      </c>
      <c r="ABX22" s="269"/>
      <c r="ABY22" s="270">
        <f t="shared" si="49"/>
        <v>6731.65</v>
      </c>
      <c r="ABZ22" s="271">
        <f t="shared" si="49"/>
        <v>6366.95</v>
      </c>
      <c r="ACA22" s="268">
        <v>2165.11</v>
      </c>
      <c r="ACB22" s="268">
        <v>2602.6999999999998</v>
      </c>
      <c r="ACC22" s="268">
        <v>3189.61</v>
      </c>
      <c r="ACD22" s="268">
        <v>3620.44</v>
      </c>
      <c r="ACE22" s="268">
        <v>4492.55</v>
      </c>
      <c r="ACF22" s="268">
        <v>4199.6400000000003</v>
      </c>
      <c r="ACG22" s="268">
        <v>3700.55</v>
      </c>
      <c r="ACH22" s="268">
        <v>1568.58</v>
      </c>
      <c r="ACI22" s="268">
        <v>2128.7199999999998</v>
      </c>
      <c r="ACJ22" s="268">
        <v>5378.26</v>
      </c>
      <c r="ACK22" s="268">
        <v>3170.86</v>
      </c>
      <c r="ACL22" s="268">
        <v>3968</v>
      </c>
      <c r="ACM22" s="269"/>
      <c r="ACN22" s="270">
        <f t="shared" si="50"/>
        <v>40185.020000000004</v>
      </c>
      <c r="ACO22" s="271">
        <f t="shared" si="50"/>
        <v>38019.910000000003</v>
      </c>
      <c r="ACP22" s="268">
        <v>0</v>
      </c>
      <c r="ACQ22" s="268">
        <v>0</v>
      </c>
      <c r="ACR22" s="268">
        <v>0</v>
      </c>
      <c r="ACS22" s="268">
        <v>0</v>
      </c>
      <c r="ACT22" s="268">
        <v>0</v>
      </c>
      <c r="ACU22" s="268">
        <v>0</v>
      </c>
      <c r="ACV22" s="268">
        <v>0</v>
      </c>
      <c r="ACW22" s="268">
        <v>0</v>
      </c>
      <c r="ACX22" s="268">
        <v>0</v>
      </c>
      <c r="ACY22" s="268">
        <v>0</v>
      </c>
      <c r="ACZ22" s="268">
        <v>50</v>
      </c>
      <c r="ADA22" s="268">
        <v>0</v>
      </c>
      <c r="ADB22" s="269"/>
      <c r="ADC22" s="270">
        <f t="shared" si="51"/>
        <v>50</v>
      </c>
      <c r="ADD22" s="271">
        <f t="shared" si="51"/>
        <v>50</v>
      </c>
      <c r="ADE22" s="268">
        <v>0</v>
      </c>
      <c r="ADF22" s="268">
        <v>0</v>
      </c>
      <c r="ADG22" s="268">
        <v>0</v>
      </c>
      <c r="ADH22" s="268">
        <v>0</v>
      </c>
      <c r="ADI22" s="268">
        <v>0</v>
      </c>
      <c r="ADJ22" s="268">
        <v>0</v>
      </c>
      <c r="ADK22" s="268">
        <v>0</v>
      </c>
      <c r="ADL22" s="268">
        <v>0</v>
      </c>
      <c r="ADM22" s="268">
        <v>0</v>
      </c>
      <c r="ADN22" s="268">
        <v>0</v>
      </c>
      <c r="ADO22" s="268">
        <v>0</v>
      </c>
      <c r="ADP22" s="268">
        <v>0</v>
      </c>
      <c r="ADQ22" s="269"/>
      <c r="ADR22" s="270">
        <f t="shared" si="52"/>
        <v>0</v>
      </c>
      <c r="ADS22" s="271">
        <f t="shared" si="52"/>
        <v>0</v>
      </c>
      <c r="ADT22" s="268">
        <v>0</v>
      </c>
      <c r="ADU22" s="268">
        <v>0</v>
      </c>
      <c r="ADV22" s="268">
        <v>0</v>
      </c>
      <c r="ADW22" s="268">
        <v>0</v>
      </c>
      <c r="ADX22" s="268">
        <v>0</v>
      </c>
      <c r="ADY22" s="268">
        <v>0</v>
      </c>
      <c r="ADZ22" s="268">
        <v>0</v>
      </c>
      <c r="AEA22" s="268">
        <v>0</v>
      </c>
      <c r="AEB22" s="268">
        <v>0</v>
      </c>
      <c r="AEC22" s="268">
        <v>0</v>
      </c>
      <c r="AED22" s="268">
        <v>0</v>
      </c>
      <c r="AEE22" s="268">
        <v>0</v>
      </c>
      <c r="AEF22" s="269"/>
      <c r="AEG22" s="270">
        <f t="shared" si="53"/>
        <v>0</v>
      </c>
      <c r="AEH22" s="271">
        <f t="shared" si="53"/>
        <v>0</v>
      </c>
      <c r="AEI22" s="268">
        <v>0</v>
      </c>
      <c r="AEJ22" s="268">
        <v>0</v>
      </c>
      <c r="AEK22" s="268">
        <v>0</v>
      </c>
      <c r="AEL22" s="268">
        <v>0</v>
      </c>
      <c r="AEM22" s="268">
        <v>0</v>
      </c>
      <c r="AEN22" s="268">
        <v>0</v>
      </c>
      <c r="AEO22" s="268">
        <v>0</v>
      </c>
      <c r="AEP22" s="268">
        <v>0</v>
      </c>
      <c r="AEQ22" s="268">
        <v>0</v>
      </c>
      <c r="AER22" s="268">
        <v>0</v>
      </c>
      <c r="AES22" s="268">
        <v>0</v>
      </c>
      <c r="AET22" s="268">
        <v>0</v>
      </c>
      <c r="AEU22" s="269"/>
      <c r="AEV22" s="270">
        <f t="shared" si="54"/>
        <v>0</v>
      </c>
      <c r="AEW22" s="271">
        <f t="shared" si="54"/>
        <v>0</v>
      </c>
      <c r="AEX22" s="268">
        <v>0</v>
      </c>
      <c r="AEY22" s="268">
        <v>0</v>
      </c>
      <c r="AEZ22" s="268">
        <v>0</v>
      </c>
      <c r="AFA22" s="268">
        <v>0</v>
      </c>
      <c r="AFB22" s="268">
        <v>0</v>
      </c>
      <c r="AFC22" s="268">
        <v>0</v>
      </c>
      <c r="AFD22" s="268">
        <v>0</v>
      </c>
      <c r="AFE22" s="268">
        <v>0</v>
      </c>
      <c r="AFF22" s="268">
        <v>0</v>
      </c>
      <c r="AFG22" s="268">
        <v>0</v>
      </c>
      <c r="AFH22" s="268">
        <v>0</v>
      </c>
      <c r="AFI22" s="268">
        <v>0</v>
      </c>
      <c r="AFJ22" s="269"/>
      <c r="AFK22" s="270">
        <f t="shared" si="55"/>
        <v>0</v>
      </c>
      <c r="AFL22" s="271">
        <f t="shared" si="55"/>
        <v>0</v>
      </c>
      <c r="AFM22" s="268">
        <v>0</v>
      </c>
      <c r="AFN22" s="268">
        <v>0</v>
      </c>
      <c r="AFO22" s="268">
        <v>0</v>
      </c>
      <c r="AFP22" s="268">
        <v>0</v>
      </c>
      <c r="AFQ22" s="268">
        <v>0</v>
      </c>
      <c r="AFR22" s="268">
        <v>0</v>
      </c>
      <c r="AFS22" s="268">
        <v>0</v>
      </c>
      <c r="AFT22" s="268">
        <v>0</v>
      </c>
      <c r="AFU22" s="268">
        <v>0</v>
      </c>
      <c r="AFV22" s="268">
        <v>0</v>
      </c>
      <c r="AFW22" s="268">
        <v>0</v>
      </c>
      <c r="AFX22" s="268">
        <v>0</v>
      </c>
      <c r="AFY22" s="269"/>
      <c r="AFZ22" s="270">
        <f t="shared" si="56"/>
        <v>0</v>
      </c>
      <c r="AGA22" s="271">
        <f t="shared" si="56"/>
        <v>0</v>
      </c>
      <c r="AGB22" s="268">
        <v>0</v>
      </c>
      <c r="AGC22" s="268">
        <v>0</v>
      </c>
      <c r="AGD22" s="268">
        <v>0</v>
      </c>
      <c r="AGE22" s="268">
        <v>0</v>
      </c>
      <c r="AGF22" s="268">
        <v>0</v>
      </c>
      <c r="AGG22" s="268">
        <v>0</v>
      </c>
      <c r="AGH22" s="268">
        <v>5</v>
      </c>
      <c r="AGI22" s="268">
        <v>0</v>
      </c>
      <c r="AGJ22" s="268">
        <v>0</v>
      </c>
      <c r="AGK22" s="268">
        <v>0</v>
      </c>
      <c r="AGL22" s="268">
        <v>0</v>
      </c>
      <c r="AGM22" s="268">
        <v>0</v>
      </c>
      <c r="AGN22" s="269"/>
      <c r="AGO22" s="270">
        <f t="shared" si="57"/>
        <v>5</v>
      </c>
      <c r="AGP22" s="271">
        <f t="shared" si="57"/>
        <v>5</v>
      </c>
      <c r="AGQ22" s="268">
        <v>0</v>
      </c>
      <c r="AGR22" s="268">
        <v>0</v>
      </c>
      <c r="AGS22" s="268">
        <v>0</v>
      </c>
      <c r="AGT22" s="268">
        <v>0</v>
      </c>
      <c r="AGU22" s="268">
        <v>0</v>
      </c>
      <c r="AGV22" s="268">
        <v>0</v>
      </c>
      <c r="AGW22" s="268">
        <v>0</v>
      </c>
      <c r="AGX22" s="268">
        <v>0</v>
      </c>
      <c r="AGY22" s="268">
        <v>0</v>
      </c>
      <c r="AGZ22" s="268">
        <v>0</v>
      </c>
      <c r="AHA22" s="268">
        <v>0</v>
      </c>
      <c r="AHB22" s="268">
        <v>0</v>
      </c>
      <c r="AHC22" s="269"/>
      <c r="AHD22" s="270">
        <f t="shared" si="58"/>
        <v>0</v>
      </c>
      <c r="AHE22" s="271">
        <f t="shared" si="58"/>
        <v>0</v>
      </c>
      <c r="AHF22" s="268">
        <v>3</v>
      </c>
      <c r="AHG22" s="268">
        <v>2</v>
      </c>
      <c r="AHH22" s="268">
        <v>0</v>
      </c>
      <c r="AHI22" s="268">
        <v>0</v>
      </c>
      <c r="AHJ22" s="268">
        <v>3</v>
      </c>
      <c r="AHK22" s="268">
        <v>6.6</v>
      </c>
      <c r="AHL22" s="268">
        <v>21.8</v>
      </c>
      <c r="AHM22" s="268">
        <v>6</v>
      </c>
      <c r="AHN22" s="268">
        <v>9</v>
      </c>
      <c r="AHO22" s="268">
        <v>3.8</v>
      </c>
      <c r="AHP22" s="268">
        <v>0</v>
      </c>
      <c r="AHQ22" s="268">
        <v>5.6</v>
      </c>
      <c r="AHR22" s="269"/>
      <c r="AHS22" s="270">
        <f t="shared" si="59"/>
        <v>60.8</v>
      </c>
      <c r="AHT22" s="271">
        <f t="shared" si="59"/>
        <v>57.8</v>
      </c>
      <c r="AHU22" s="268">
        <v>0</v>
      </c>
      <c r="AHV22" s="268">
        <v>0</v>
      </c>
      <c r="AHW22" s="268">
        <v>0</v>
      </c>
      <c r="AHX22" s="268">
        <v>0</v>
      </c>
      <c r="AHY22" s="268">
        <v>0</v>
      </c>
      <c r="AHZ22" s="268">
        <v>0</v>
      </c>
      <c r="AIA22" s="268">
        <v>0</v>
      </c>
      <c r="AIB22" s="268">
        <v>0</v>
      </c>
      <c r="AIC22" s="268">
        <v>0</v>
      </c>
      <c r="AID22" s="268">
        <v>0</v>
      </c>
      <c r="AIE22" s="268">
        <v>0</v>
      </c>
      <c r="AIF22" s="268">
        <v>0</v>
      </c>
      <c r="AIG22" s="269"/>
      <c r="AIH22" s="270">
        <f t="shared" si="60"/>
        <v>0</v>
      </c>
      <c r="AII22" s="271">
        <f t="shared" si="60"/>
        <v>0</v>
      </c>
      <c r="AIJ22" s="268">
        <v>0</v>
      </c>
      <c r="AIK22" s="268">
        <v>0</v>
      </c>
      <c r="AIL22" s="268">
        <v>0</v>
      </c>
      <c r="AIM22" s="268">
        <v>0</v>
      </c>
      <c r="AIN22" s="268">
        <v>0</v>
      </c>
      <c r="AIO22" s="268">
        <v>0</v>
      </c>
      <c r="AIP22" s="268">
        <v>0</v>
      </c>
      <c r="AIQ22" s="268">
        <v>0</v>
      </c>
      <c r="AIR22" s="268">
        <v>0</v>
      </c>
      <c r="AIS22" s="268">
        <v>0</v>
      </c>
      <c r="AIT22" s="268">
        <v>0</v>
      </c>
      <c r="AIU22" s="268">
        <v>0</v>
      </c>
      <c r="AIV22" s="269"/>
      <c r="AIW22" s="270">
        <f t="shared" si="61"/>
        <v>0</v>
      </c>
      <c r="AIX22" s="271">
        <f t="shared" si="61"/>
        <v>0</v>
      </c>
      <c r="AIY22" s="268">
        <v>0</v>
      </c>
      <c r="AIZ22" s="268">
        <v>0</v>
      </c>
      <c r="AJA22" s="268">
        <v>0</v>
      </c>
      <c r="AJB22" s="268">
        <v>0</v>
      </c>
      <c r="AJC22" s="268">
        <v>0</v>
      </c>
      <c r="AJD22" s="268">
        <v>0</v>
      </c>
      <c r="AJE22" s="268">
        <v>0</v>
      </c>
      <c r="AJF22" s="268">
        <v>0</v>
      </c>
      <c r="AJG22" s="268">
        <v>0</v>
      </c>
      <c r="AJH22" s="268">
        <v>0</v>
      </c>
      <c r="AJI22" s="268">
        <v>0</v>
      </c>
      <c r="AJJ22" s="268">
        <v>0</v>
      </c>
      <c r="AJK22" s="269"/>
      <c r="AJL22" s="270">
        <f t="shared" si="62"/>
        <v>0</v>
      </c>
      <c r="AJM22" s="271">
        <f t="shared" si="62"/>
        <v>0</v>
      </c>
      <c r="AJN22" s="268">
        <v>0</v>
      </c>
      <c r="AJO22" s="268">
        <v>0</v>
      </c>
      <c r="AJP22" s="268">
        <v>0</v>
      </c>
      <c r="AJQ22" s="268">
        <v>0</v>
      </c>
      <c r="AJR22" s="268">
        <v>0</v>
      </c>
      <c r="AJS22" s="268">
        <v>0</v>
      </c>
      <c r="AJT22" s="268">
        <v>0</v>
      </c>
      <c r="AJU22" s="268">
        <v>0</v>
      </c>
      <c r="AJV22" s="268">
        <v>0</v>
      </c>
      <c r="AJW22" s="268">
        <v>0</v>
      </c>
      <c r="AJX22" s="268">
        <v>0</v>
      </c>
      <c r="AJY22" s="268">
        <v>0</v>
      </c>
      <c r="AJZ22" s="269"/>
      <c r="AKA22" s="270">
        <f t="shared" si="63"/>
        <v>0</v>
      </c>
      <c r="AKB22" s="271">
        <f t="shared" si="63"/>
        <v>0</v>
      </c>
      <c r="AKC22" s="268">
        <v>0</v>
      </c>
      <c r="AKD22" s="268">
        <v>0</v>
      </c>
      <c r="AKE22" s="268">
        <v>0</v>
      </c>
      <c r="AKF22" s="268">
        <v>0</v>
      </c>
      <c r="AKG22" s="268">
        <v>0</v>
      </c>
      <c r="AKH22" s="268">
        <v>0</v>
      </c>
      <c r="AKI22" s="268">
        <v>0</v>
      </c>
      <c r="AKJ22" s="268">
        <v>0</v>
      </c>
      <c r="AKK22" s="268">
        <v>0</v>
      </c>
      <c r="AKL22" s="268">
        <v>0</v>
      </c>
      <c r="AKM22" s="268">
        <v>0</v>
      </c>
      <c r="AKN22" s="268">
        <v>0</v>
      </c>
      <c r="AKO22" s="269"/>
      <c r="AKP22" s="270">
        <f t="shared" si="64"/>
        <v>0</v>
      </c>
      <c r="AKQ22" s="271">
        <f t="shared" si="64"/>
        <v>0</v>
      </c>
      <c r="AKR22" s="268">
        <v>0</v>
      </c>
      <c r="AKS22" s="268">
        <v>247</v>
      </c>
      <c r="AKT22" s="268">
        <v>0</v>
      </c>
      <c r="AKU22" s="268">
        <v>0</v>
      </c>
      <c r="AKV22" s="268">
        <v>0</v>
      </c>
      <c r="AKW22" s="268">
        <v>0</v>
      </c>
      <c r="AKX22" s="268">
        <v>0</v>
      </c>
      <c r="AKY22" s="268">
        <v>0</v>
      </c>
      <c r="AKZ22" s="268">
        <v>0</v>
      </c>
      <c r="ALA22" s="268">
        <v>0</v>
      </c>
      <c r="ALB22" s="268">
        <v>0</v>
      </c>
      <c r="ALC22" s="268">
        <v>0</v>
      </c>
      <c r="ALD22" s="269"/>
      <c r="ALE22" s="270">
        <f t="shared" si="65"/>
        <v>247</v>
      </c>
      <c r="ALF22" s="271">
        <f t="shared" si="65"/>
        <v>247</v>
      </c>
      <c r="ALG22" s="268">
        <v>830</v>
      </c>
      <c r="ALH22" s="268">
        <v>370</v>
      </c>
      <c r="ALI22" s="268">
        <v>305</v>
      </c>
      <c r="ALJ22" s="268">
        <v>195</v>
      </c>
      <c r="ALK22" s="268">
        <v>315</v>
      </c>
      <c r="ALL22" s="268">
        <v>595</v>
      </c>
      <c r="ALM22" s="268">
        <v>590</v>
      </c>
      <c r="ALN22" s="268">
        <v>-65</v>
      </c>
      <c r="ALO22" s="268">
        <v>2090</v>
      </c>
      <c r="ALP22" s="268">
        <v>-105</v>
      </c>
      <c r="ALQ22" s="268">
        <v>5565</v>
      </c>
      <c r="ALR22" s="268">
        <v>1465</v>
      </c>
      <c r="ALS22" s="269"/>
      <c r="ALT22" s="270">
        <f t="shared" si="66"/>
        <v>12150</v>
      </c>
      <c r="ALU22" s="271">
        <f t="shared" si="66"/>
        <v>11320</v>
      </c>
      <c r="ALV22" s="268">
        <v>0</v>
      </c>
      <c r="ALW22" s="268">
        <v>0</v>
      </c>
      <c r="ALX22" s="268">
        <v>0</v>
      </c>
      <c r="ALY22" s="268">
        <v>0</v>
      </c>
      <c r="ALZ22" s="268">
        <v>0</v>
      </c>
      <c r="AMA22" s="268">
        <v>0</v>
      </c>
      <c r="AMB22" s="268">
        <v>0</v>
      </c>
      <c r="AMC22" s="268">
        <v>0</v>
      </c>
      <c r="AMD22" s="268">
        <v>0</v>
      </c>
      <c r="AME22" s="268">
        <v>0</v>
      </c>
      <c r="AMF22" s="268">
        <v>0</v>
      </c>
      <c r="AMG22" s="268">
        <v>0</v>
      </c>
      <c r="AMH22" s="269"/>
      <c r="AMI22" s="270">
        <f t="shared" si="67"/>
        <v>0</v>
      </c>
      <c r="AMJ22" s="271">
        <f t="shared" si="67"/>
        <v>0</v>
      </c>
      <c r="AMK22" s="268">
        <v>271.48</v>
      </c>
      <c r="AML22" s="268">
        <v>314.33</v>
      </c>
      <c r="AMM22" s="268">
        <v>151.78</v>
      </c>
      <c r="AMN22" s="268">
        <v>215.25</v>
      </c>
      <c r="AMO22" s="268">
        <v>189.48</v>
      </c>
      <c r="AMP22" s="268">
        <v>156.11000000000001</v>
      </c>
      <c r="AMQ22" s="268">
        <v>157.38999999999999</v>
      </c>
      <c r="AMR22" s="268">
        <v>136.56</v>
      </c>
      <c r="AMS22" s="268">
        <v>85.81</v>
      </c>
      <c r="AMT22" s="268">
        <v>41.86</v>
      </c>
      <c r="AMU22" s="268">
        <v>22.59</v>
      </c>
      <c r="AMV22" s="268">
        <v>18.079999999999998</v>
      </c>
      <c r="AMW22" s="269"/>
      <c r="AMX22" s="270">
        <f t="shared" si="68"/>
        <v>1760.7199999999993</v>
      </c>
      <c r="AMY22" s="271">
        <f t="shared" si="68"/>
        <v>1489.2399999999998</v>
      </c>
      <c r="AMZ22" s="268">
        <v>0</v>
      </c>
      <c r="ANA22" s="268">
        <v>0</v>
      </c>
      <c r="ANB22" s="268">
        <v>0</v>
      </c>
      <c r="ANC22" s="268">
        <v>0</v>
      </c>
      <c r="AND22" s="268">
        <v>0</v>
      </c>
      <c r="ANE22" s="268">
        <v>0</v>
      </c>
      <c r="ANF22" s="268">
        <v>0</v>
      </c>
      <c r="ANG22" s="268">
        <v>0</v>
      </c>
      <c r="ANH22" s="268">
        <v>0</v>
      </c>
      <c r="ANI22" s="268">
        <v>0</v>
      </c>
      <c r="ANJ22" s="268">
        <v>0</v>
      </c>
      <c r="ANK22" s="268">
        <v>0</v>
      </c>
      <c r="ANL22" s="269"/>
      <c r="ANM22" s="270">
        <f t="shared" si="69"/>
        <v>0</v>
      </c>
      <c r="ANN22" s="271">
        <f t="shared" si="69"/>
        <v>0</v>
      </c>
      <c r="ANO22" s="268">
        <v>0</v>
      </c>
      <c r="ANP22" s="268">
        <v>0</v>
      </c>
      <c r="ANQ22" s="268">
        <v>0</v>
      </c>
      <c r="ANR22" s="268">
        <v>0</v>
      </c>
      <c r="ANS22" s="268">
        <v>0</v>
      </c>
      <c r="ANT22" s="268">
        <v>0</v>
      </c>
      <c r="ANU22" s="268">
        <v>0</v>
      </c>
      <c r="ANV22" s="268">
        <v>0</v>
      </c>
      <c r="ANW22" s="268">
        <v>0</v>
      </c>
      <c r="ANX22" s="268">
        <v>0</v>
      </c>
      <c r="ANY22" s="268">
        <v>0</v>
      </c>
      <c r="ANZ22" s="268">
        <v>0</v>
      </c>
      <c r="AOA22" s="269"/>
      <c r="AOB22" s="270">
        <f t="shared" si="70"/>
        <v>0</v>
      </c>
      <c r="AOC22" s="271">
        <f t="shared" si="70"/>
        <v>0</v>
      </c>
      <c r="AOD22" s="268">
        <v>0</v>
      </c>
      <c r="AOE22" s="268">
        <v>0</v>
      </c>
      <c r="AOF22" s="268">
        <v>0</v>
      </c>
      <c r="AOG22" s="268">
        <v>0</v>
      </c>
      <c r="AOH22" s="268">
        <v>0</v>
      </c>
      <c r="AOI22" s="268">
        <v>0</v>
      </c>
      <c r="AOJ22" s="268">
        <v>0</v>
      </c>
      <c r="AOK22" s="268">
        <v>0</v>
      </c>
      <c r="AOL22" s="268">
        <v>0</v>
      </c>
      <c r="AOM22" s="268">
        <v>0</v>
      </c>
      <c r="AON22" s="268">
        <v>0</v>
      </c>
      <c r="AOO22" s="268">
        <v>0</v>
      </c>
      <c r="AOP22" s="269"/>
      <c r="AOQ22" s="270">
        <f t="shared" si="71"/>
        <v>0</v>
      </c>
      <c r="AOR22" s="271">
        <f t="shared" si="71"/>
        <v>0</v>
      </c>
      <c r="AOS22" s="268">
        <v>0</v>
      </c>
      <c r="AOT22" s="268">
        <v>0</v>
      </c>
      <c r="AOU22" s="268">
        <v>0</v>
      </c>
      <c r="AOV22" s="268">
        <v>0</v>
      </c>
      <c r="AOW22" s="268">
        <v>0</v>
      </c>
      <c r="AOX22" s="268">
        <v>0</v>
      </c>
      <c r="AOY22" s="268">
        <v>0</v>
      </c>
      <c r="AOZ22" s="268">
        <v>0</v>
      </c>
      <c r="APA22" s="268">
        <v>0</v>
      </c>
      <c r="APB22" s="268">
        <v>0</v>
      </c>
      <c r="APC22" s="268">
        <v>0</v>
      </c>
      <c r="APD22" s="268">
        <v>0</v>
      </c>
      <c r="APE22" s="269"/>
      <c r="APF22" s="270">
        <f t="shared" si="72"/>
        <v>0</v>
      </c>
      <c r="APG22" s="271">
        <f t="shared" si="72"/>
        <v>0</v>
      </c>
      <c r="APH22" s="268">
        <v>0</v>
      </c>
      <c r="API22" s="268">
        <v>0</v>
      </c>
      <c r="APJ22" s="268">
        <v>0</v>
      </c>
      <c r="APK22" s="268">
        <v>0</v>
      </c>
      <c r="APL22" s="268">
        <v>0</v>
      </c>
      <c r="APM22" s="268">
        <v>0</v>
      </c>
      <c r="APN22" s="268">
        <v>0</v>
      </c>
      <c r="APO22" s="268">
        <v>0</v>
      </c>
      <c r="APP22" s="268">
        <v>0</v>
      </c>
      <c r="APQ22" s="268">
        <v>0</v>
      </c>
      <c r="APR22" s="268">
        <v>0</v>
      </c>
      <c r="APS22" s="268">
        <v>0</v>
      </c>
      <c r="APT22" s="269"/>
      <c r="APU22" s="270">
        <f t="shared" si="73"/>
        <v>0</v>
      </c>
      <c r="APV22" s="271">
        <f t="shared" si="73"/>
        <v>0</v>
      </c>
      <c r="APW22" s="268">
        <v>0</v>
      </c>
      <c r="APX22" s="268">
        <v>0</v>
      </c>
      <c r="APY22" s="268">
        <v>0</v>
      </c>
      <c r="APZ22" s="268">
        <v>0</v>
      </c>
      <c r="AQA22" s="268">
        <v>0</v>
      </c>
      <c r="AQB22" s="268">
        <v>0</v>
      </c>
      <c r="AQC22" s="268">
        <v>0</v>
      </c>
      <c r="AQD22" s="268">
        <v>0</v>
      </c>
      <c r="AQE22" s="268">
        <v>0</v>
      </c>
      <c r="AQF22" s="268">
        <v>0</v>
      </c>
      <c r="AQG22" s="268">
        <v>0</v>
      </c>
      <c r="AQH22" s="268">
        <v>0</v>
      </c>
      <c r="AQI22" s="269"/>
      <c r="AQJ22" s="270">
        <f t="shared" si="74"/>
        <v>0</v>
      </c>
      <c r="AQK22" s="271">
        <f t="shared" si="74"/>
        <v>0</v>
      </c>
      <c r="AQL22" s="268"/>
      <c r="AQM22" s="268"/>
      <c r="AQN22" s="268"/>
      <c r="AQO22" s="268"/>
      <c r="AQP22" s="268">
        <v>18145</v>
      </c>
      <c r="AQQ22" s="268"/>
      <c r="AQR22" s="268"/>
      <c r="AQS22" s="268"/>
      <c r="AQT22" s="268"/>
      <c r="AQU22" s="268"/>
      <c r="AQV22" s="268"/>
      <c r="AQW22" s="268"/>
      <c r="AQX22" s="269"/>
      <c r="AQY22" s="270">
        <f t="shared" si="75"/>
        <v>18145</v>
      </c>
      <c r="AQZ22" s="271">
        <f t="shared" si="75"/>
        <v>18145</v>
      </c>
      <c r="ARA22" s="268">
        <v>24858</v>
      </c>
      <c r="ARB22" s="268">
        <v>0</v>
      </c>
      <c r="ARC22" s="268">
        <v>0</v>
      </c>
      <c r="ARD22" s="268">
        <v>76374</v>
      </c>
      <c r="ARE22" s="268">
        <v>25458</v>
      </c>
      <c r="ARF22" s="268">
        <v>25458</v>
      </c>
      <c r="ARG22" s="268">
        <v>25458</v>
      </c>
      <c r="ARH22" s="268">
        <v>25458</v>
      </c>
      <c r="ARI22" s="268">
        <v>0</v>
      </c>
      <c r="ARJ22" s="268">
        <v>0</v>
      </c>
      <c r="ARK22" s="268">
        <v>1914.83</v>
      </c>
      <c r="ARL22" s="268">
        <v>1000</v>
      </c>
      <c r="ARM22" s="269"/>
      <c r="ARN22" s="270">
        <f t="shared" si="76"/>
        <v>205978.83</v>
      </c>
      <c r="ARO22" s="271">
        <f t="shared" si="76"/>
        <v>181120.83</v>
      </c>
      <c r="ARP22" s="268">
        <v>29914.3</v>
      </c>
      <c r="ARQ22" s="268">
        <v>37132.15</v>
      </c>
      <c r="ARR22" s="268">
        <v>55552.26</v>
      </c>
      <c r="ARS22" s="268">
        <v>36557.1</v>
      </c>
      <c r="ART22" s="268">
        <v>42634.73</v>
      </c>
      <c r="ARU22" s="268">
        <v>39535.15</v>
      </c>
      <c r="ARV22" s="268">
        <v>43981.5</v>
      </c>
      <c r="ARW22" s="268">
        <v>39302.339999999997</v>
      </c>
      <c r="ARX22" s="268">
        <v>57073.06</v>
      </c>
      <c r="ARY22" s="268">
        <v>40725.660000000003</v>
      </c>
      <c r="ARZ22" s="268">
        <v>20254.46</v>
      </c>
      <c r="ASA22" s="269"/>
      <c r="ASB22" s="272">
        <f t="shared" si="78"/>
        <v>442662.71</v>
      </c>
      <c r="ASC22" s="273"/>
      <c r="ASD22" s="268"/>
      <c r="ASE22" s="268"/>
      <c r="ASF22" s="268"/>
      <c r="ASG22" s="268"/>
      <c r="ASH22" s="268"/>
      <c r="ASI22" s="268"/>
      <c r="ASJ22" s="268"/>
      <c r="ASK22" s="268"/>
      <c r="ASL22" s="268"/>
      <c r="ASM22" s="268"/>
      <c r="ASN22" s="269"/>
      <c r="ASO22" s="274">
        <f t="shared" si="77"/>
        <v>0</v>
      </c>
    </row>
    <row r="23" spans="1:1185" x14ac:dyDescent="0.25">
      <c r="A23" s="39">
        <v>22</v>
      </c>
      <c r="B23" s="40">
        <v>1</v>
      </c>
      <c r="C23" s="40" t="s">
        <v>33</v>
      </c>
      <c r="D23" s="40" t="s">
        <v>33</v>
      </c>
      <c r="E23" s="41" t="s">
        <v>33</v>
      </c>
      <c r="F23" s="187">
        <v>482017</v>
      </c>
      <c r="G23" s="49">
        <v>504497</v>
      </c>
      <c r="H23" s="51">
        <v>437600</v>
      </c>
      <c r="I23" s="49">
        <v>441947</v>
      </c>
      <c r="J23" s="49"/>
      <c r="K23" s="51">
        <v>22412</v>
      </c>
      <c r="L23" s="49">
        <v>509054.84999999992</v>
      </c>
      <c r="M23" s="49">
        <v>486643</v>
      </c>
      <c r="N23" s="49">
        <v>437600</v>
      </c>
      <c r="O23" s="49">
        <v>36467</v>
      </c>
      <c r="P23" s="49">
        <v>36829</v>
      </c>
      <c r="Q23" s="258">
        <v>6563.0985192470098</v>
      </c>
      <c r="R23" s="259">
        <v>11291.018174166735</v>
      </c>
      <c r="S23" s="260">
        <f t="shared" si="0"/>
        <v>17854.116693413744</v>
      </c>
      <c r="T23" s="261">
        <v>298.8</v>
      </c>
      <c r="U23" s="261">
        <v>293.51</v>
      </c>
      <c r="V23" s="261">
        <v>631.22</v>
      </c>
      <c r="W23" s="261">
        <v>166.96</v>
      </c>
      <c r="X23" s="261">
        <v>607.86</v>
      </c>
      <c r="Y23" s="261">
        <v>96.39</v>
      </c>
      <c r="Z23" s="261">
        <v>733.5</v>
      </c>
      <c r="AA23" s="261">
        <v>181.65</v>
      </c>
      <c r="AB23" s="261">
        <v>103.56</v>
      </c>
      <c r="AC23" s="261">
        <v>158.81</v>
      </c>
      <c r="AD23" s="261">
        <v>292.57</v>
      </c>
      <c r="AE23" s="261">
        <v>475.74</v>
      </c>
      <c r="AF23" s="262"/>
      <c r="AG23" s="263">
        <f t="shared" si="1"/>
        <v>4040.5699999999997</v>
      </c>
      <c r="AH23" s="264">
        <f t="shared" si="1"/>
        <v>3741.7700000000004</v>
      </c>
      <c r="AI23" s="261">
        <v>123.8</v>
      </c>
      <c r="AJ23" s="261">
        <v>70.739999999999995</v>
      </c>
      <c r="AK23" s="261">
        <v>150</v>
      </c>
      <c r="AL23" s="261">
        <v>39.26</v>
      </c>
      <c r="AM23" s="261">
        <v>73.08</v>
      </c>
      <c r="AN23" s="261">
        <v>75</v>
      </c>
      <c r="AO23" s="261">
        <v>150.96</v>
      </c>
      <c r="AP23" s="261">
        <v>50</v>
      </c>
      <c r="AQ23" s="261">
        <v>0</v>
      </c>
      <c r="AR23" s="261">
        <v>0</v>
      </c>
      <c r="AS23" s="261">
        <v>53.05</v>
      </c>
      <c r="AT23" s="261">
        <v>99.04</v>
      </c>
      <c r="AU23" s="262"/>
      <c r="AV23" s="263">
        <f t="shared" si="2"/>
        <v>884.92999999999984</v>
      </c>
      <c r="AW23" s="264">
        <f t="shared" si="2"/>
        <v>761.12999999999988</v>
      </c>
      <c r="AX23" s="261">
        <v>0</v>
      </c>
      <c r="AY23" s="261">
        <v>0</v>
      </c>
      <c r="AZ23" s="261">
        <v>0</v>
      </c>
      <c r="BA23" s="261">
        <v>0</v>
      </c>
      <c r="BB23" s="261">
        <v>0</v>
      </c>
      <c r="BC23" s="261">
        <v>0</v>
      </c>
      <c r="BD23" s="261">
        <v>0</v>
      </c>
      <c r="BE23" s="261">
        <v>0</v>
      </c>
      <c r="BF23" s="261">
        <v>0</v>
      </c>
      <c r="BG23" s="261">
        <v>0</v>
      </c>
      <c r="BH23" s="261">
        <v>0</v>
      </c>
      <c r="BI23" s="261">
        <v>0</v>
      </c>
      <c r="BJ23" s="262"/>
      <c r="BK23" s="263">
        <f t="shared" si="3"/>
        <v>0</v>
      </c>
      <c r="BL23" s="264">
        <f t="shared" si="3"/>
        <v>0</v>
      </c>
      <c r="BM23" s="261">
        <v>41.51</v>
      </c>
      <c r="BN23" s="261">
        <v>52.62</v>
      </c>
      <c r="BO23" s="261">
        <v>39.549999999999997</v>
      </c>
      <c r="BP23" s="261">
        <v>27.67</v>
      </c>
      <c r="BQ23" s="261">
        <v>34.729999999999997</v>
      </c>
      <c r="BR23" s="261">
        <v>33.299999999999997</v>
      </c>
      <c r="BS23" s="261">
        <v>242.91</v>
      </c>
      <c r="BT23" s="261">
        <v>36.21</v>
      </c>
      <c r="BU23" s="261">
        <v>42.01</v>
      </c>
      <c r="BV23" s="261">
        <v>29.4</v>
      </c>
      <c r="BW23" s="261">
        <v>40.200000000000003</v>
      </c>
      <c r="BX23" s="261">
        <v>53.78</v>
      </c>
      <c r="BY23" s="262"/>
      <c r="BZ23" s="263">
        <f t="shared" si="4"/>
        <v>673.89</v>
      </c>
      <c r="CA23" s="264">
        <f t="shared" si="4"/>
        <v>632.38</v>
      </c>
      <c r="CB23" s="261">
        <v>586.58000000000004</v>
      </c>
      <c r="CC23" s="261">
        <v>1424.36</v>
      </c>
      <c r="CD23" s="261">
        <v>684.63</v>
      </c>
      <c r="CE23" s="261">
        <v>165.51</v>
      </c>
      <c r="CF23" s="261">
        <v>398.11</v>
      </c>
      <c r="CG23" s="261">
        <v>744.41</v>
      </c>
      <c r="CH23" s="261">
        <v>1755.83</v>
      </c>
      <c r="CI23" s="261">
        <v>615.44000000000005</v>
      </c>
      <c r="CJ23" s="261">
        <v>1258.74</v>
      </c>
      <c r="CK23" s="261">
        <v>861.15</v>
      </c>
      <c r="CL23" s="261">
        <v>1058.44</v>
      </c>
      <c r="CM23" s="261">
        <v>1506.45</v>
      </c>
      <c r="CN23" s="262"/>
      <c r="CO23" s="263">
        <f t="shared" si="5"/>
        <v>11059.650000000001</v>
      </c>
      <c r="CP23" s="264">
        <f t="shared" si="5"/>
        <v>10473.070000000002</v>
      </c>
      <c r="CQ23" s="261">
        <v>0</v>
      </c>
      <c r="CR23" s="261">
        <v>0</v>
      </c>
      <c r="CS23" s="261">
        <v>0</v>
      </c>
      <c r="CT23" s="261">
        <v>0</v>
      </c>
      <c r="CU23" s="261">
        <v>0</v>
      </c>
      <c r="CV23" s="261">
        <v>0</v>
      </c>
      <c r="CW23" s="261">
        <v>0</v>
      </c>
      <c r="CX23" s="261">
        <v>0</v>
      </c>
      <c r="CY23" s="261">
        <v>0</v>
      </c>
      <c r="CZ23" s="261">
        <v>0</v>
      </c>
      <c r="DA23" s="261">
        <v>0</v>
      </c>
      <c r="DB23" s="261">
        <v>0</v>
      </c>
      <c r="DC23" s="262"/>
      <c r="DD23" s="263">
        <f t="shared" si="6"/>
        <v>0</v>
      </c>
      <c r="DE23" s="264">
        <f t="shared" si="6"/>
        <v>0</v>
      </c>
      <c r="DF23" s="261">
        <v>4.12</v>
      </c>
      <c r="DG23" s="261">
        <v>47.01</v>
      </c>
      <c r="DH23" s="261">
        <v>141.18</v>
      </c>
      <c r="DI23" s="261">
        <v>555.83000000000004</v>
      </c>
      <c r="DJ23" s="261">
        <v>143.99</v>
      </c>
      <c r="DK23" s="261">
        <v>260.29000000000002</v>
      </c>
      <c r="DL23" s="261">
        <v>405.6</v>
      </c>
      <c r="DM23" s="261">
        <v>225</v>
      </c>
      <c r="DN23" s="261">
        <v>211.01</v>
      </c>
      <c r="DO23" s="261">
        <v>24.7</v>
      </c>
      <c r="DP23" s="261">
        <v>681.88</v>
      </c>
      <c r="DQ23" s="261">
        <v>256.77</v>
      </c>
      <c r="DR23" s="262"/>
      <c r="DS23" s="263">
        <f t="shared" si="7"/>
        <v>2957.38</v>
      </c>
      <c r="DT23" s="264">
        <f t="shared" si="7"/>
        <v>2953.26</v>
      </c>
      <c r="DU23" s="261">
        <v>990.25</v>
      </c>
      <c r="DV23" s="261">
        <v>433.33</v>
      </c>
      <c r="DW23" s="261">
        <v>647.82000000000005</v>
      </c>
      <c r="DX23" s="261">
        <v>654.87</v>
      </c>
      <c r="DY23" s="261">
        <v>585.25</v>
      </c>
      <c r="DZ23" s="261">
        <v>671.72</v>
      </c>
      <c r="EA23" s="261">
        <v>1448.01</v>
      </c>
      <c r="EB23" s="261">
        <v>0</v>
      </c>
      <c r="EC23" s="261">
        <v>915</v>
      </c>
      <c r="ED23" s="261">
        <v>862.65</v>
      </c>
      <c r="EE23" s="261">
        <v>497.45</v>
      </c>
      <c r="EF23" s="261">
        <v>829.22</v>
      </c>
      <c r="EG23" s="262"/>
      <c r="EH23" s="263">
        <f t="shared" si="8"/>
        <v>8535.57</v>
      </c>
      <c r="EI23" s="264">
        <f t="shared" si="8"/>
        <v>7545.32</v>
      </c>
      <c r="EJ23" s="261">
        <v>80</v>
      </c>
      <c r="EK23" s="261">
        <v>63.34</v>
      </c>
      <c r="EL23" s="261">
        <v>11.66</v>
      </c>
      <c r="EM23" s="261">
        <v>53.33</v>
      </c>
      <c r="EN23" s="261">
        <v>55.84</v>
      </c>
      <c r="EO23" s="261">
        <v>143.33000000000001</v>
      </c>
      <c r="EP23" s="261">
        <v>70</v>
      </c>
      <c r="EQ23" s="261">
        <v>0</v>
      </c>
      <c r="ER23" s="261">
        <v>120</v>
      </c>
      <c r="ES23" s="261">
        <v>84.5</v>
      </c>
      <c r="ET23" s="261">
        <v>67.5</v>
      </c>
      <c r="EU23" s="261">
        <v>15</v>
      </c>
      <c r="EV23" s="262"/>
      <c r="EW23" s="263">
        <f t="shared" si="9"/>
        <v>764.5</v>
      </c>
      <c r="EX23" s="264">
        <f t="shared" si="9"/>
        <v>684.5</v>
      </c>
      <c r="EY23" s="261">
        <v>0</v>
      </c>
      <c r="EZ23" s="261">
        <v>0</v>
      </c>
      <c r="FA23" s="261">
        <v>0</v>
      </c>
      <c r="FB23" s="261">
        <v>0</v>
      </c>
      <c r="FC23" s="261">
        <v>0</v>
      </c>
      <c r="FD23" s="261">
        <v>0</v>
      </c>
      <c r="FE23" s="261">
        <v>0</v>
      </c>
      <c r="FF23" s="261">
        <v>0</v>
      </c>
      <c r="FG23" s="261">
        <v>0</v>
      </c>
      <c r="FH23" s="261">
        <v>0</v>
      </c>
      <c r="FI23" s="261">
        <v>0</v>
      </c>
      <c r="FJ23" s="261">
        <v>0</v>
      </c>
      <c r="FK23" s="262"/>
      <c r="FL23" s="263">
        <f t="shared" si="10"/>
        <v>0</v>
      </c>
      <c r="FM23" s="264">
        <f t="shared" si="10"/>
        <v>0</v>
      </c>
      <c r="FN23" s="261">
        <v>151.58000000000001</v>
      </c>
      <c r="FO23" s="261">
        <v>123.59</v>
      </c>
      <c r="FP23" s="261">
        <v>121.36</v>
      </c>
      <c r="FQ23" s="261">
        <v>115.97</v>
      </c>
      <c r="FR23" s="261">
        <v>119.38</v>
      </c>
      <c r="FS23" s="261">
        <v>160.31</v>
      </c>
      <c r="FT23" s="261">
        <v>116.98</v>
      </c>
      <c r="FU23" s="261">
        <v>40.85</v>
      </c>
      <c r="FV23" s="261">
        <v>106.15</v>
      </c>
      <c r="FW23" s="261">
        <v>74.97</v>
      </c>
      <c r="FX23" s="261">
        <v>65.680000000000007</v>
      </c>
      <c r="FY23" s="261">
        <v>118.08</v>
      </c>
      <c r="FZ23" s="262"/>
      <c r="GA23" s="263">
        <f t="shared" si="11"/>
        <v>1314.9</v>
      </c>
      <c r="GB23" s="264">
        <f t="shared" si="11"/>
        <v>1163.32</v>
      </c>
      <c r="GC23" s="261">
        <v>212.24</v>
      </c>
      <c r="GD23" s="261">
        <v>291.48</v>
      </c>
      <c r="GE23" s="261">
        <v>286.42</v>
      </c>
      <c r="GF23" s="261">
        <v>209.76</v>
      </c>
      <c r="GG23" s="261">
        <v>318.37</v>
      </c>
      <c r="GH23" s="261">
        <v>626.47</v>
      </c>
      <c r="GI23" s="261">
        <v>427.97</v>
      </c>
      <c r="GJ23" s="261">
        <v>143.35</v>
      </c>
      <c r="GK23" s="261">
        <v>490.45</v>
      </c>
      <c r="GL23" s="261">
        <v>146.78</v>
      </c>
      <c r="GM23" s="261">
        <v>413.27</v>
      </c>
      <c r="GN23" s="261">
        <v>363.7</v>
      </c>
      <c r="GO23" s="262"/>
      <c r="GP23" s="263">
        <f t="shared" si="12"/>
        <v>3930.2599999999998</v>
      </c>
      <c r="GQ23" s="264">
        <f t="shared" si="12"/>
        <v>3718.02</v>
      </c>
      <c r="GR23" s="261">
        <v>169.09</v>
      </c>
      <c r="GS23" s="261">
        <v>279.08999999999997</v>
      </c>
      <c r="GT23" s="261">
        <v>75.28</v>
      </c>
      <c r="GU23" s="261">
        <v>82.72</v>
      </c>
      <c r="GV23" s="261">
        <v>41.37</v>
      </c>
      <c r="GW23" s="261">
        <v>420.23</v>
      </c>
      <c r="GX23" s="261">
        <v>272.97000000000003</v>
      </c>
      <c r="GY23" s="261">
        <v>0</v>
      </c>
      <c r="GZ23" s="261">
        <v>107.04</v>
      </c>
      <c r="HA23" s="261">
        <v>215.9</v>
      </c>
      <c r="HB23" s="261">
        <v>324.26</v>
      </c>
      <c r="HC23" s="261">
        <v>81.89</v>
      </c>
      <c r="HD23" s="262"/>
      <c r="HE23" s="263">
        <f t="shared" si="13"/>
        <v>2069.84</v>
      </c>
      <c r="HF23" s="264">
        <f t="shared" si="13"/>
        <v>1900.7500000000002</v>
      </c>
      <c r="HG23" s="261">
        <v>0</v>
      </c>
      <c r="HH23" s="261">
        <v>0</v>
      </c>
      <c r="HI23" s="261">
        <v>0</v>
      </c>
      <c r="HJ23" s="261">
        <v>0</v>
      </c>
      <c r="HK23" s="261">
        <v>0</v>
      </c>
      <c r="HL23" s="261">
        <v>0</v>
      </c>
      <c r="HM23" s="261">
        <v>0</v>
      </c>
      <c r="HN23" s="261">
        <v>0</v>
      </c>
      <c r="HO23" s="261">
        <v>0</v>
      </c>
      <c r="HP23" s="261">
        <v>0</v>
      </c>
      <c r="HQ23" s="261">
        <v>0</v>
      </c>
      <c r="HR23" s="261">
        <v>0</v>
      </c>
      <c r="HS23" s="262"/>
      <c r="HT23" s="263">
        <f t="shared" si="14"/>
        <v>0</v>
      </c>
      <c r="HU23" s="264">
        <f t="shared" si="14"/>
        <v>0</v>
      </c>
      <c r="HV23" s="261">
        <v>0</v>
      </c>
      <c r="HW23" s="261">
        <v>0</v>
      </c>
      <c r="HX23" s="261">
        <v>0</v>
      </c>
      <c r="HY23" s="261">
        <v>0</v>
      </c>
      <c r="HZ23" s="261">
        <v>0</v>
      </c>
      <c r="IA23" s="261">
        <v>0</v>
      </c>
      <c r="IB23" s="261">
        <v>0</v>
      </c>
      <c r="IC23" s="261">
        <v>0</v>
      </c>
      <c r="ID23" s="261">
        <v>0</v>
      </c>
      <c r="IE23" s="261">
        <v>0</v>
      </c>
      <c r="IF23" s="261">
        <v>0</v>
      </c>
      <c r="IG23" s="261">
        <v>0</v>
      </c>
      <c r="IH23" s="262"/>
      <c r="II23" s="263">
        <f t="shared" si="15"/>
        <v>0</v>
      </c>
      <c r="IJ23" s="264">
        <f t="shared" si="15"/>
        <v>0</v>
      </c>
      <c r="IK23" s="261">
        <v>195</v>
      </c>
      <c r="IL23" s="261">
        <v>305</v>
      </c>
      <c r="IM23" s="261">
        <v>845</v>
      </c>
      <c r="IN23" s="261">
        <v>345</v>
      </c>
      <c r="IO23" s="261">
        <v>115</v>
      </c>
      <c r="IP23" s="261">
        <v>345</v>
      </c>
      <c r="IQ23" s="261">
        <v>115</v>
      </c>
      <c r="IR23" s="261">
        <v>115</v>
      </c>
      <c r="IS23" s="261">
        <v>345</v>
      </c>
      <c r="IT23" s="261">
        <v>230</v>
      </c>
      <c r="IU23" s="261">
        <v>420</v>
      </c>
      <c r="IV23" s="261">
        <v>575</v>
      </c>
      <c r="IW23" s="262"/>
      <c r="IX23" s="263">
        <f t="shared" si="16"/>
        <v>3950</v>
      </c>
      <c r="IY23" s="264">
        <f t="shared" si="16"/>
        <v>3755</v>
      </c>
      <c r="IZ23" s="261">
        <v>19</v>
      </c>
      <c r="JA23" s="261">
        <v>212</v>
      </c>
      <c r="JB23" s="261">
        <v>0</v>
      </c>
      <c r="JC23" s="261">
        <v>0</v>
      </c>
      <c r="JD23" s="261">
        <v>180</v>
      </c>
      <c r="JE23" s="261">
        <v>0</v>
      </c>
      <c r="JF23" s="261">
        <v>15.07</v>
      </c>
      <c r="JG23" s="261">
        <v>182</v>
      </c>
      <c r="JH23" s="261">
        <v>15.15</v>
      </c>
      <c r="JI23" s="261">
        <v>0</v>
      </c>
      <c r="JJ23" s="261">
        <v>20.149999999999999</v>
      </c>
      <c r="JK23" s="261">
        <v>15.15</v>
      </c>
      <c r="JL23" s="262"/>
      <c r="JM23" s="263">
        <f t="shared" si="17"/>
        <v>658.51999999999987</v>
      </c>
      <c r="JN23" s="264">
        <f t="shared" si="17"/>
        <v>639.51999999999987</v>
      </c>
      <c r="JO23" s="261">
        <v>0</v>
      </c>
      <c r="JP23" s="261">
        <v>0</v>
      </c>
      <c r="JQ23" s="261">
        <v>0</v>
      </c>
      <c r="JR23" s="261">
        <v>0</v>
      </c>
      <c r="JS23" s="261">
        <v>0</v>
      </c>
      <c r="JT23" s="261">
        <v>0</v>
      </c>
      <c r="JU23" s="261">
        <v>0</v>
      </c>
      <c r="JV23" s="261">
        <v>0</v>
      </c>
      <c r="JW23" s="261">
        <v>0</v>
      </c>
      <c r="JX23" s="261">
        <v>0</v>
      </c>
      <c r="JY23" s="261">
        <v>0</v>
      </c>
      <c r="JZ23" s="261">
        <v>0</v>
      </c>
      <c r="KA23" s="262"/>
      <c r="KB23" s="263">
        <f t="shared" si="18"/>
        <v>0</v>
      </c>
      <c r="KC23" s="264">
        <f t="shared" si="18"/>
        <v>0</v>
      </c>
      <c r="KD23" s="261">
        <v>80</v>
      </c>
      <c r="KE23" s="261">
        <v>160</v>
      </c>
      <c r="KF23" s="261">
        <v>480</v>
      </c>
      <c r="KG23" s="261">
        <v>240</v>
      </c>
      <c r="KH23" s="261">
        <v>80</v>
      </c>
      <c r="KI23" s="261">
        <v>160</v>
      </c>
      <c r="KJ23" s="261">
        <v>160</v>
      </c>
      <c r="KK23" s="261">
        <v>80</v>
      </c>
      <c r="KL23" s="261">
        <v>240</v>
      </c>
      <c r="KM23" s="261">
        <v>160</v>
      </c>
      <c r="KN23" s="261">
        <v>240</v>
      </c>
      <c r="KO23" s="261">
        <v>400</v>
      </c>
      <c r="KP23" s="262"/>
      <c r="KQ23" s="263">
        <f t="shared" si="19"/>
        <v>2480</v>
      </c>
      <c r="KR23" s="264">
        <f t="shared" si="19"/>
        <v>2400</v>
      </c>
      <c r="KS23" s="261">
        <v>0</v>
      </c>
      <c r="KT23" s="261">
        <v>0</v>
      </c>
      <c r="KU23" s="261">
        <v>50</v>
      </c>
      <c r="KV23" s="261">
        <v>50</v>
      </c>
      <c r="KW23" s="261">
        <v>0</v>
      </c>
      <c r="KX23" s="261">
        <v>0</v>
      </c>
      <c r="KY23" s="261">
        <v>0</v>
      </c>
      <c r="KZ23" s="261">
        <v>0</v>
      </c>
      <c r="LA23" s="261">
        <v>0</v>
      </c>
      <c r="LB23" s="261">
        <v>0</v>
      </c>
      <c r="LC23" s="261">
        <v>0</v>
      </c>
      <c r="LD23" s="261">
        <v>0</v>
      </c>
      <c r="LE23" s="262"/>
      <c r="LF23" s="263">
        <f t="shared" si="20"/>
        <v>100</v>
      </c>
      <c r="LG23" s="264">
        <f t="shared" si="20"/>
        <v>100</v>
      </c>
      <c r="LH23" s="261">
        <v>0</v>
      </c>
      <c r="LI23" s="261">
        <v>0</v>
      </c>
      <c r="LJ23" s="261">
        <v>0</v>
      </c>
      <c r="LK23" s="261">
        <v>0</v>
      </c>
      <c r="LL23" s="261">
        <v>0</v>
      </c>
      <c r="LM23" s="261">
        <v>0</v>
      </c>
      <c r="LN23" s="261">
        <v>0</v>
      </c>
      <c r="LO23" s="261">
        <v>0</v>
      </c>
      <c r="LP23" s="261">
        <v>0</v>
      </c>
      <c r="LQ23" s="261">
        <v>0</v>
      </c>
      <c r="LR23" s="261">
        <v>0</v>
      </c>
      <c r="LS23" s="261">
        <v>0</v>
      </c>
      <c r="LT23" s="262"/>
      <c r="LU23" s="263">
        <f t="shared" si="21"/>
        <v>0</v>
      </c>
      <c r="LV23" s="264">
        <f t="shared" si="21"/>
        <v>0</v>
      </c>
      <c r="LW23" s="261">
        <v>0</v>
      </c>
      <c r="LX23" s="261">
        <v>0</v>
      </c>
      <c r="LY23" s="261">
        <v>0</v>
      </c>
      <c r="LZ23" s="261">
        <v>0</v>
      </c>
      <c r="MA23" s="261">
        <v>0</v>
      </c>
      <c r="MB23" s="261">
        <v>0</v>
      </c>
      <c r="MC23" s="261">
        <v>0</v>
      </c>
      <c r="MD23" s="261">
        <v>0</v>
      </c>
      <c r="ME23" s="261">
        <v>0</v>
      </c>
      <c r="MF23" s="261">
        <v>0</v>
      </c>
      <c r="MG23" s="261">
        <v>0</v>
      </c>
      <c r="MH23" s="261">
        <v>0</v>
      </c>
      <c r="MI23" s="262"/>
      <c r="MJ23" s="263">
        <f t="shared" si="22"/>
        <v>0</v>
      </c>
      <c r="MK23" s="264">
        <f t="shared" si="22"/>
        <v>0</v>
      </c>
      <c r="ML23" s="261">
        <v>0</v>
      </c>
      <c r="MM23" s="261">
        <v>0</v>
      </c>
      <c r="MN23" s="261">
        <v>0</v>
      </c>
      <c r="MO23" s="261">
        <v>0</v>
      </c>
      <c r="MP23" s="261">
        <v>0</v>
      </c>
      <c r="MQ23" s="261">
        <v>0</v>
      </c>
      <c r="MR23" s="261">
        <v>0</v>
      </c>
      <c r="MS23" s="261">
        <v>0</v>
      </c>
      <c r="MT23" s="261">
        <v>0</v>
      </c>
      <c r="MU23" s="261">
        <v>0</v>
      </c>
      <c r="MV23" s="261">
        <v>0</v>
      </c>
      <c r="MW23" s="261">
        <v>0</v>
      </c>
      <c r="MX23" s="262"/>
      <c r="MY23" s="263">
        <f t="shared" si="23"/>
        <v>0</v>
      </c>
      <c r="MZ23" s="264">
        <f t="shared" si="23"/>
        <v>0</v>
      </c>
      <c r="NA23" s="261">
        <v>550</v>
      </c>
      <c r="NB23" s="261">
        <v>745</v>
      </c>
      <c r="NC23" s="261">
        <v>1535</v>
      </c>
      <c r="ND23" s="261">
        <v>1045</v>
      </c>
      <c r="NE23" s="261">
        <v>2320</v>
      </c>
      <c r="NF23" s="261">
        <v>1835</v>
      </c>
      <c r="NG23" s="261">
        <v>1280</v>
      </c>
      <c r="NH23" s="261">
        <v>825</v>
      </c>
      <c r="NI23" s="261">
        <v>650</v>
      </c>
      <c r="NJ23" s="261">
        <v>1160</v>
      </c>
      <c r="NK23" s="261">
        <v>1870</v>
      </c>
      <c r="NL23" s="261">
        <v>1139.5</v>
      </c>
      <c r="NM23" s="262"/>
      <c r="NN23" s="263">
        <f t="shared" si="24"/>
        <v>14954.5</v>
      </c>
      <c r="NO23" s="264">
        <f t="shared" si="24"/>
        <v>14404.5</v>
      </c>
      <c r="NP23" s="261">
        <v>52.65</v>
      </c>
      <c r="NQ23" s="261">
        <v>15.15</v>
      </c>
      <c r="NR23" s="261">
        <v>15.15</v>
      </c>
      <c r="NS23" s="261">
        <v>15.15</v>
      </c>
      <c r="NT23" s="261">
        <v>17.649999999999999</v>
      </c>
      <c r="NU23" s="261">
        <v>91.15</v>
      </c>
      <c r="NV23" s="261">
        <v>0</v>
      </c>
      <c r="NW23" s="261">
        <v>16.149999999999999</v>
      </c>
      <c r="NX23" s="261">
        <v>37.5</v>
      </c>
      <c r="NY23" s="261">
        <v>18.649999999999999</v>
      </c>
      <c r="NZ23" s="261">
        <v>0</v>
      </c>
      <c r="OA23" s="261">
        <v>6</v>
      </c>
      <c r="OB23" s="262"/>
      <c r="OC23" s="263">
        <f t="shared" si="25"/>
        <v>285.2</v>
      </c>
      <c r="OD23" s="264">
        <f t="shared" si="25"/>
        <v>232.55</v>
      </c>
      <c r="OE23" s="261">
        <v>160</v>
      </c>
      <c r="OF23" s="261">
        <v>80</v>
      </c>
      <c r="OG23" s="261">
        <v>320</v>
      </c>
      <c r="OH23" s="261">
        <v>320</v>
      </c>
      <c r="OI23" s="261">
        <v>320</v>
      </c>
      <c r="OJ23" s="261">
        <v>400</v>
      </c>
      <c r="OK23" s="261">
        <v>80</v>
      </c>
      <c r="OL23" s="261">
        <v>240</v>
      </c>
      <c r="OM23" s="261">
        <v>80</v>
      </c>
      <c r="ON23" s="261">
        <v>160</v>
      </c>
      <c r="OO23" s="261">
        <v>320</v>
      </c>
      <c r="OP23" s="261">
        <v>320</v>
      </c>
      <c r="OQ23" s="262"/>
      <c r="OR23" s="263">
        <f t="shared" si="26"/>
        <v>2800</v>
      </c>
      <c r="OS23" s="264">
        <f t="shared" si="26"/>
        <v>2640</v>
      </c>
      <c r="OT23" s="261">
        <v>0</v>
      </c>
      <c r="OU23" s="261">
        <v>0</v>
      </c>
      <c r="OV23" s="261">
        <v>0</v>
      </c>
      <c r="OW23" s="261">
        <v>0</v>
      </c>
      <c r="OX23" s="261">
        <v>0</v>
      </c>
      <c r="OY23" s="261">
        <v>0</v>
      </c>
      <c r="OZ23" s="261">
        <v>0</v>
      </c>
      <c r="PA23" s="261">
        <v>0</v>
      </c>
      <c r="PB23" s="261">
        <v>0</v>
      </c>
      <c r="PC23" s="261">
        <v>0</v>
      </c>
      <c r="PD23" s="261">
        <v>0</v>
      </c>
      <c r="PE23" s="261">
        <v>0</v>
      </c>
      <c r="PF23" s="262"/>
      <c r="PG23" s="263">
        <f t="shared" si="27"/>
        <v>0</v>
      </c>
      <c r="PH23" s="264">
        <f t="shared" si="27"/>
        <v>0</v>
      </c>
      <c r="PI23" s="261">
        <v>700</v>
      </c>
      <c r="PJ23" s="261">
        <v>1300</v>
      </c>
      <c r="PK23" s="261">
        <v>550</v>
      </c>
      <c r="PL23" s="261">
        <v>1350</v>
      </c>
      <c r="PM23" s="261">
        <v>500</v>
      </c>
      <c r="PN23" s="261">
        <v>550</v>
      </c>
      <c r="PO23" s="261">
        <v>1250</v>
      </c>
      <c r="PP23" s="261">
        <v>400</v>
      </c>
      <c r="PQ23" s="261">
        <v>500</v>
      </c>
      <c r="PR23" s="261">
        <v>1300</v>
      </c>
      <c r="PS23" s="261">
        <v>450</v>
      </c>
      <c r="PT23" s="261">
        <v>600</v>
      </c>
      <c r="PU23" s="262"/>
      <c r="PV23" s="263">
        <f t="shared" si="28"/>
        <v>9450</v>
      </c>
      <c r="PW23" s="264">
        <f t="shared" si="28"/>
        <v>8750</v>
      </c>
      <c r="PX23" s="261">
        <v>22</v>
      </c>
      <c r="PY23" s="261">
        <v>35</v>
      </c>
      <c r="PZ23" s="261">
        <v>25</v>
      </c>
      <c r="QA23" s="261">
        <v>39.5</v>
      </c>
      <c r="QB23" s="261">
        <v>10.5</v>
      </c>
      <c r="QC23" s="261">
        <v>31.5</v>
      </c>
      <c r="QD23" s="261">
        <v>4.5</v>
      </c>
      <c r="QE23" s="261">
        <v>16</v>
      </c>
      <c r="QF23" s="261">
        <v>16</v>
      </c>
      <c r="QG23" s="261">
        <v>33.5</v>
      </c>
      <c r="QH23" s="261">
        <v>3</v>
      </c>
      <c r="QI23" s="261">
        <v>21.5</v>
      </c>
      <c r="QJ23" s="262"/>
      <c r="QK23" s="263">
        <f t="shared" si="29"/>
        <v>258</v>
      </c>
      <c r="QL23" s="264">
        <f t="shared" si="29"/>
        <v>236</v>
      </c>
      <c r="QM23" s="261">
        <v>0</v>
      </c>
      <c r="QN23" s="261">
        <v>0</v>
      </c>
      <c r="QO23" s="261">
        <v>0</v>
      </c>
      <c r="QP23" s="261">
        <v>0</v>
      </c>
      <c r="QQ23" s="261">
        <v>0</v>
      </c>
      <c r="QR23" s="261">
        <v>0</v>
      </c>
      <c r="QS23" s="261">
        <v>0</v>
      </c>
      <c r="QT23" s="261">
        <v>0</v>
      </c>
      <c r="QU23" s="261">
        <v>0</v>
      </c>
      <c r="QV23" s="261">
        <v>0</v>
      </c>
      <c r="QW23" s="261">
        <v>0</v>
      </c>
      <c r="QX23" s="261">
        <v>0</v>
      </c>
      <c r="QY23" s="262"/>
      <c r="QZ23" s="263">
        <f t="shared" si="30"/>
        <v>0</v>
      </c>
      <c r="RA23" s="264">
        <f t="shared" si="30"/>
        <v>0</v>
      </c>
      <c r="RB23" s="261">
        <v>0</v>
      </c>
      <c r="RC23" s="261">
        <v>50</v>
      </c>
      <c r="RD23" s="261">
        <v>0</v>
      </c>
      <c r="RE23" s="261">
        <v>0</v>
      </c>
      <c r="RF23" s="261">
        <v>0</v>
      </c>
      <c r="RG23" s="261">
        <v>0</v>
      </c>
      <c r="RH23" s="261">
        <v>0</v>
      </c>
      <c r="RI23" s="261">
        <v>0</v>
      </c>
      <c r="RJ23" s="261">
        <v>0</v>
      </c>
      <c r="RK23" s="261">
        <v>0</v>
      </c>
      <c r="RL23" s="261">
        <v>0</v>
      </c>
      <c r="RM23" s="261">
        <v>0</v>
      </c>
      <c r="RN23" s="262"/>
      <c r="RO23" s="263">
        <f t="shared" si="31"/>
        <v>50</v>
      </c>
      <c r="RP23" s="264">
        <f t="shared" si="31"/>
        <v>50</v>
      </c>
      <c r="RQ23" s="261">
        <v>0</v>
      </c>
      <c r="RR23" s="261">
        <v>0</v>
      </c>
      <c r="RS23" s="261">
        <v>0</v>
      </c>
      <c r="RT23" s="261">
        <v>0</v>
      </c>
      <c r="RU23" s="261">
        <v>0</v>
      </c>
      <c r="RV23" s="261">
        <v>0</v>
      </c>
      <c r="RW23" s="261">
        <v>0</v>
      </c>
      <c r="RX23" s="261">
        <v>0</v>
      </c>
      <c r="RY23" s="261">
        <v>0</v>
      </c>
      <c r="RZ23" s="261">
        <v>0</v>
      </c>
      <c r="SA23" s="261">
        <v>0</v>
      </c>
      <c r="SB23" s="261">
        <v>0</v>
      </c>
      <c r="SC23" s="262"/>
      <c r="SD23" s="263">
        <f t="shared" si="32"/>
        <v>0</v>
      </c>
      <c r="SE23" s="264">
        <f t="shared" si="32"/>
        <v>0</v>
      </c>
      <c r="SF23" s="261">
        <v>0</v>
      </c>
      <c r="SG23" s="261">
        <v>0</v>
      </c>
      <c r="SH23" s="261">
        <v>0</v>
      </c>
      <c r="SI23" s="261">
        <v>0</v>
      </c>
      <c r="SJ23" s="261">
        <v>0</v>
      </c>
      <c r="SK23" s="261">
        <v>0</v>
      </c>
      <c r="SL23" s="261">
        <v>0</v>
      </c>
      <c r="SM23" s="261">
        <v>0</v>
      </c>
      <c r="SN23" s="261">
        <v>0</v>
      </c>
      <c r="SO23" s="261">
        <v>0</v>
      </c>
      <c r="SP23" s="261">
        <v>0</v>
      </c>
      <c r="SQ23" s="261">
        <v>0</v>
      </c>
      <c r="SR23" s="262"/>
      <c r="SS23" s="263">
        <f t="shared" si="33"/>
        <v>0</v>
      </c>
      <c r="ST23" s="264">
        <f t="shared" si="33"/>
        <v>0</v>
      </c>
      <c r="SU23" s="261">
        <v>0</v>
      </c>
      <c r="SV23" s="261">
        <v>345</v>
      </c>
      <c r="SW23" s="261">
        <v>575</v>
      </c>
      <c r="SX23" s="261">
        <v>920</v>
      </c>
      <c r="SY23" s="261">
        <v>230</v>
      </c>
      <c r="SZ23" s="261">
        <v>230</v>
      </c>
      <c r="TA23" s="261">
        <v>575</v>
      </c>
      <c r="TB23" s="261">
        <v>410</v>
      </c>
      <c r="TC23" s="261">
        <v>230</v>
      </c>
      <c r="TD23" s="261">
        <v>575</v>
      </c>
      <c r="TE23" s="261">
        <v>460</v>
      </c>
      <c r="TF23" s="261">
        <v>460</v>
      </c>
      <c r="TG23" s="262"/>
      <c r="TH23" s="263">
        <f t="shared" si="34"/>
        <v>5010</v>
      </c>
      <c r="TI23" s="264">
        <f t="shared" si="34"/>
        <v>5010</v>
      </c>
      <c r="TJ23" s="261">
        <v>60.09</v>
      </c>
      <c r="TK23" s="261">
        <v>76.680000000000007</v>
      </c>
      <c r="TL23" s="261">
        <v>49.63</v>
      </c>
      <c r="TM23" s="261">
        <v>120.64</v>
      </c>
      <c r="TN23" s="261">
        <v>33.520000000000003</v>
      </c>
      <c r="TO23" s="261">
        <v>31.18</v>
      </c>
      <c r="TP23" s="261">
        <v>86.93</v>
      </c>
      <c r="TQ23" s="261">
        <v>25.91</v>
      </c>
      <c r="TR23" s="261">
        <v>33.11</v>
      </c>
      <c r="TS23" s="261">
        <v>72.84</v>
      </c>
      <c r="TT23" s="261">
        <v>42.67</v>
      </c>
      <c r="TU23" s="261">
        <v>59.73</v>
      </c>
      <c r="TV23" s="262"/>
      <c r="TW23" s="263">
        <f t="shared" si="35"/>
        <v>692.93000000000006</v>
      </c>
      <c r="TX23" s="264">
        <f t="shared" si="35"/>
        <v>632.84</v>
      </c>
      <c r="TY23" s="261">
        <v>0</v>
      </c>
      <c r="TZ23" s="261">
        <v>240</v>
      </c>
      <c r="UA23" s="261">
        <v>400</v>
      </c>
      <c r="UB23" s="261">
        <v>640</v>
      </c>
      <c r="UC23" s="261">
        <v>160</v>
      </c>
      <c r="UD23" s="261">
        <v>240</v>
      </c>
      <c r="UE23" s="261">
        <v>320</v>
      </c>
      <c r="UF23" s="261">
        <v>80</v>
      </c>
      <c r="UG23" s="261">
        <v>160</v>
      </c>
      <c r="UH23" s="261">
        <v>400</v>
      </c>
      <c r="UI23" s="261">
        <v>320</v>
      </c>
      <c r="UJ23" s="261">
        <v>320</v>
      </c>
      <c r="UK23" s="262"/>
      <c r="UL23" s="263">
        <f t="shared" si="36"/>
        <v>3280</v>
      </c>
      <c r="UM23" s="264">
        <f t="shared" si="36"/>
        <v>3280</v>
      </c>
      <c r="UN23" s="261">
        <v>0</v>
      </c>
      <c r="UO23" s="261">
        <v>0</v>
      </c>
      <c r="UP23" s="261">
        <v>0</v>
      </c>
      <c r="UQ23" s="261">
        <v>0</v>
      </c>
      <c r="UR23" s="261">
        <v>0</v>
      </c>
      <c r="US23" s="261">
        <v>0</v>
      </c>
      <c r="UT23" s="261">
        <v>0</v>
      </c>
      <c r="UU23" s="261">
        <v>50</v>
      </c>
      <c r="UV23" s="261">
        <v>0</v>
      </c>
      <c r="UW23" s="261">
        <v>0</v>
      </c>
      <c r="UX23" s="261">
        <v>0</v>
      </c>
      <c r="UY23" s="261">
        <v>0</v>
      </c>
      <c r="UZ23" s="262"/>
      <c r="VA23" s="263">
        <f t="shared" si="37"/>
        <v>50</v>
      </c>
      <c r="VB23" s="264">
        <f t="shared" si="37"/>
        <v>50</v>
      </c>
      <c r="VC23" s="261">
        <v>0</v>
      </c>
      <c r="VD23" s="261">
        <v>0</v>
      </c>
      <c r="VE23" s="261">
        <v>0</v>
      </c>
      <c r="VF23" s="261">
        <v>0</v>
      </c>
      <c r="VG23" s="261">
        <v>0</v>
      </c>
      <c r="VH23" s="261">
        <v>0</v>
      </c>
      <c r="VI23" s="261">
        <v>0</v>
      </c>
      <c r="VJ23" s="261">
        <v>0</v>
      </c>
      <c r="VK23" s="261">
        <v>0</v>
      </c>
      <c r="VL23" s="261">
        <v>0</v>
      </c>
      <c r="VM23" s="261">
        <v>0</v>
      </c>
      <c r="VN23" s="261">
        <v>0</v>
      </c>
      <c r="VO23" s="262"/>
      <c r="VP23" s="263">
        <f t="shared" si="38"/>
        <v>0</v>
      </c>
      <c r="VQ23" s="264">
        <f t="shared" si="38"/>
        <v>0</v>
      </c>
      <c r="VR23" s="261">
        <v>0</v>
      </c>
      <c r="VS23" s="261">
        <v>0</v>
      </c>
      <c r="VT23" s="261">
        <v>295</v>
      </c>
      <c r="VU23" s="261">
        <v>0</v>
      </c>
      <c r="VV23" s="261">
        <v>0</v>
      </c>
      <c r="VW23" s="261">
        <v>0</v>
      </c>
      <c r="VX23" s="261">
        <v>0</v>
      </c>
      <c r="VY23" s="261">
        <v>0</v>
      </c>
      <c r="VZ23" s="261">
        <v>0</v>
      </c>
      <c r="WA23" s="261">
        <v>0</v>
      </c>
      <c r="WB23" s="261">
        <v>0</v>
      </c>
      <c r="WC23" s="261">
        <v>0</v>
      </c>
      <c r="WD23" s="262"/>
      <c r="WE23" s="263">
        <f t="shared" si="39"/>
        <v>295</v>
      </c>
      <c r="WF23" s="264">
        <f t="shared" si="39"/>
        <v>295</v>
      </c>
      <c r="WG23" s="261">
        <v>3272.69</v>
      </c>
      <c r="WH23" s="261">
        <v>2216.13</v>
      </c>
      <c r="WI23" s="261">
        <v>2658.32</v>
      </c>
      <c r="WJ23" s="261">
        <v>599.67999999999995</v>
      </c>
      <c r="WK23" s="261">
        <v>1279.03</v>
      </c>
      <c r="WL23" s="261">
        <v>2970.63</v>
      </c>
      <c r="WM23" s="261">
        <v>3370.49</v>
      </c>
      <c r="WN23" s="261">
        <v>2600.73</v>
      </c>
      <c r="WO23" s="261">
        <v>1306.4100000000001</v>
      </c>
      <c r="WP23" s="261">
        <v>1551.9</v>
      </c>
      <c r="WQ23" s="261">
        <v>1799.58</v>
      </c>
      <c r="WR23" s="261">
        <v>1405.87</v>
      </c>
      <c r="WS23" s="262"/>
      <c r="WT23" s="263">
        <f t="shared" si="40"/>
        <v>25031.460000000003</v>
      </c>
      <c r="WU23" s="264">
        <f t="shared" si="40"/>
        <v>21758.77</v>
      </c>
      <c r="WV23" s="261">
        <v>167.14</v>
      </c>
      <c r="WW23" s="261">
        <v>380.13</v>
      </c>
      <c r="WX23" s="261">
        <v>544.88</v>
      </c>
      <c r="WY23" s="261">
        <v>141.9</v>
      </c>
      <c r="WZ23" s="261">
        <v>255.71</v>
      </c>
      <c r="XA23" s="261">
        <v>798.17</v>
      </c>
      <c r="XB23" s="261">
        <v>425</v>
      </c>
      <c r="XC23" s="261">
        <v>138.33000000000001</v>
      </c>
      <c r="XD23" s="261">
        <v>175</v>
      </c>
      <c r="XE23" s="261">
        <v>95</v>
      </c>
      <c r="XF23" s="261">
        <v>135</v>
      </c>
      <c r="XG23" s="261">
        <v>193.61</v>
      </c>
      <c r="XH23" s="262"/>
      <c r="XI23" s="263">
        <f t="shared" si="41"/>
        <v>3449.8700000000003</v>
      </c>
      <c r="XJ23" s="264">
        <f t="shared" si="41"/>
        <v>3282.73</v>
      </c>
      <c r="XK23" s="261">
        <v>0</v>
      </c>
      <c r="XL23" s="261">
        <v>0</v>
      </c>
      <c r="XM23" s="261">
        <v>0</v>
      </c>
      <c r="XN23" s="261">
        <v>0</v>
      </c>
      <c r="XO23" s="261">
        <v>0</v>
      </c>
      <c r="XP23" s="261">
        <v>0</v>
      </c>
      <c r="XQ23" s="261">
        <v>0</v>
      </c>
      <c r="XR23" s="261">
        <v>0</v>
      </c>
      <c r="XS23" s="261">
        <v>0</v>
      </c>
      <c r="XT23" s="261">
        <v>0</v>
      </c>
      <c r="XU23" s="261">
        <v>0</v>
      </c>
      <c r="XV23" s="261">
        <v>0</v>
      </c>
      <c r="XW23" s="261"/>
      <c r="XX23" s="263">
        <f t="shared" si="42"/>
        <v>0</v>
      </c>
      <c r="XY23" s="264">
        <f t="shared" si="42"/>
        <v>0</v>
      </c>
      <c r="XZ23" s="261">
        <v>189.44</v>
      </c>
      <c r="YA23" s="261">
        <v>217.57</v>
      </c>
      <c r="YB23" s="261">
        <v>204.47</v>
      </c>
      <c r="YC23" s="261">
        <v>200.93</v>
      </c>
      <c r="YD23" s="261">
        <v>242.7</v>
      </c>
      <c r="YE23" s="261">
        <v>262.60000000000002</v>
      </c>
      <c r="YF23" s="261">
        <v>257.87</v>
      </c>
      <c r="YG23" s="261">
        <v>216.26</v>
      </c>
      <c r="YH23" s="261">
        <v>140.08000000000001</v>
      </c>
      <c r="YI23" s="261">
        <v>191.49</v>
      </c>
      <c r="YJ23" s="261">
        <v>217.12</v>
      </c>
      <c r="YK23" s="261">
        <v>154.94999999999999</v>
      </c>
      <c r="YL23" s="262"/>
      <c r="YM23" s="263">
        <f t="shared" si="43"/>
        <v>2495.4799999999996</v>
      </c>
      <c r="YN23" s="264">
        <f t="shared" si="43"/>
        <v>2306.0399999999995</v>
      </c>
      <c r="YO23" s="261">
        <v>663.43</v>
      </c>
      <c r="YP23" s="261">
        <v>495.56</v>
      </c>
      <c r="YQ23" s="261">
        <v>529.38</v>
      </c>
      <c r="YR23" s="261">
        <v>500.49</v>
      </c>
      <c r="YS23" s="261">
        <v>663.31</v>
      </c>
      <c r="YT23" s="261">
        <v>821.38</v>
      </c>
      <c r="YU23" s="261">
        <v>621.85</v>
      </c>
      <c r="YV23" s="261">
        <v>356.16</v>
      </c>
      <c r="YW23" s="261">
        <v>178.81</v>
      </c>
      <c r="YX23" s="261">
        <v>422.21</v>
      </c>
      <c r="YY23" s="261">
        <v>381.11</v>
      </c>
      <c r="YZ23" s="261">
        <v>338.26</v>
      </c>
      <c r="ZA23" s="262"/>
      <c r="ZB23" s="263">
        <f t="shared" si="44"/>
        <v>5971.95</v>
      </c>
      <c r="ZC23" s="264">
        <f t="shared" si="44"/>
        <v>5308.5199999999995</v>
      </c>
      <c r="ZD23" s="261">
        <v>0</v>
      </c>
      <c r="ZE23" s="261">
        <v>0</v>
      </c>
      <c r="ZF23" s="261">
        <v>0</v>
      </c>
      <c r="ZG23" s="261">
        <v>0</v>
      </c>
      <c r="ZH23" s="261">
        <v>0</v>
      </c>
      <c r="ZI23" s="261">
        <v>0</v>
      </c>
      <c r="ZJ23" s="261">
        <v>0</v>
      </c>
      <c r="ZK23" s="261">
        <v>0</v>
      </c>
      <c r="ZL23" s="261">
        <v>0</v>
      </c>
      <c r="ZM23" s="261">
        <v>0</v>
      </c>
      <c r="ZN23" s="261">
        <v>0</v>
      </c>
      <c r="ZO23" s="261">
        <v>0</v>
      </c>
      <c r="ZP23" s="262"/>
      <c r="ZQ23" s="263">
        <f t="shared" si="45"/>
        <v>0</v>
      </c>
      <c r="ZR23" s="264">
        <f t="shared" si="45"/>
        <v>0</v>
      </c>
      <c r="ZS23" s="261">
        <v>1116.19</v>
      </c>
      <c r="ZT23" s="261">
        <v>155.59</v>
      </c>
      <c r="ZU23" s="261">
        <v>494.02</v>
      </c>
      <c r="ZV23" s="261">
        <v>381.91</v>
      </c>
      <c r="ZW23" s="261">
        <v>924.99</v>
      </c>
      <c r="ZX23" s="261">
        <v>828.81</v>
      </c>
      <c r="ZY23" s="261">
        <v>686.74</v>
      </c>
      <c r="ZZ23" s="261">
        <v>216.78</v>
      </c>
      <c r="AAA23" s="261">
        <v>254.19</v>
      </c>
      <c r="AAB23" s="261">
        <v>584.27</v>
      </c>
      <c r="AAC23" s="261">
        <v>474.2</v>
      </c>
      <c r="AAD23" s="261">
        <v>533.16</v>
      </c>
      <c r="AAE23" s="262"/>
      <c r="AAF23" s="263">
        <f t="shared" si="46"/>
        <v>6650.8499999999995</v>
      </c>
      <c r="AAG23" s="264">
        <f t="shared" si="46"/>
        <v>5534.6599999999989</v>
      </c>
      <c r="AAH23" s="261">
        <v>10412.89</v>
      </c>
      <c r="AAI23" s="261">
        <v>14171.3</v>
      </c>
      <c r="AAJ23" s="261">
        <v>10106.450000000001</v>
      </c>
      <c r="AAK23" s="261">
        <v>8428.67</v>
      </c>
      <c r="AAL23" s="261">
        <v>14110.44</v>
      </c>
      <c r="AAM23" s="261">
        <v>9462.4500000000007</v>
      </c>
      <c r="AAN23" s="261">
        <v>13783.99</v>
      </c>
      <c r="AAO23" s="261">
        <v>9642.59</v>
      </c>
      <c r="AAP23" s="261">
        <v>7558.43</v>
      </c>
      <c r="AAQ23" s="261">
        <v>5473.06</v>
      </c>
      <c r="AAR23" s="261">
        <v>6846.15</v>
      </c>
      <c r="AAS23" s="261">
        <v>9839.76</v>
      </c>
      <c r="AAT23" s="262"/>
      <c r="AAU23" s="263">
        <f t="shared" si="47"/>
        <v>119836.17999999998</v>
      </c>
      <c r="AAV23" s="264">
        <f t="shared" si="47"/>
        <v>109423.29</v>
      </c>
      <c r="AAW23" s="261">
        <v>3770.53</v>
      </c>
      <c r="AAX23" s="261">
        <v>4630.8500000000004</v>
      </c>
      <c r="AAY23" s="261">
        <v>3453.69</v>
      </c>
      <c r="AAZ23" s="261">
        <v>3170.02</v>
      </c>
      <c r="ABA23" s="261">
        <v>5231.03</v>
      </c>
      <c r="ABB23" s="261">
        <v>3482.55</v>
      </c>
      <c r="ABC23" s="261">
        <v>4613.42</v>
      </c>
      <c r="ABD23" s="261">
        <v>2930.23</v>
      </c>
      <c r="ABE23" s="261">
        <v>2380.88</v>
      </c>
      <c r="ABF23" s="261">
        <v>1784</v>
      </c>
      <c r="ABG23" s="261">
        <v>2221.64</v>
      </c>
      <c r="ABH23" s="261">
        <v>3180.77</v>
      </c>
      <c r="ABI23" s="262"/>
      <c r="ABJ23" s="263">
        <f t="shared" si="48"/>
        <v>40849.61</v>
      </c>
      <c r="ABK23" s="264">
        <f t="shared" si="48"/>
        <v>37079.079999999994</v>
      </c>
      <c r="ABL23" s="261">
        <v>2666.19</v>
      </c>
      <c r="ABM23" s="261">
        <v>3218.47</v>
      </c>
      <c r="ABN23" s="261">
        <v>2466.7800000000002</v>
      </c>
      <c r="ABO23" s="261">
        <v>2618.5100000000002</v>
      </c>
      <c r="ABP23" s="261">
        <v>2767.7</v>
      </c>
      <c r="ABQ23" s="261">
        <v>2622.55</v>
      </c>
      <c r="ABR23" s="261">
        <v>2288.13</v>
      </c>
      <c r="ABS23" s="261">
        <v>1174.8</v>
      </c>
      <c r="ABT23" s="261">
        <v>662.96</v>
      </c>
      <c r="ABU23" s="261">
        <v>605.54999999999995</v>
      </c>
      <c r="ABV23" s="261">
        <v>1186.07</v>
      </c>
      <c r="ABW23" s="261">
        <v>2402.83</v>
      </c>
      <c r="ABX23" s="262"/>
      <c r="ABY23" s="263">
        <f t="shared" si="49"/>
        <v>24680.54</v>
      </c>
      <c r="ABZ23" s="264">
        <f t="shared" si="49"/>
        <v>22014.35</v>
      </c>
      <c r="ACA23" s="261">
        <v>12409.14</v>
      </c>
      <c r="ACB23" s="261">
        <v>16775.95</v>
      </c>
      <c r="ACC23" s="261">
        <v>12408.06</v>
      </c>
      <c r="ACD23" s="261">
        <v>11536.81</v>
      </c>
      <c r="ACE23" s="261">
        <v>17308.02</v>
      </c>
      <c r="ACF23" s="261">
        <v>12303.31</v>
      </c>
      <c r="ACG23" s="261">
        <v>16094.96</v>
      </c>
      <c r="ACH23" s="261">
        <v>9441.51</v>
      </c>
      <c r="ACI23" s="261">
        <v>8207</v>
      </c>
      <c r="ACJ23" s="261">
        <v>5118.74</v>
      </c>
      <c r="ACK23" s="261">
        <v>7206.68</v>
      </c>
      <c r="ACL23" s="261">
        <v>9754.15</v>
      </c>
      <c r="ACM23" s="262"/>
      <c r="ACN23" s="263">
        <f t="shared" si="50"/>
        <v>138564.32999999999</v>
      </c>
      <c r="ACO23" s="264">
        <f t="shared" si="50"/>
        <v>126155.18999999997</v>
      </c>
      <c r="ACP23" s="261">
        <v>0</v>
      </c>
      <c r="ACQ23" s="261">
        <v>0</v>
      </c>
      <c r="ACR23" s="261">
        <v>0</v>
      </c>
      <c r="ACS23" s="261">
        <v>0</v>
      </c>
      <c r="ACT23" s="261">
        <v>0</v>
      </c>
      <c r="ACU23" s="261">
        <v>0</v>
      </c>
      <c r="ACV23" s="261">
        <v>0</v>
      </c>
      <c r="ACW23" s="261">
        <v>0</v>
      </c>
      <c r="ACX23" s="261">
        <v>0</v>
      </c>
      <c r="ACY23" s="261">
        <v>0</v>
      </c>
      <c r="ACZ23" s="261">
        <v>0</v>
      </c>
      <c r="ADA23" s="261">
        <v>0</v>
      </c>
      <c r="ADB23" s="262"/>
      <c r="ADC23" s="263">
        <f t="shared" si="51"/>
        <v>0</v>
      </c>
      <c r="ADD23" s="264">
        <f t="shared" si="51"/>
        <v>0</v>
      </c>
      <c r="ADE23" s="261">
        <v>0</v>
      </c>
      <c r="ADF23" s="261">
        <v>0</v>
      </c>
      <c r="ADG23" s="261">
        <v>0</v>
      </c>
      <c r="ADH23" s="261">
        <v>0</v>
      </c>
      <c r="ADI23" s="261">
        <v>0</v>
      </c>
      <c r="ADJ23" s="261">
        <v>0</v>
      </c>
      <c r="ADK23" s="261">
        <v>0</v>
      </c>
      <c r="ADL23" s="261">
        <v>0</v>
      </c>
      <c r="ADM23" s="261">
        <v>0</v>
      </c>
      <c r="ADN23" s="261">
        <v>0</v>
      </c>
      <c r="ADO23" s="261">
        <v>0</v>
      </c>
      <c r="ADP23" s="261">
        <v>0</v>
      </c>
      <c r="ADQ23" s="262"/>
      <c r="ADR23" s="263">
        <f t="shared" si="52"/>
        <v>0</v>
      </c>
      <c r="ADS23" s="264">
        <f t="shared" si="52"/>
        <v>0</v>
      </c>
      <c r="ADT23" s="261">
        <v>0</v>
      </c>
      <c r="ADU23" s="261">
        <v>0</v>
      </c>
      <c r="ADV23" s="261">
        <v>0</v>
      </c>
      <c r="ADW23" s="261">
        <v>0</v>
      </c>
      <c r="ADX23" s="261">
        <v>0</v>
      </c>
      <c r="ADY23" s="261">
        <v>0</v>
      </c>
      <c r="ADZ23" s="261">
        <v>0</v>
      </c>
      <c r="AEA23" s="261">
        <v>0</v>
      </c>
      <c r="AEB23" s="261">
        <v>0</v>
      </c>
      <c r="AEC23" s="261">
        <v>0</v>
      </c>
      <c r="AED23" s="261">
        <v>0</v>
      </c>
      <c r="AEE23" s="261">
        <v>0</v>
      </c>
      <c r="AEF23" s="262"/>
      <c r="AEG23" s="263">
        <f t="shared" si="53"/>
        <v>0</v>
      </c>
      <c r="AEH23" s="264">
        <f t="shared" si="53"/>
        <v>0</v>
      </c>
      <c r="AEI23" s="261">
        <v>0</v>
      </c>
      <c r="AEJ23" s="261">
        <v>0</v>
      </c>
      <c r="AEK23" s="261">
        <v>0</v>
      </c>
      <c r="AEL23" s="261">
        <v>0</v>
      </c>
      <c r="AEM23" s="261">
        <v>0</v>
      </c>
      <c r="AEN23" s="261">
        <v>0</v>
      </c>
      <c r="AEO23" s="261">
        <v>0</v>
      </c>
      <c r="AEP23" s="261">
        <v>0</v>
      </c>
      <c r="AEQ23" s="261">
        <v>0</v>
      </c>
      <c r="AER23" s="261">
        <v>0</v>
      </c>
      <c r="AES23" s="261">
        <v>0</v>
      </c>
      <c r="AET23" s="261">
        <v>0</v>
      </c>
      <c r="AEU23" s="262"/>
      <c r="AEV23" s="263">
        <f t="shared" si="54"/>
        <v>0</v>
      </c>
      <c r="AEW23" s="264">
        <f t="shared" si="54"/>
        <v>0</v>
      </c>
      <c r="AEX23" s="261">
        <v>0</v>
      </c>
      <c r="AEY23" s="261">
        <v>0</v>
      </c>
      <c r="AEZ23" s="261">
        <v>0</v>
      </c>
      <c r="AFA23" s="261">
        <v>0</v>
      </c>
      <c r="AFB23" s="261">
        <v>0</v>
      </c>
      <c r="AFC23" s="261">
        <v>0</v>
      </c>
      <c r="AFD23" s="261">
        <v>0</v>
      </c>
      <c r="AFE23" s="261">
        <v>0</v>
      </c>
      <c r="AFF23" s="261">
        <v>0</v>
      </c>
      <c r="AFG23" s="261">
        <v>0</v>
      </c>
      <c r="AFH23" s="261">
        <v>0</v>
      </c>
      <c r="AFI23" s="261">
        <v>0</v>
      </c>
      <c r="AFJ23" s="262"/>
      <c r="AFK23" s="263">
        <f t="shared" si="55"/>
        <v>0</v>
      </c>
      <c r="AFL23" s="264">
        <f t="shared" si="55"/>
        <v>0</v>
      </c>
      <c r="AFM23" s="261">
        <v>5</v>
      </c>
      <c r="AFN23" s="261">
        <v>0</v>
      </c>
      <c r="AFO23" s="261">
        <v>5</v>
      </c>
      <c r="AFP23" s="261">
        <v>0</v>
      </c>
      <c r="AFQ23" s="261">
        <v>0</v>
      </c>
      <c r="AFR23" s="261">
        <v>0</v>
      </c>
      <c r="AFS23" s="261">
        <v>0</v>
      </c>
      <c r="AFT23" s="261">
        <v>0</v>
      </c>
      <c r="AFU23" s="261">
        <v>0</v>
      </c>
      <c r="AFV23" s="261">
        <v>0</v>
      </c>
      <c r="AFW23" s="261">
        <v>0</v>
      </c>
      <c r="AFX23" s="261">
        <v>0</v>
      </c>
      <c r="AFY23" s="262"/>
      <c r="AFZ23" s="263">
        <f t="shared" si="56"/>
        <v>10</v>
      </c>
      <c r="AGA23" s="264">
        <f t="shared" si="56"/>
        <v>5</v>
      </c>
      <c r="AGB23" s="261">
        <v>0</v>
      </c>
      <c r="AGC23" s="261">
        <v>0</v>
      </c>
      <c r="AGD23" s="261">
        <v>0</v>
      </c>
      <c r="AGE23" s="261">
        <v>0</v>
      </c>
      <c r="AGF23" s="261">
        <v>0</v>
      </c>
      <c r="AGG23" s="261">
        <v>0</v>
      </c>
      <c r="AGH23" s="261">
        <v>0</v>
      </c>
      <c r="AGI23" s="261">
        <v>0</v>
      </c>
      <c r="AGJ23" s="261">
        <v>0</v>
      </c>
      <c r="AGK23" s="261">
        <v>0</v>
      </c>
      <c r="AGL23" s="261">
        <v>0</v>
      </c>
      <c r="AGM23" s="261">
        <v>0</v>
      </c>
      <c r="AGN23" s="262"/>
      <c r="AGO23" s="263">
        <f t="shared" si="57"/>
        <v>0</v>
      </c>
      <c r="AGP23" s="264">
        <f t="shared" si="57"/>
        <v>0</v>
      </c>
      <c r="AGQ23" s="261">
        <v>0</v>
      </c>
      <c r="AGR23" s="261">
        <v>0</v>
      </c>
      <c r="AGS23" s="261">
        <v>0</v>
      </c>
      <c r="AGT23" s="261">
        <v>0</v>
      </c>
      <c r="AGU23" s="261">
        <v>0</v>
      </c>
      <c r="AGV23" s="261">
        <v>0</v>
      </c>
      <c r="AGW23" s="261">
        <v>0</v>
      </c>
      <c r="AGX23" s="261">
        <v>0</v>
      </c>
      <c r="AGY23" s="261">
        <v>0</v>
      </c>
      <c r="AGZ23" s="261">
        <v>0</v>
      </c>
      <c r="AHA23" s="261">
        <v>0</v>
      </c>
      <c r="AHB23" s="261">
        <v>0</v>
      </c>
      <c r="AHC23" s="262"/>
      <c r="AHD23" s="263">
        <f t="shared" si="58"/>
        <v>0</v>
      </c>
      <c r="AHE23" s="264">
        <f t="shared" si="58"/>
        <v>0</v>
      </c>
      <c r="AHF23" s="261">
        <v>0.8</v>
      </c>
      <c r="AHG23" s="261">
        <v>0</v>
      </c>
      <c r="AHH23" s="261">
        <v>1</v>
      </c>
      <c r="AHI23" s="261">
        <v>0</v>
      </c>
      <c r="AHJ23" s="261">
        <v>0</v>
      </c>
      <c r="AHK23" s="261">
        <v>0</v>
      </c>
      <c r="AHL23" s="261">
        <v>0</v>
      </c>
      <c r="AHM23" s="261">
        <v>0</v>
      </c>
      <c r="AHN23" s="261">
        <v>0</v>
      </c>
      <c r="AHO23" s="261">
        <v>0</v>
      </c>
      <c r="AHP23" s="261">
        <v>0.8</v>
      </c>
      <c r="AHQ23" s="261">
        <v>0</v>
      </c>
      <c r="AHR23" s="262"/>
      <c r="AHS23" s="263">
        <f t="shared" si="59"/>
        <v>2.6</v>
      </c>
      <c r="AHT23" s="264">
        <f t="shared" si="59"/>
        <v>1.8</v>
      </c>
      <c r="AHU23" s="261">
        <v>0</v>
      </c>
      <c r="AHV23" s="261">
        <v>0</v>
      </c>
      <c r="AHW23" s="261">
        <v>0</v>
      </c>
      <c r="AHX23" s="261">
        <v>0</v>
      </c>
      <c r="AHY23" s="261">
        <v>0</v>
      </c>
      <c r="AHZ23" s="261">
        <v>0</v>
      </c>
      <c r="AIA23" s="261">
        <v>0</v>
      </c>
      <c r="AIB23" s="261">
        <v>0</v>
      </c>
      <c r="AIC23" s="261">
        <v>0</v>
      </c>
      <c r="AID23" s="261">
        <v>0</v>
      </c>
      <c r="AIE23" s="261">
        <v>0</v>
      </c>
      <c r="AIF23" s="261">
        <v>0</v>
      </c>
      <c r="AIG23" s="262"/>
      <c r="AIH23" s="263">
        <f t="shared" si="60"/>
        <v>0</v>
      </c>
      <c r="AII23" s="264">
        <f t="shared" si="60"/>
        <v>0</v>
      </c>
      <c r="AIJ23" s="261">
        <v>0</v>
      </c>
      <c r="AIK23" s="261">
        <v>0</v>
      </c>
      <c r="AIL23" s="261">
        <v>0</v>
      </c>
      <c r="AIM23" s="261">
        <v>0</v>
      </c>
      <c r="AIN23" s="261">
        <v>0</v>
      </c>
      <c r="AIO23" s="261">
        <v>0</v>
      </c>
      <c r="AIP23" s="261">
        <v>0</v>
      </c>
      <c r="AIQ23" s="261">
        <v>0</v>
      </c>
      <c r="AIR23" s="261">
        <v>0</v>
      </c>
      <c r="AIS23" s="261">
        <v>0</v>
      </c>
      <c r="AIT23" s="261">
        <v>0</v>
      </c>
      <c r="AIU23" s="261">
        <v>0</v>
      </c>
      <c r="AIV23" s="262"/>
      <c r="AIW23" s="263">
        <f t="shared" si="61"/>
        <v>0</v>
      </c>
      <c r="AIX23" s="264">
        <f t="shared" si="61"/>
        <v>0</v>
      </c>
      <c r="AIY23" s="261">
        <v>0</v>
      </c>
      <c r="AIZ23" s="261">
        <v>0</v>
      </c>
      <c r="AJA23" s="261">
        <v>0</v>
      </c>
      <c r="AJB23" s="261">
        <v>0</v>
      </c>
      <c r="AJC23" s="261">
        <v>0</v>
      </c>
      <c r="AJD23" s="261">
        <v>0</v>
      </c>
      <c r="AJE23" s="261">
        <v>0</v>
      </c>
      <c r="AJF23" s="261">
        <v>0</v>
      </c>
      <c r="AJG23" s="261">
        <v>0</v>
      </c>
      <c r="AJH23" s="261">
        <v>0</v>
      </c>
      <c r="AJI23" s="261">
        <v>0</v>
      </c>
      <c r="AJJ23" s="261">
        <v>0</v>
      </c>
      <c r="AJK23" s="262"/>
      <c r="AJL23" s="263">
        <f t="shared" si="62"/>
        <v>0</v>
      </c>
      <c r="AJM23" s="264">
        <f t="shared" si="62"/>
        <v>0</v>
      </c>
      <c r="AJN23" s="261">
        <v>0</v>
      </c>
      <c r="AJO23" s="261">
        <v>0</v>
      </c>
      <c r="AJP23" s="261">
        <v>0</v>
      </c>
      <c r="AJQ23" s="261">
        <v>0</v>
      </c>
      <c r="AJR23" s="261">
        <v>0</v>
      </c>
      <c r="AJS23" s="261">
        <v>0</v>
      </c>
      <c r="AJT23" s="261">
        <v>0</v>
      </c>
      <c r="AJU23" s="261">
        <v>0</v>
      </c>
      <c r="AJV23" s="261">
        <v>0</v>
      </c>
      <c r="AJW23" s="261">
        <v>0</v>
      </c>
      <c r="AJX23" s="261">
        <v>0</v>
      </c>
      <c r="AJY23" s="261">
        <v>0</v>
      </c>
      <c r="AJZ23" s="262"/>
      <c r="AKA23" s="263">
        <f t="shared" si="63"/>
        <v>0</v>
      </c>
      <c r="AKB23" s="264">
        <f t="shared" si="63"/>
        <v>0</v>
      </c>
      <c r="AKC23" s="261">
        <v>0</v>
      </c>
      <c r="AKD23" s="261">
        <v>0</v>
      </c>
      <c r="AKE23" s="261">
        <v>0</v>
      </c>
      <c r="AKF23" s="261">
        <v>0</v>
      </c>
      <c r="AKG23" s="261">
        <v>0</v>
      </c>
      <c r="AKH23" s="261">
        <v>0</v>
      </c>
      <c r="AKI23" s="261">
        <v>0</v>
      </c>
      <c r="AKJ23" s="261">
        <v>0</v>
      </c>
      <c r="AKK23" s="261">
        <v>0</v>
      </c>
      <c r="AKL23" s="261">
        <v>0</v>
      </c>
      <c r="AKM23" s="261">
        <v>0</v>
      </c>
      <c r="AKN23" s="261">
        <v>0</v>
      </c>
      <c r="AKO23" s="262"/>
      <c r="AKP23" s="263">
        <f t="shared" si="64"/>
        <v>0</v>
      </c>
      <c r="AKQ23" s="264">
        <f t="shared" si="64"/>
        <v>0</v>
      </c>
      <c r="AKR23" s="261">
        <v>0</v>
      </c>
      <c r="AKS23" s="261">
        <v>0</v>
      </c>
      <c r="AKT23" s="261">
        <v>0</v>
      </c>
      <c r="AKU23" s="261">
        <v>0</v>
      </c>
      <c r="AKV23" s="261">
        <v>0</v>
      </c>
      <c r="AKW23" s="261">
        <v>0</v>
      </c>
      <c r="AKX23" s="261">
        <v>0</v>
      </c>
      <c r="AKY23" s="261">
        <v>12529.4</v>
      </c>
      <c r="AKZ23" s="261">
        <v>16048.41</v>
      </c>
      <c r="ALA23" s="261">
        <v>13994.69</v>
      </c>
      <c r="ALB23" s="261">
        <v>0</v>
      </c>
      <c r="ALC23" s="261">
        <v>0</v>
      </c>
      <c r="ALD23" s="262"/>
      <c r="ALE23" s="263">
        <f t="shared" si="65"/>
        <v>42572.5</v>
      </c>
      <c r="ALF23" s="264">
        <f t="shared" si="65"/>
        <v>42572.5</v>
      </c>
      <c r="ALG23" s="261">
        <v>0</v>
      </c>
      <c r="ALH23" s="261">
        <v>0</v>
      </c>
      <c r="ALI23" s="261">
        <v>0</v>
      </c>
      <c r="ALJ23" s="261">
        <v>0</v>
      </c>
      <c r="ALK23" s="261">
        <v>0</v>
      </c>
      <c r="ALL23" s="261">
        <v>0</v>
      </c>
      <c r="ALM23" s="261">
        <v>0</v>
      </c>
      <c r="ALN23" s="261">
        <v>0</v>
      </c>
      <c r="ALO23" s="261">
        <v>0</v>
      </c>
      <c r="ALP23" s="261">
        <v>0</v>
      </c>
      <c r="ALQ23" s="261">
        <v>0</v>
      </c>
      <c r="ALR23" s="261">
        <v>0</v>
      </c>
      <c r="ALS23" s="262"/>
      <c r="ALT23" s="263">
        <f t="shared" si="66"/>
        <v>0</v>
      </c>
      <c r="ALU23" s="264">
        <f t="shared" si="66"/>
        <v>0</v>
      </c>
      <c r="ALV23" s="261">
        <v>590.5</v>
      </c>
      <c r="ALW23" s="261">
        <v>469.5</v>
      </c>
      <c r="ALX23" s="261">
        <v>274</v>
      </c>
      <c r="ALY23" s="261">
        <v>333.5</v>
      </c>
      <c r="ALZ23" s="261">
        <v>241.5</v>
      </c>
      <c r="AMA23" s="261">
        <v>180.5</v>
      </c>
      <c r="AMB23" s="261">
        <v>240</v>
      </c>
      <c r="AMC23" s="261">
        <v>91</v>
      </c>
      <c r="AMD23" s="261">
        <v>18.5</v>
      </c>
      <c r="AME23" s="261">
        <v>71</v>
      </c>
      <c r="AMF23" s="261">
        <v>199.5</v>
      </c>
      <c r="AMG23" s="261">
        <v>180.5</v>
      </c>
      <c r="AMH23" s="262"/>
      <c r="AMI23" s="263">
        <f t="shared" si="67"/>
        <v>2890</v>
      </c>
      <c r="AMJ23" s="264">
        <f t="shared" si="67"/>
        <v>2299.5</v>
      </c>
      <c r="AMK23" s="261">
        <v>285.64</v>
      </c>
      <c r="AML23" s="261">
        <v>275.08999999999997</v>
      </c>
      <c r="AMM23" s="261">
        <v>283.02999999999997</v>
      </c>
      <c r="AMN23" s="261">
        <v>267.95999999999998</v>
      </c>
      <c r="AMO23" s="261">
        <v>271.14</v>
      </c>
      <c r="AMP23" s="261">
        <v>271.82</v>
      </c>
      <c r="AMQ23" s="261">
        <v>203.21</v>
      </c>
      <c r="AMR23" s="261">
        <v>113.09</v>
      </c>
      <c r="AMS23" s="261">
        <v>104.14</v>
      </c>
      <c r="AMT23" s="261">
        <v>98.01</v>
      </c>
      <c r="AMU23" s="261">
        <v>98.66</v>
      </c>
      <c r="AMV23" s="261">
        <v>106.97</v>
      </c>
      <c r="AMW23" s="262"/>
      <c r="AMX23" s="263">
        <f t="shared" si="68"/>
        <v>2378.7599999999998</v>
      </c>
      <c r="AMY23" s="264">
        <f t="shared" si="68"/>
        <v>2093.12</v>
      </c>
      <c r="AMZ23" s="261">
        <v>0</v>
      </c>
      <c r="ANA23" s="261">
        <v>0</v>
      </c>
      <c r="ANB23" s="261">
        <v>0</v>
      </c>
      <c r="ANC23" s="261">
        <v>0</v>
      </c>
      <c r="AND23" s="261">
        <v>0</v>
      </c>
      <c r="ANE23" s="261">
        <v>0</v>
      </c>
      <c r="ANF23" s="261">
        <v>0</v>
      </c>
      <c r="ANG23" s="261">
        <v>0</v>
      </c>
      <c r="ANH23" s="261">
        <v>0</v>
      </c>
      <c r="ANI23" s="261">
        <v>0</v>
      </c>
      <c r="ANJ23" s="261">
        <v>0</v>
      </c>
      <c r="ANK23" s="261">
        <v>0</v>
      </c>
      <c r="ANL23" s="262"/>
      <c r="ANM23" s="263">
        <f t="shared" si="69"/>
        <v>0</v>
      </c>
      <c r="ANN23" s="264">
        <f t="shared" si="69"/>
        <v>0</v>
      </c>
      <c r="ANO23" s="261">
        <v>0</v>
      </c>
      <c r="ANP23" s="261">
        <v>0</v>
      </c>
      <c r="ANQ23" s="261">
        <v>0</v>
      </c>
      <c r="ANR23" s="261">
        <v>0</v>
      </c>
      <c r="ANS23" s="261">
        <v>0</v>
      </c>
      <c r="ANT23" s="261">
        <v>0</v>
      </c>
      <c r="ANU23" s="261">
        <v>0</v>
      </c>
      <c r="ANV23" s="261">
        <v>0</v>
      </c>
      <c r="ANW23" s="261">
        <v>0</v>
      </c>
      <c r="ANX23" s="261">
        <v>0</v>
      </c>
      <c r="ANY23" s="261">
        <v>0</v>
      </c>
      <c r="ANZ23" s="261">
        <v>0</v>
      </c>
      <c r="AOA23" s="262"/>
      <c r="AOB23" s="263">
        <f t="shared" si="70"/>
        <v>0</v>
      </c>
      <c r="AOC23" s="264">
        <f t="shared" si="70"/>
        <v>0</v>
      </c>
      <c r="AOD23" s="261">
        <v>0</v>
      </c>
      <c r="AOE23" s="261">
        <v>0</v>
      </c>
      <c r="AOF23" s="261">
        <v>0</v>
      </c>
      <c r="AOG23" s="261">
        <v>0</v>
      </c>
      <c r="AOH23" s="261">
        <v>0</v>
      </c>
      <c r="AOI23" s="261">
        <v>0</v>
      </c>
      <c r="AOJ23" s="261">
        <v>0</v>
      </c>
      <c r="AOK23" s="261">
        <v>0</v>
      </c>
      <c r="AOL23" s="261">
        <v>0</v>
      </c>
      <c r="AOM23" s="261">
        <v>0</v>
      </c>
      <c r="AON23" s="261">
        <v>0</v>
      </c>
      <c r="AOO23" s="261">
        <v>0</v>
      </c>
      <c r="AOP23" s="262"/>
      <c r="AOQ23" s="263">
        <f t="shared" si="71"/>
        <v>0</v>
      </c>
      <c r="AOR23" s="264">
        <f t="shared" si="71"/>
        <v>0</v>
      </c>
      <c r="AOS23" s="261">
        <v>0</v>
      </c>
      <c r="AOT23" s="261">
        <v>0</v>
      </c>
      <c r="AOU23" s="261">
        <v>0</v>
      </c>
      <c r="AOV23" s="261">
        <v>0</v>
      </c>
      <c r="AOW23" s="261">
        <v>0</v>
      </c>
      <c r="AOX23" s="261">
        <v>0</v>
      </c>
      <c r="AOY23" s="261">
        <v>0</v>
      </c>
      <c r="AOZ23" s="261">
        <v>0</v>
      </c>
      <c r="APA23" s="261">
        <v>0</v>
      </c>
      <c r="APB23" s="261">
        <v>0</v>
      </c>
      <c r="APC23" s="261">
        <v>0</v>
      </c>
      <c r="APD23" s="261">
        <v>0</v>
      </c>
      <c r="APE23" s="262"/>
      <c r="APF23" s="263">
        <f t="shared" si="72"/>
        <v>0</v>
      </c>
      <c r="APG23" s="264">
        <f t="shared" si="72"/>
        <v>0</v>
      </c>
      <c r="APH23" s="261">
        <v>0</v>
      </c>
      <c r="API23" s="261">
        <v>0</v>
      </c>
      <c r="APJ23" s="261">
        <v>0</v>
      </c>
      <c r="APK23" s="261">
        <v>0</v>
      </c>
      <c r="APL23" s="261">
        <v>0</v>
      </c>
      <c r="APM23" s="261">
        <v>0</v>
      </c>
      <c r="APN23" s="261">
        <v>0</v>
      </c>
      <c r="APO23" s="261">
        <v>0</v>
      </c>
      <c r="APP23" s="261">
        <v>0</v>
      </c>
      <c r="APQ23" s="261">
        <v>0</v>
      </c>
      <c r="APR23" s="261">
        <v>0</v>
      </c>
      <c r="APS23" s="261">
        <v>0</v>
      </c>
      <c r="APT23" s="262"/>
      <c r="APU23" s="263">
        <f t="shared" si="73"/>
        <v>0</v>
      </c>
      <c r="APV23" s="264">
        <f t="shared" si="73"/>
        <v>0</v>
      </c>
      <c r="APW23" s="261">
        <v>0</v>
      </c>
      <c r="APX23" s="261">
        <v>0</v>
      </c>
      <c r="APY23" s="261">
        <v>0</v>
      </c>
      <c r="APZ23" s="261">
        <v>0</v>
      </c>
      <c r="AQA23" s="261">
        <v>0</v>
      </c>
      <c r="AQB23" s="261">
        <v>0</v>
      </c>
      <c r="AQC23" s="261">
        <v>0</v>
      </c>
      <c r="AQD23" s="261">
        <v>0</v>
      </c>
      <c r="AQE23" s="261">
        <v>0</v>
      </c>
      <c r="AQF23" s="261">
        <v>0</v>
      </c>
      <c r="AQG23" s="261">
        <v>0</v>
      </c>
      <c r="AQH23" s="261">
        <v>0</v>
      </c>
      <c r="AQI23" s="262"/>
      <c r="AQJ23" s="263">
        <f t="shared" si="74"/>
        <v>0</v>
      </c>
      <c r="AQK23" s="264">
        <f t="shared" si="74"/>
        <v>0</v>
      </c>
      <c r="AQL23" s="261"/>
      <c r="AQM23" s="261"/>
      <c r="AQN23" s="261"/>
      <c r="AQO23" s="261"/>
      <c r="AQP23" s="261"/>
      <c r="AQQ23" s="261"/>
      <c r="AQR23" s="261">
        <v>17854</v>
      </c>
      <c r="AQS23" s="261"/>
      <c r="AQT23" s="261"/>
      <c r="AQU23" s="261"/>
      <c r="AQV23" s="261"/>
      <c r="AQW23" s="261"/>
      <c r="AQX23" s="262"/>
      <c r="AQY23" s="263">
        <f t="shared" si="75"/>
        <v>17854</v>
      </c>
      <c r="AQZ23" s="264">
        <f t="shared" si="75"/>
        <v>17854</v>
      </c>
      <c r="ARA23" s="261">
        <v>6804</v>
      </c>
      <c r="ARB23" s="261">
        <v>0</v>
      </c>
      <c r="ARC23" s="261">
        <v>0</v>
      </c>
      <c r="ARD23" s="261">
        <v>0</v>
      </c>
      <c r="ARE23" s="261">
        <v>0</v>
      </c>
      <c r="ARF23" s="261">
        <v>0</v>
      </c>
      <c r="ARG23" s="261">
        <v>0</v>
      </c>
      <c r="ARH23" s="261">
        <v>0</v>
      </c>
      <c r="ARI23" s="261">
        <v>0</v>
      </c>
      <c r="ARJ23" s="261">
        <v>0</v>
      </c>
      <c r="ARK23" s="261">
        <v>0</v>
      </c>
      <c r="ARL23" s="261">
        <v>0</v>
      </c>
      <c r="ARM23" s="262"/>
      <c r="ARN23" s="263">
        <f t="shared" si="76"/>
        <v>6804</v>
      </c>
      <c r="ARO23" s="264">
        <f t="shared" si="76"/>
        <v>0</v>
      </c>
      <c r="ARP23" s="261">
        <v>37591.040000000001</v>
      </c>
      <c r="ARQ23" s="261">
        <v>31840.44</v>
      </c>
      <c r="ARR23" s="261">
        <v>42709.440000000002</v>
      </c>
      <c r="ARS23" s="261">
        <v>33824.589999999997</v>
      </c>
      <c r="ART23" s="261">
        <v>40199.519999999997</v>
      </c>
      <c r="ARU23" s="261">
        <v>39715.870000000003</v>
      </c>
      <c r="ARV23" s="261">
        <v>32306.43</v>
      </c>
      <c r="ARW23" s="261">
        <v>28708.54</v>
      </c>
      <c r="ARX23" s="261">
        <v>35654.75</v>
      </c>
      <c r="ARY23" s="261">
        <v>26228.13</v>
      </c>
      <c r="ARZ23" s="261">
        <v>28606.22</v>
      </c>
      <c r="ASA23" s="262"/>
      <c r="ASB23" s="265">
        <f t="shared" si="78"/>
        <v>377384.97</v>
      </c>
      <c r="ASC23" s="266"/>
      <c r="ASD23" s="261">
        <v>7607.62</v>
      </c>
      <c r="ASE23" s="261"/>
      <c r="ASF23" s="261"/>
      <c r="ASG23" s="261">
        <v>7598.8</v>
      </c>
      <c r="ASH23" s="261"/>
      <c r="ASI23" s="261"/>
      <c r="ASJ23" s="261"/>
      <c r="ASK23" s="261"/>
      <c r="ASL23" s="261">
        <v>11851.6</v>
      </c>
      <c r="ASM23" s="261"/>
      <c r="ASN23" s="262"/>
      <c r="ASO23" s="267">
        <f t="shared" si="77"/>
        <v>27058.02</v>
      </c>
    </row>
    <row r="24" spans="1:1185" x14ac:dyDescent="0.25">
      <c r="A24" s="39">
        <v>23</v>
      </c>
      <c r="B24" s="40">
        <v>1</v>
      </c>
      <c r="C24" s="40" t="s">
        <v>34</v>
      </c>
      <c r="D24" s="40" t="s">
        <v>34</v>
      </c>
      <c r="E24" s="41" t="s">
        <v>34</v>
      </c>
      <c r="F24" s="187">
        <v>448173</v>
      </c>
      <c r="G24" s="49">
        <v>470599</v>
      </c>
      <c r="H24" s="51">
        <v>408197</v>
      </c>
      <c r="I24" s="49">
        <v>412252</v>
      </c>
      <c r="J24" s="49">
        <v>213065.14136727509</v>
      </c>
      <c r="K24" s="51" t="s">
        <v>219</v>
      </c>
      <c r="L24" s="49">
        <v>240879.39</v>
      </c>
      <c r="M24" s="49">
        <v>453945</v>
      </c>
      <c r="N24" s="49">
        <v>408197</v>
      </c>
      <c r="O24" s="49">
        <v>34016</v>
      </c>
      <c r="P24" s="49">
        <v>34354</v>
      </c>
      <c r="Q24" s="258">
        <v>6122.1129165468246</v>
      </c>
      <c r="R24" s="259">
        <v>10532.355716178075</v>
      </c>
      <c r="S24" s="260">
        <f t="shared" si="0"/>
        <v>16654.4686327249</v>
      </c>
      <c r="T24" s="268">
        <v>1670.78</v>
      </c>
      <c r="U24" s="268">
        <v>1240.06</v>
      </c>
      <c r="V24" s="268">
        <v>1131.77</v>
      </c>
      <c r="W24" s="268">
        <v>3950.91</v>
      </c>
      <c r="X24" s="268">
        <v>1145.3</v>
      </c>
      <c r="Y24" s="268">
        <v>2391.9299999999998</v>
      </c>
      <c r="Z24" s="268">
        <v>1485.06</v>
      </c>
      <c r="AA24" s="268">
        <v>1944.71</v>
      </c>
      <c r="AB24" s="268">
        <v>2091.96</v>
      </c>
      <c r="AC24" s="268">
        <v>1368.19</v>
      </c>
      <c r="AD24" s="268">
        <v>2669.56</v>
      </c>
      <c r="AE24" s="268">
        <v>1235.8599999999999</v>
      </c>
      <c r="AF24" s="269"/>
      <c r="AG24" s="270">
        <f t="shared" si="1"/>
        <v>22326.09</v>
      </c>
      <c r="AH24" s="271">
        <f t="shared" si="1"/>
        <v>20655.309999999998</v>
      </c>
      <c r="AI24" s="268">
        <v>0</v>
      </c>
      <c r="AJ24" s="268">
        <v>0</v>
      </c>
      <c r="AK24" s="268">
        <v>0</v>
      </c>
      <c r="AL24" s="268">
        <v>0</v>
      </c>
      <c r="AM24" s="268">
        <v>0</v>
      </c>
      <c r="AN24" s="268">
        <v>0</v>
      </c>
      <c r="AO24" s="268">
        <v>0</v>
      </c>
      <c r="AP24" s="268">
        <v>0</v>
      </c>
      <c r="AQ24" s="268">
        <v>0</v>
      </c>
      <c r="AR24" s="268">
        <v>0</v>
      </c>
      <c r="AS24" s="268">
        <v>0</v>
      </c>
      <c r="AT24" s="268">
        <v>0</v>
      </c>
      <c r="AU24" s="269"/>
      <c r="AV24" s="270">
        <f t="shared" si="2"/>
        <v>0</v>
      </c>
      <c r="AW24" s="271">
        <f t="shared" si="2"/>
        <v>0</v>
      </c>
      <c r="AX24" s="268">
        <v>0</v>
      </c>
      <c r="AY24" s="268">
        <v>0</v>
      </c>
      <c r="AZ24" s="268">
        <v>0</v>
      </c>
      <c r="BA24" s="268">
        <v>0</v>
      </c>
      <c r="BB24" s="268">
        <v>0</v>
      </c>
      <c r="BC24" s="268">
        <v>0</v>
      </c>
      <c r="BD24" s="268">
        <v>0</v>
      </c>
      <c r="BE24" s="268">
        <v>0</v>
      </c>
      <c r="BF24" s="268">
        <v>0</v>
      </c>
      <c r="BG24" s="268">
        <v>0</v>
      </c>
      <c r="BH24" s="268">
        <v>0</v>
      </c>
      <c r="BI24" s="268">
        <v>0</v>
      </c>
      <c r="BJ24" s="269"/>
      <c r="BK24" s="270">
        <f t="shared" si="3"/>
        <v>0</v>
      </c>
      <c r="BL24" s="271">
        <f t="shared" si="3"/>
        <v>0</v>
      </c>
      <c r="BM24" s="268">
        <v>80.599999999999994</v>
      </c>
      <c r="BN24" s="268">
        <v>231.24</v>
      </c>
      <c r="BO24" s="268">
        <v>128.69</v>
      </c>
      <c r="BP24" s="268">
        <v>791.5</v>
      </c>
      <c r="BQ24" s="268">
        <v>136.97</v>
      </c>
      <c r="BR24" s="268">
        <v>186.2</v>
      </c>
      <c r="BS24" s="268">
        <v>345.31</v>
      </c>
      <c r="BT24" s="268">
        <v>65.489999999999995</v>
      </c>
      <c r="BU24" s="268">
        <v>1230.78</v>
      </c>
      <c r="BV24" s="268">
        <v>289.08</v>
      </c>
      <c r="BW24" s="268">
        <v>364.04</v>
      </c>
      <c r="BX24" s="268">
        <v>232.3</v>
      </c>
      <c r="BY24" s="269"/>
      <c r="BZ24" s="270">
        <f t="shared" si="4"/>
        <v>4082.2</v>
      </c>
      <c r="CA24" s="271">
        <f t="shared" si="4"/>
        <v>4001.6000000000004</v>
      </c>
      <c r="CB24" s="268">
        <v>1174.6600000000001</v>
      </c>
      <c r="CC24" s="268">
        <v>983.63</v>
      </c>
      <c r="CD24" s="268">
        <v>606.08000000000004</v>
      </c>
      <c r="CE24" s="268">
        <v>2041.7</v>
      </c>
      <c r="CF24" s="268">
        <v>496.36</v>
      </c>
      <c r="CG24" s="268">
        <v>1011.2</v>
      </c>
      <c r="CH24" s="268">
        <v>551.57000000000005</v>
      </c>
      <c r="CI24" s="268">
        <v>879.99</v>
      </c>
      <c r="CJ24" s="268">
        <v>418.58</v>
      </c>
      <c r="CK24" s="268">
        <v>1049.0899999999999</v>
      </c>
      <c r="CL24" s="268">
        <v>1669.17</v>
      </c>
      <c r="CM24" s="268">
        <v>502.17</v>
      </c>
      <c r="CN24" s="269"/>
      <c r="CO24" s="270">
        <f t="shared" si="5"/>
        <v>11384.199999999999</v>
      </c>
      <c r="CP24" s="271">
        <f t="shared" si="5"/>
        <v>10209.539999999999</v>
      </c>
      <c r="CQ24" s="268">
        <v>0</v>
      </c>
      <c r="CR24" s="268">
        <v>0</v>
      </c>
      <c r="CS24" s="268">
        <v>0</v>
      </c>
      <c r="CT24" s="268">
        <v>0</v>
      </c>
      <c r="CU24" s="268">
        <v>0</v>
      </c>
      <c r="CV24" s="268">
        <v>0</v>
      </c>
      <c r="CW24" s="268">
        <v>0</v>
      </c>
      <c r="CX24" s="268">
        <v>0</v>
      </c>
      <c r="CY24" s="268">
        <v>0</v>
      </c>
      <c r="CZ24" s="268">
        <v>0</v>
      </c>
      <c r="DA24" s="268">
        <v>0</v>
      </c>
      <c r="DB24" s="268">
        <v>0</v>
      </c>
      <c r="DC24" s="269"/>
      <c r="DD24" s="270">
        <f t="shared" si="6"/>
        <v>0</v>
      </c>
      <c r="DE24" s="271">
        <f t="shared" si="6"/>
        <v>0</v>
      </c>
      <c r="DF24" s="268">
        <v>0</v>
      </c>
      <c r="DG24" s="268">
        <v>0</v>
      </c>
      <c r="DH24" s="268">
        <v>0</v>
      </c>
      <c r="DI24" s="268">
        <v>0</v>
      </c>
      <c r="DJ24" s="268">
        <v>0</v>
      </c>
      <c r="DK24" s="268">
        <v>0</v>
      </c>
      <c r="DL24" s="268">
        <v>0</v>
      </c>
      <c r="DM24" s="268">
        <v>0</v>
      </c>
      <c r="DN24" s="268">
        <v>0</v>
      </c>
      <c r="DO24" s="268">
        <v>0</v>
      </c>
      <c r="DP24" s="268">
        <v>0</v>
      </c>
      <c r="DQ24" s="268">
        <v>0</v>
      </c>
      <c r="DR24" s="269"/>
      <c r="DS24" s="270">
        <f t="shared" si="7"/>
        <v>0</v>
      </c>
      <c r="DT24" s="271">
        <f t="shared" si="7"/>
        <v>0</v>
      </c>
      <c r="DU24" s="268">
        <v>2317.92</v>
      </c>
      <c r="DV24" s="268">
        <v>1279.76</v>
      </c>
      <c r="DW24" s="268">
        <v>1384.6</v>
      </c>
      <c r="DX24" s="268">
        <v>891.57</v>
      </c>
      <c r="DY24" s="268">
        <v>1530.38</v>
      </c>
      <c r="DZ24" s="268">
        <v>2493.6</v>
      </c>
      <c r="EA24" s="268">
        <v>1364.02</v>
      </c>
      <c r="EB24" s="268">
        <v>816.62</v>
      </c>
      <c r="EC24" s="268">
        <v>566.37</v>
      </c>
      <c r="ED24" s="268">
        <v>1541.13</v>
      </c>
      <c r="EE24" s="268">
        <v>1885.25</v>
      </c>
      <c r="EF24" s="268">
        <v>1205.6500000000001</v>
      </c>
      <c r="EG24" s="269"/>
      <c r="EH24" s="270">
        <f t="shared" si="8"/>
        <v>17276.870000000003</v>
      </c>
      <c r="EI24" s="271">
        <f t="shared" si="8"/>
        <v>14958.950000000003</v>
      </c>
      <c r="EJ24" s="268">
        <v>0</v>
      </c>
      <c r="EK24" s="268">
        <v>0</v>
      </c>
      <c r="EL24" s="268">
        <v>0</v>
      </c>
      <c r="EM24" s="268">
        <v>0</v>
      </c>
      <c r="EN24" s="268">
        <v>0</v>
      </c>
      <c r="EO24" s="268">
        <v>0</v>
      </c>
      <c r="EP24" s="268">
        <v>0</v>
      </c>
      <c r="EQ24" s="268">
        <v>0</v>
      </c>
      <c r="ER24" s="268">
        <v>0</v>
      </c>
      <c r="ES24" s="268">
        <v>0</v>
      </c>
      <c r="ET24" s="268">
        <v>0</v>
      </c>
      <c r="EU24" s="268">
        <v>0</v>
      </c>
      <c r="EV24" s="269"/>
      <c r="EW24" s="270">
        <f t="shared" si="9"/>
        <v>0</v>
      </c>
      <c r="EX24" s="271">
        <f t="shared" si="9"/>
        <v>0</v>
      </c>
      <c r="EY24" s="268">
        <v>0</v>
      </c>
      <c r="EZ24" s="268">
        <v>0</v>
      </c>
      <c r="FA24" s="268">
        <v>0</v>
      </c>
      <c r="FB24" s="268">
        <v>0</v>
      </c>
      <c r="FC24" s="268">
        <v>0</v>
      </c>
      <c r="FD24" s="268">
        <v>330</v>
      </c>
      <c r="FE24" s="268">
        <v>0</v>
      </c>
      <c r="FF24" s="268">
        <v>150</v>
      </c>
      <c r="FG24" s="268">
        <v>0</v>
      </c>
      <c r="FH24" s="268">
        <v>0</v>
      </c>
      <c r="FI24" s="268">
        <v>0</v>
      </c>
      <c r="FJ24" s="268">
        <v>0</v>
      </c>
      <c r="FK24" s="269"/>
      <c r="FL24" s="270">
        <f t="shared" si="10"/>
        <v>480</v>
      </c>
      <c r="FM24" s="271">
        <f t="shared" si="10"/>
        <v>480</v>
      </c>
      <c r="FN24" s="268">
        <v>259.18</v>
      </c>
      <c r="FO24" s="268">
        <v>163.16</v>
      </c>
      <c r="FP24" s="268">
        <v>200.93</v>
      </c>
      <c r="FQ24" s="268">
        <v>104.4</v>
      </c>
      <c r="FR24" s="268">
        <v>125.97</v>
      </c>
      <c r="FS24" s="268">
        <v>153.77000000000001</v>
      </c>
      <c r="FT24" s="268">
        <v>253.55</v>
      </c>
      <c r="FU24" s="268">
        <v>49.27</v>
      </c>
      <c r="FV24" s="268">
        <v>145.4</v>
      </c>
      <c r="FW24" s="268">
        <v>107.85</v>
      </c>
      <c r="FX24" s="268">
        <v>80.08</v>
      </c>
      <c r="FY24" s="268">
        <v>50.89</v>
      </c>
      <c r="FZ24" s="269"/>
      <c r="GA24" s="270">
        <f t="shared" si="11"/>
        <v>1694.45</v>
      </c>
      <c r="GB24" s="271">
        <f t="shared" si="11"/>
        <v>1435.27</v>
      </c>
      <c r="GC24" s="268">
        <v>386.94</v>
      </c>
      <c r="GD24" s="268">
        <v>511.98</v>
      </c>
      <c r="GE24" s="268">
        <v>488.97</v>
      </c>
      <c r="GF24" s="268">
        <v>372.03</v>
      </c>
      <c r="GG24" s="268">
        <v>301.64999999999998</v>
      </c>
      <c r="GH24" s="268">
        <v>628.53</v>
      </c>
      <c r="GI24" s="268">
        <v>331.63</v>
      </c>
      <c r="GJ24" s="268">
        <v>255.71</v>
      </c>
      <c r="GK24" s="268">
        <v>277.43</v>
      </c>
      <c r="GL24" s="268">
        <v>402.62</v>
      </c>
      <c r="GM24" s="268">
        <v>339.47</v>
      </c>
      <c r="GN24" s="268">
        <v>220.07</v>
      </c>
      <c r="GO24" s="269"/>
      <c r="GP24" s="270">
        <f t="shared" si="12"/>
        <v>4517.03</v>
      </c>
      <c r="GQ24" s="271">
        <f t="shared" si="12"/>
        <v>4130.0899999999992</v>
      </c>
      <c r="GR24" s="268">
        <v>0</v>
      </c>
      <c r="GS24" s="268">
        <v>0</v>
      </c>
      <c r="GT24" s="268">
        <v>0</v>
      </c>
      <c r="GU24" s="268">
        <v>0</v>
      </c>
      <c r="GV24" s="268">
        <v>0</v>
      </c>
      <c r="GW24" s="268">
        <v>0</v>
      </c>
      <c r="GX24" s="268">
        <v>0</v>
      </c>
      <c r="GY24" s="268">
        <v>0</v>
      </c>
      <c r="GZ24" s="268">
        <v>0</v>
      </c>
      <c r="HA24" s="268">
        <v>0</v>
      </c>
      <c r="HB24" s="268">
        <v>0</v>
      </c>
      <c r="HC24" s="268">
        <v>0</v>
      </c>
      <c r="HD24" s="269"/>
      <c r="HE24" s="270">
        <f t="shared" si="13"/>
        <v>0</v>
      </c>
      <c r="HF24" s="271">
        <f t="shared" si="13"/>
        <v>0</v>
      </c>
      <c r="HG24" s="268">
        <v>0</v>
      </c>
      <c r="HH24" s="268">
        <v>0</v>
      </c>
      <c r="HI24" s="268">
        <v>0</v>
      </c>
      <c r="HJ24" s="268">
        <v>0</v>
      </c>
      <c r="HK24" s="268">
        <v>0</v>
      </c>
      <c r="HL24" s="268">
        <v>0</v>
      </c>
      <c r="HM24" s="268">
        <v>0</v>
      </c>
      <c r="HN24" s="268">
        <v>0</v>
      </c>
      <c r="HO24" s="268">
        <v>0</v>
      </c>
      <c r="HP24" s="268">
        <v>0</v>
      </c>
      <c r="HQ24" s="268">
        <v>0</v>
      </c>
      <c r="HR24" s="268">
        <v>0</v>
      </c>
      <c r="HS24" s="269"/>
      <c r="HT24" s="270">
        <f t="shared" si="14"/>
        <v>0</v>
      </c>
      <c r="HU24" s="271">
        <f t="shared" si="14"/>
        <v>0</v>
      </c>
      <c r="HV24" s="268">
        <v>0</v>
      </c>
      <c r="HW24" s="268">
        <v>0</v>
      </c>
      <c r="HX24" s="268">
        <v>0</v>
      </c>
      <c r="HY24" s="268">
        <v>0</v>
      </c>
      <c r="HZ24" s="268">
        <v>0</v>
      </c>
      <c r="IA24" s="268">
        <v>0</v>
      </c>
      <c r="IB24" s="268">
        <v>0</v>
      </c>
      <c r="IC24" s="268">
        <v>0</v>
      </c>
      <c r="ID24" s="268">
        <v>0</v>
      </c>
      <c r="IE24" s="268">
        <v>0</v>
      </c>
      <c r="IF24" s="268">
        <v>0</v>
      </c>
      <c r="IG24" s="268">
        <v>0</v>
      </c>
      <c r="IH24" s="269"/>
      <c r="II24" s="270">
        <f t="shared" si="15"/>
        <v>0</v>
      </c>
      <c r="IJ24" s="271">
        <f t="shared" si="15"/>
        <v>0</v>
      </c>
      <c r="IK24" s="268">
        <v>361.83</v>
      </c>
      <c r="IL24" s="268">
        <v>85</v>
      </c>
      <c r="IM24" s="268">
        <v>470</v>
      </c>
      <c r="IN24" s="268">
        <v>965</v>
      </c>
      <c r="IO24" s="268">
        <v>413</v>
      </c>
      <c r="IP24" s="268">
        <v>495</v>
      </c>
      <c r="IQ24" s="268">
        <v>75</v>
      </c>
      <c r="IR24" s="268">
        <v>790</v>
      </c>
      <c r="IS24" s="268">
        <v>1185</v>
      </c>
      <c r="IT24" s="268">
        <v>589.5</v>
      </c>
      <c r="IU24" s="268">
        <v>295</v>
      </c>
      <c r="IV24" s="268">
        <v>929.12</v>
      </c>
      <c r="IW24" s="269"/>
      <c r="IX24" s="270">
        <f t="shared" si="16"/>
        <v>6653.45</v>
      </c>
      <c r="IY24" s="271">
        <f t="shared" si="16"/>
        <v>6291.62</v>
      </c>
      <c r="IZ24" s="268">
        <v>2214.38</v>
      </c>
      <c r="JA24" s="268">
        <v>524.16999999999996</v>
      </c>
      <c r="JB24" s="268">
        <v>460.17</v>
      </c>
      <c r="JC24" s="268">
        <v>368.56</v>
      </c>
      <c r="JD24" s="268">
        <v>386.69</v>
      </c>
      <c r="JE24" s="268">
        <v>380</v>
      </c>
      <c r="JF24" s="268">
        <v>952.86</v>
      </c>
      <c r="JG24" s="268">
        <v>165.22</v>
      </c>
      <c r="JH24" s="268">
        <v>560.46</v>
      </c>
      <c r="JI24" s="268">
        <v>748.89</v>
      </c>
      <c r="JJ24" s="268">
        <v>411.31</v>
      </c>
      <c r="JK24" s="268">
        <v>709.98</v>
      </c>
      <c r="JL24" s="269"/>
      <c r="JM24" s="270">
        <f t="shared" si="17"/>
        <v>7882.6900000000005</v>
      </c>
      <c r="JN24" s="271">
        <f t="shared" si="17"/>
        <v>5668.3100000000013</v>
      </c>
      <c r="JO24" s="268">
        <v>0</v>
      </c>
      <c r="JP24" s="268">
        <v>0</v>
      </c>
      <c r="JQ24" s="268">
        <v>0</v>
      </c>
      <c r="JR24" s="268">
        <v>0</v>
      </c>
      <c r="JS24" s="268">
        <v>0</v>
      </c>
      <c r="JT24" s="268">
        <v>0</v>
      </c>
      <c r="JU24" s="268">
        <v>0</v>
      </c>
      <c r="JV24" s="268">
        <v>0</v>
      </c>
      <c r="JW24" s="268">
        <v>0</v>
      </c>
      <c r="JX24" s="268">
        <v>0</v>
      </c>
      <c r="JY24" s="268">
        <v>0</v>
      </c>
      <c r="JZ24" s="268">
        <v>0</v>
      </c>
      <c r="KA24" s="269"/>
      <c r="KB24" s="270">
        <f t="shared" si="18"/>
        <v>0</v>
      </c>
      <c r="KC24" s="271">
        <f t="shared" si="18"/>
        <v>0</v>
      </c>
      <c r="KD24" s="268">
        <v>6056</v>
      </c>
      <c r="KE24" s="268">
        <v>6240</v>
      </c>
      <c r="KF24" s="268">
        <v>5850</v>
      </c>
      <c r="KG24" s="268">
        <v>4875</v>
      </c>
      <c r="KH24" s="268">
        <v>3705</v>
      </c>
      <c r="KI24" s="268">
        <v>3535.14</v>
      </c>
      <c r="KJ24" s="268">
        <v>2925</v>
      </c>
      <c r="KK24" s="268">
        <v>5460</v>
      </c>
      <c r="KL24" s="268">
        <v>3900</v>
      </c>
      <c r="KM24" s="268">
        <v>3705</v>
      </c>
      <c r="KN24" s="268">
        <v>2340</v>
      </c>
      <c r="KO24" s="268">
        <v>5070</v>
      </c>
      <c r="KP24" s="269"/>
      <c r="KQ24" s="270">
        <f t="shared" si="19"/>
        <v>53661.14</v>
      </c>
      <c r="KR24" s="271">
        <f t="shared" si="19"/>
        <v>47605.14</v>
      </c>
      <c r="KS24" s="268">
        <v>295</v>
      </c>
      <c r="KT24" s="268">
        <v>150</v>
      </c>
      <c r="KU24" s="268">
        <v>50</v>
      </c>
      <c r="KV24" s="268">
        <v>100</v>
      </c>
      <c r="KW24" s="268">
        <v>100</v>
      </c>
      <c r="KX24" s="268">
        <v>50</v>
      </c>
      <c r="KY24" s="268">
        <v>50</v>
      </c>
      <c r="KZ24" s="268">
        <v>100</v>
      </c>
      <c r="LA24" s="268">
        <v>50</v>
      </c>
      <c r="LB24" s="268">
        <v>50</v>
      </c>
      <c r="LC24" s="268">
        <v>100</v>
      </c>
      <c r="LD24" s="268">
        <v>50</v>
      </c>
      <c r="LE24" s="269"/>
      <c r="LF24" s="270">
        <f t="shared" si="20"/>
        <v>1145</v>
      </c>
      <c r="LG24" s="271">
        <f t="shared" si="20"/>
        <v>850</v>
      </c>
      <c r="LH24" s="268">
        <v>0</v>
      </c>
      <c r="LI24" s="268">
        <v>0</v>
      </c>
      <c r="LJ24" s="268">
        <v>0</v>
      </c>
      <c r="LK24" s="268">
        <v>0</v>
      </c>
      <c r="LL24" s="268">
        <v>0</v>
      </c>
      <c r="LM24" s="268">
        <v>0</v>
      </c>
      <c r="LN24" s="268">
        <v>0</v>
      </c>
      <c r="LO24" s="268">
        <v>0</v>
      </c>
      <c r="LP24" s="268">
        <v>0</v>
      </c>
      <c r="LQ24" s="268">
        <v>0</v>
      </c>
      <c r="LR24" s="268">
        <v>0</v>
      </c>
      <c r="LS24" s="268">
        <v>0</v>
      </c>
      <c r="LT24" s="269"/>
      <c r="LU24" s="270">
        <f t="shared" si="21"/>
        <v>0</v>
      </c>
      <c r="LV24" s="271">
        <f t="shared" si="21"/>
        <v>0</v>
      </c>
      <c r="LW24" s="268">
        <v>0</v>
      </c>
      <c r="LX24" s="268">
        <v>0</v>
      </c>
      <c r="LY24" s="268">
        <v>0</v>
      </c>
      <c r="LZ24" s="268">
        <v>0</v>
      </c>
      <c r="MA24" s="268">
        <v>0</v>
      </c>
      <c r="MB24" s="268">
        <v>0</v>
      </c>
      <c r="MC24" s="268">
        <v>0</v>
      </c>
      <c r="MD24" s="268">
        <v>0</v>
      </c>
      <c r="ME24" s="268">
        <v>0</v>
      </c>
      <c r="MF24" s="268">
        <v>0</v>
      </c>
      <c r="MG24" s="268">
        <v>0</v>
      </c>
      <c r="MH24" s="268">
        <v>0</v>
      </c>
      <c r="MI24" s="269"/>
      <c r="MJ24" s="270">
        <f t="shared" si="22"/>
        <v>0</v>
      </c>
      <c r="MK24" s="271">
        <f t="shared" si="22"/>
        <v>0</v>
      </c>
      <c r="ML24" s="268">
        <v>0</v>
      </c>
      <c r="MM24" s="268">
        <v>0</v>
      </c>
      <c r="MN24" s="268">
        <v>0</v>
      </c>
      <c r="MO24" s="268">
        <v>0</v>
      </c>
      <c r="MP24" s="268">
        <v>0</v>
      </c>
      <c r="MQ24" s="268">
        <v>0</v>
      </c>
      <c r="MR24" s="268">
        <v>0</v>
      </c>
      <c r="MS24" s="268">
        <v>0</v>
      </c>
      <c r="MT24" s="268">
        <v>0</v>
      </c>
      <c r="MU24" s="268">
        <v>0</v>
      </c>
      <c r="MV24" s="268">
        <v>0</v>
      </c>
      <c r="MW24" s="268">
        <v>0</v>
      </c>
      <c r="MX24" s="269"/>
      <c r="MY24" s="270">
        <f t="shared" si="23"/>
        <v>0</v>
      </c>
      <c r="MZ24" s="271">
        <f t="shared" si="23"/>
        <v>0</v>
      </c>
      <c r="NA24" s="268">
        <v>1398</v>
      </c>
      <c r="NB24" s="268">
        <v>565</v>
      </c>
      <c r="NC24" s="268">
        <v>245</v>
      </c>
      <c r="ND24" s="268">
        <v>735</v>
      </c>
      <c r="NE24" s="268">
        <v>905</v>
      </c>
      <c r="NF24" s="268">
        <v>565</v>
      </c>
      <c r="NG24" s="268">
        <v>490</v>
      </c>
      <c r="NH24" s="268">
        <v>75</v>
      </c>
      <c r="NI24" s="268">
        <v>830</v>
      </c>
      <c r="NJ24" s="268">
        <v>300</v>
      </c>
      <c r="NK24" s="268">
        <v>830</v>
      </c>
      <c r="NL24" s="268">
        <v>245</v>
      </c>
      <c r="NM24" s="269"/>
      <c r="NN24" s="270">
        <f t="shared" si="24"/>
        <v>7183</v>
      </c>
      <c r="NO24" s="271">
        <f t="shared" si="24"/>
        <v>5785</v>
      </c>
      <c r="NP24" s="268">
        <v>70.5</v>
      </c>
      <c r="NQ24" s="268">
        <v>40.4</v>
      </c>
      <c r="NR24" s="268">
        <v>19.149999999999999</v>
      </c>
      <c r="NS24" s="268">
        <v>303</v>
      </c>
      <c r="NT24" s="268">
        <v>7.5</v>
      </c>
      <c r="NU24" s="268">
        <v>-286</v>
      </c>
      <c r="NV24" s="268">
        <v>24.8</v>
      </c>
      <c r="NW24" s="268">
        <v>0.5</v>
      </c>
      <c r="NX24" s="268">
        <v>7</v>
      </c>
      <c r="NY24" s="268">
        <v>8.49</v>
      </c>
      <c r="NZ24" s="268">
        <v>21.25</v>
      </c>
      <c r="OA24" s="268">
        <v>41.95</v>
      </c>
      <c r="OB24" s="269"/>
      <c r="OC24" s="270">
        <f t="shared" si="25"/>
        <v>258.54000000000002</v>
      </c>
      <c r="OD24" s="271">
        <f t="shared" si="25"/>
        <v>188.04000000000002</v>
      </c>
      <c r="OE24" s="268">
        <v>2880</v>
      </c>
      <c r="OF24" s="268">
        <v>4430</v>
      </c>
      <c r="OG24" s="268">
        <v>3930</v>
      </c>
      <c r="OH24" s="268">
        <v>3850</v>
      </c>
      <c r="OI24" s="268">
        <v>5185</v>
      </c>
      <c r="OJ24" s="268">
        <v>3485</v>
      </c>
      <c r="OK24" s="268">
        <v>3615</v>
      </c>
      <c r="OL24" s="268">
        <v>1680</v>
      </c>
      <c r="OM24" s="268">
        <v>2435</v>
      </c>
      <c r="ON24" s="268">
        <v>3055</v>
      </c>
      <c r="OO24" s="268">
        <v>1550</v>
      </c>
      <c r="OP24" s="268">
        <v>2800</v>
      </c>
      <c r="OQ24" s="269"/>
      <c r="OR24" s="270">
        <f t="shared" si="26"/>
        <v>38895</v>
      </c>
      <c r="OS24" s="271">
        <f t="shared" si="26"/>
        <v>36015</v>
      </c>
      <c r="OT24" s="268">
        <v>0</v>
      </c>
      <c r="OU24" s="268">
        <v>0</v>
      </c>
      <c r="OV24" s="268">
        <v>0</v>
      </c>
      <c r="OW24" s="268">
        <v>0</v>
      </c>
      <c r="OX24" s="268">
        <v>50</v>
      </c>
      <c r="OY24" s="268">
        <v>0</v>
      </c>
      <c r="OZ24" s="268">
        <v>0</v>
      </c>
      <c r="PA24" s="268">
        <v>0</v>
      </c>
      <c r="PB24" s="268">
        <v>50</v>
      </c>
      <c r="PC24" s="268">
        <v>0</v>
      </c>
      <c r="PD24" s="268">
        <v>0</v>
      </c>
      <c r="PE24" s="268">
        <v>0</v>
      </c>
      <c r="PF24" s="269"/>
      <c r="PG24" s="270">
        <f t="shared" si="27"/>
        <v>100</v>
      </c>
      <c r="PH24" s="271">
        <f t="shared" si="27"/>
        <v>100</v>
      </c>
      <c r="PI24" s="268">
        <v>550</v>
      </c>
      <c r="PJ24" s="268">
        <v>1250</v>
      </c>
      <c r="PK24" s="268">
        <v>900</v>
      </c>
      <c r="PL24" s="268">
        <v>1250</v>
      </c>
      <c r="PM24" s="268">
        <v>1800</v>
      </c>
      <c r="PN24" s="268">
        <v>750</v>
      </c>
      <c r="PO24" s="268">
        <v>900</v>
      </c>
      <c r="PP24" s="268">
        <v>1250</v>
      </c>
      <c r="PQ24" s="268">
        <v>1150</v>
      </c>
      <c r="PR24" s="268">
        <v>2500</v>
      </c>
      <c r="PS24" s="268">
        <v>1750</v>
      </c>
      <c r="PT24" s="268">
        <v>800</v>
      </c>
      <c r="PU24" s="269"/>
      <c r="PV24" s="270">
        <f t="shared" si="28"/>
        <v>14850</v>
      </c>
      <c r="PW24" s="271">
        <f t="shared" si="28"/>
        <v>14300</v>
      </c>
      <c r="PX24" s="268">
        <v>6</v>
      </c>
      <c r="PY24" s="268">
        <v>12</v>
      </c>
      <c r="PZ24" s="268">
        <v>9</v>
      </c>
      <c r="QA24" s="268">
        <v>6</v>
      </c>
      <c r="QB24" s="268">
        <v>12</v>
      </c>
      <c r="QC24" s="268">
        <v>10.5</v>
      </c>
      <c r="QD24" s="268">
        <v>22.5</v>
      </c>
      <c r="QE24" s="268">
        <v>226.5</v>
      </c>
      <c r="QF24" s="268">
        <v>78</v>
      </c>
      <c r="QG24" s="268">
        <v>1.5</v>
      </c>
      <c r="QH24" s="268">
        <v>0</v>
      </c>
      <c r="QI24" s="268">
        <v>173.2</v>
      </c>
      <c r="QJ24" s="269"/>
      <c r="QK24" s="270">
        <f t="shared" si="29"/>
        <v>557.20000000000005</v>
      </c>
      <c r="QL24" s="271">
        <f t="shared" si="29"/>
        <v>551.20000000000005</v>
      </c>
      <c r="QM24" s="268">
        <v>0</v>
      </c>
      <c r="QN24" s="268">
        <v>0</v>
      </c>
      <c r="QO24" s="268">
        <v>0</v>
      </c>
      <c r="QP24" s="268">
        <v>0</v>
      </c>
      <c r="QQ24" s="268">
        <v>0</v>
      </c>
      <c r="QR24" s="268">
        <v>0</v>
      </c>
      <c r="QS24" s="268">
        <v>0</v>
      </c>
      <c r="QT24" s="268">
        <v>0</v>
      </c>
      <c r="QU24" s="268">
        <v>0</v>
      </c>
      <c r="QV24" s="268">
        <v>0</v>
      </c>
      <c r="QW24" s="268">
        <v>0</v>
      </c>
      <c r="QX24" s="268">
        <v>0</v>
      </c>
      <c r="QY24" s="269"/>
      <c r="QZ24" s="270">
        <f t="shared" si="30"/>
        <v>0</v>
      </c>
      <c r="RA24" s="271">
        <f t="shared" si="30"/>
        <v>0</v>
      </c>
      <c r="RB24" s="268">
        <v>0</v>
      </c>
      <c r="RC24" s="268">
        <v>0</v>
      </c>
      <c r="RD24" s="268">
        <v>0</v>
      </c>
      <c r="RE24" s="268">
        <v>0</v>
      </c>
      <c r="RF24" s="268">
        <v>0</v>
      </c>
      <c r="RG24" s="268">
        <v>0</v>
      </c>
      <c r="RH24" s="268">
        <v>0</v>
      </c>
      <c r="RI24" s="268">
        <v>0</v>
      </c>
      <c r="RJ24" s="268">
        <v>0</v>
      </c>
      <c r="RK24" s="268">
        <v>0</v>
      </c>
      <c r="RL24" s="268">
        <v>0</v>
      </c>
      <c r="RM24" s="268">
        <v>0</v>
      </c>
      <c r="RN24" s="269"/>
      <c r="RO24" s="270">
        <f t="shared" si="31"/>
        <v>0</v>
      </c>
      <c r="RP24" s="271">
        <f t="shared" si="31"/>
        <v>0</v>
      </c>
      <c r="RQ24" s="268">
        <v>0</v>
      </c>
      <c r="RR24" s="268">
        <v>0</v>
      </c>
      <c r="RS24" s="268">
        <v>0</v>
      </c>
      <c r="RT24" s="268">
        <v>0</v>
      </c>
      <c r="RU24" s="268">
        <v>0</v>
      </c>
      <c r="RV24" s="268">
        <v>0</v>
      </c>
      <c r="RW24" s="268">
        <v>0</v>
      </c>
      <c r="RX24" s="268">
        <v>0</v>
      </c>
      <c r="RY24" s="268">
        <v>0</v>
      </c>
      <c r="RZ24" s="268">
        <v>0</v>
      </c>
      <c r="SA24" s="268">
        <v>0</v>
      </c>
      <c r="SB24" s="268">
        <v>0</v>
      </c>
      <c r="SC24" s="269"/>
      <c r="SD24" s="270">
        <f t="shared" si="32"/>
        <v>0</v>
      </c>
      <c r="SE24" s="271">
        <f t="shared" si="32"/>
        <v>0</v>
      </c>
      <c r="SF24" s="268">
        <v>0</v>
      </c>
      <c r="SG24" s="268">
        <v>0</v>
      </c>
      <c r="SH24" s="268">
        <v>0</v>
      </c>
      <c r="SI24" s="268">
        <v>0</v>
      </c>
      <c r="SJ24" s="268">
        <v>0</v>
      </c>
      <c r="SK24" s="268">
        <v>0</v>
      </c>
      <c r="SL24" s="268">
        <v>0</v>
      </c>
      <c r="SM24" s="268">
        <v>0</v>
      </c>
      <c r="SN24" s="268">
        <v>0</v>
      </c>
      <c r="SO24" s="268">
        <v>0</v>
      </c>
      <c r="SP24" s="268">
        <v>0</v>
      </c>
      <c r="SQ24" s="268">
        <v>0</v>
      </c>
      <c r="SR24" s="269"/>
      <c r="SS24" s="270">
        <f t="shared" si="33"/>
        <v>0</v>
      </c>
      <c r="ST24" s="271">
        <f t="shared" si="33"/>
        <v>0</v>
      </c>
      <c r="SU24" s="268">
        <v>0</v>
      </c>
      <c r="SV24" s="268">
        <v>0</v>
      </c>
      <c r="SW24" s="268">
        <v>0</v>
      </c>
      <c r="SX24" s="268">
        <v>0</v>
      </c>
      <c r="SY24" s="268">
        <v>0</v>
      </c>
      <c r="SZ24" s="268">
        <v>0</v>
      </c>
      <c r="TA24" s="268">
        <v>0</v>
      </c>
      <c r="TB24" s="268">
        <v>0</v>
      </c>
      <c r="TC24" s="268">
        <v>0</v>
      </c>
      <c r="TD24" s="268">
        <v>0</v>
      </c>
      <c r="TE24" s="268">
        <v>0</v>
      </c>
      <c r="TF24" s="268">
        <v>0</v>
      </c>
      <c r="TG24" s="269"/>
      <c r="TH24" s="270">
        <f t="shared" si="34"/>
        <v>0</v>
      </c>
      <c r="TI24" s="271">
        <f t="shared" si="34"/>
        <v>0</v>
      </c>
      <c r="TJ24" s="268">
        <v>0</v>
      </c>
      <c r="TK24" s="268">
        <v>0</v>
      </c>
      <c r="TL24" s="268">
        <v>0</v>
      </c>
      <c r="TM24" s="268">
        <v>0</v>
      </c>
      <c r="TN24" s="268">
        <v>0</v>
      </c>
      <c r="TO24" s="268">
        <v>0</v>
      </c>
      <c r="TP24" s="268">
        <v>0</v>
      </c>
      <c r="TQ24" s="268">
        <v>0</v>
      </c>
      <c r="TR24" s="268">
        <v>0</v>
      </c>
      <c r="TS24" s="268">
        <v>0</v>
      </c>
      <c r="TT24" s="268">
        <v>0</v>
      </c>
      <c r="TU24" s="268">
        <v>0</v>
      </c>
      <c r="TV24" s="269"/>
      <c r="TW24" s="270">
        <f t="shared" si="35"/>
        <v>0</v>
      </c>
      <c r="TX24" s="271">
        <f t="shared" si="35"/>
        <v>0</v>
      </c>
      <c r="TY24" s="268">
        <v>0</v>
      </c>
      <c r="TZ24" s="268">
        <v>0</v>
      </c>
      <c r="UA24" s="268">
        <v>0</v>
      </c>
      <c r="UB24" s="268">
        <v>0</v>
      </c>
      <c r="UC24" s="268">
        <v>0</v>
      </c>
      <c r="UD24" s="268">
        <v>0</v>
      </c>
      <c r="UE24" s="268">
        <v>0</v>
      </c>
      <c r="UF24" s="268">
        <v>0</v>
      </c>
      <c r="UG24" s="268">
        <v>0</v>
      </c>
      <c r="UH24" s="268">
        <v>0</v>
      </c>
      <c r="UI24" s="268">
        <v>0</v>
      </c>
      <c r="UJ24" s="268">
        <v>0</v>
      </c>
      <c r="UK24" s="269"/>
      <c r="UL24" s="270">
        <f t="shared" si="36"/>
        <v>0</v>
      </c>
      <c r="UM24" s="271">
        <f t="shared" si="36"/>
        <v>0</v>
      </c>
      <c r="UN24" s="268">
        <v>0</v>
      </c>
      <c r="UO24" s="268">
        <v>0</v>
      </c>
      <c r="UP24" s="268">
        <v>0</v>
      </c>
      <c r="UQ24" s="268">
        <v>0</v>
      </c>
      <c r="UR24" s="268">
        <v>0</v>
      </c>
      <c r="US24" s="268">
        <v>0</v>
      </c>
      <c r="UT24" s="268">
        <v>0</v>
      </c>
      <c r="UU24" s="268">
        <v>0</v>
      </c>
      <c r="UV24" s="268">
        <v>0</v>
      </c>
      <c r="UW24" s="268">
        <v>0</v>
      </c>
      <c r="UX24" s="268">
        <v>0</v>
      </c>
      <c r="UY24" s="268">
        <v>0</v>
      </c>
      <c r="UZ24" s="269"/>
      <c r="VA24" s="270">
        <f t="shared" si="37"/>
        <v>0</v>
      </c>
      <c r="VB24" s="271">
        <f t="shared" si="37"/>
        <v>0</v>
      </c>
      <c r="VC24" s="268">
        <v>0</v>
      </c>
      <c r="VD24" s="268">
        <v>0</v>
      </c>
      <c r="VE24" s="268">
        <v>0</v>
      </c>
      <c r="VF24" s="268">
        <v>0</v>
      </c>
      <c r="VG24" s="268">
        <v>0</v>
      </c>
      <c r="VH24" s="268">
        <v>0</v>
      </c>
      <c r="VI24" s="268">
        <v>0</v>
      </c>
      <c r="VJ24" s="268">
        <v>0</v>
      </c>
      <c r="VK24" s="268">
        <v>0</v>
      </c>
      <c r="VL24" s="268">
        <v>0</v>
      </c>
      <c r="VM24" s="268">
        <v>0</v>
      </c>
      <c r="VN24" s="268">
        <v>0</v>
      </c>
      <c r="VO24" s="269"/>
      <c r="VP24" s="270">
        <f t="shared" si="38"/>
        <v>0</v>
      </c>
      <c r="VQ24" s="271">
        <f t="shared" si="38"/>
        <v>0</v>
      </c>
      <c r="VR24" s="268">
        <v>0</v>
      </c>
      <c r="VS24" s="268">
        <v>0</v>
      </c>
      <c r="VT24" s="268">
        <v>0</v>
      </c>
      <c r="VU24" s="268">
        <v>0</v>
      </c>
      <c r="VV24" s="268">
        <v>0</v>
      </c>
      <c r="VW24" s="268">
        <v>0</v>
      </c>
      <c r="VX24" s="268">
        <v>0</v>
      </c>
      <c r="VY24" s="268">
        <v>0</v>
      </c>
      <c r="VZ24" s="268">
        <v>0</v>
      </c>
      <c r="WA24" s="268">
        <v>0</v>
      </c>
      <c r="WB24" s="268">
        <v>0</v>
      </c>
      <c r="WC24" s="268">
        <v>0</v>
      </c>
      <c r="WD24" s="269"/>
      <c r="WE24" s="270">
        <f t="shared" si="39"/>
        <v>0</v>
      </c>
      <c r="WF24" s="271">
        <f t="shared" si="39"/>
        <v>0</v>
      </c>
      <c r="WG24" s="268">
        <v>0</v>
      </c>
      <c r="WH24" s="268">
        <v>0</v>
      </c>
      <c r="WI24" s="268">
        <v>0</v>
      </c>
      <c r="WJ24" s="268">
        <v>0</v>
      </c>
      <c r="WK24" s="268">
        <v>0</v>
      </c>
      <c r="WL24" s="268">
        <v>0</v>
      </c>
      <c r="WM24" s="268">
        <v>0</v>
      </c>
      <c r="WN24" s="268">
        <v>0</v>
      </c>
      <c r="WO24" s="268">
        <v>0</v>
      </c>
      <c r="WP24" s="268">
        <v>0</v>
      </c>
      <c r="WQ24" s="268">
        <v>0</v>
      </c>
      <c r="WR24" s="268">
        <v>0</v>
      </c>
      <c r="WS24" s="269"/>
      <c r="WT24" s="270">
        <f t="shared" si="40"/>
        <v>0</v>
      </c>
      <c r="WU24" s="271">
        <f t="shared" si="40"/>
        <v>0</v>
      </c>
      <c r="WV24" s="268">
        <v>0</v>
      </c>
      <c r="WW24" s="268">
        <v>0</v>
      </c>
      <c r="WX24" s="268">
        <v>0</v>
      </c>
      <c r="WY24" s="268">
        <v>0</v>
      </c>
      <c r="WZ24" s="268">
        <v>0</v>
      </c>
      <c r="XA24" s="268">
        <v>0</v>
      </c>
      <c r="XB24" s="268">
        <v>0</v>
      </c>
      <c r="XC24" s="268">
        <v>0</v>
      </c>
      <c r="XD24" s="268">
        <v>0</v>
      </c>
      <c r="XE24" s="268">
        <v>0</v>
      </c>
      <c r="XF24" s="268">
        <v>0</v>
      </c>
      <c r="XG24" s="268">
        <v>0</v>
      </c>
      <c r="XH24" s="269"/>
      <c r="XI24" s="270">
        <f t="shared" si="41"/>
        <v>0</v>
      </c>
      <c r="XJ24" s="271">
        <f t="shared" si="41"/>
        <v>0</v>
      </c>
      <c r="XK24" s="268">
        <v>0</v>
      </c>
      <c r="XL24" s="268">
        <v>0</v>
      </c>
      <c r="XM24" s="268">
        <v>0</v>
      </c>
      <c r="XN24" s="268">
        <v>0</v>
      </c>
      <c r="XO24" s="268">
        <v>0</v>
      </c>
      <c r="XP24" s="268">
        <v>0</v>
      </c>
      <c r="XQ24" s="268">
        <v>0</v>
      </c>
      <c r="XR24" s="268">
        <v>0</v>
      </c>
      <c r="XS24" s="268">
        <v>0</v>
      </c>
      <c r="XT24" s="268">
        <v>0</v>
      </c>
      <c r="XU24" s="268">
        <v>0</v>
      </c>
      <c r="XV24" s="268">
        <v>0</v>
      </c>
      <c r="XW24" s="268"/>
      <c r="XX24" s="270">
        <f t="shared" si="42"/>
        <v>0</v>
      </c>
      <c r="XY24" s="271">
        <f t="shared" si="42"/>
        <v>0</v>
      </c>
      <c r="XZ24" s="268">
        <v>0</v>
      </c>
      <c r="YA24" s="268">
        <v>0</v>
      </c>
      <c r="YB24" s="268">
        <v>0</v>
      </c>
      <c r="YC24" s="268">
        <v>0</v>
      </c>
      <c r="YD24" s="268">
        <v>0</v>
      </c>
      <c r="YE24" s="268">
        <v>0</v>
      </c>
      <c r="YF24" s="268">
        <v>0</v>
      </c>
      <c r="YG24" s="268">
        <v>0</v>
      </c>
      <c r="YH24" s="268">
        <v>0</v>
      </c>
      <c r="YI24" s="268">
        <v>0</v>
      </c>
      <c r="YJ24" s="268">
        <v>0</v>
      </c>
      <c r="YK24" s="268">
        <v>0</v>
      </c>
      <c r="YL24" s="269"/>
      <c r="YM24" s="270">
        <f t="shared" si="43"/>
        <v>0</v>
      </c>
      <c r="YN24" s="271">
        <f t="shared" si="43"/>
        <v>0</v>
      </c>
      <c r="YO24" s="268">
        <v>0</v>
      </c>
      <c r="YP24" s="268">
        <v>0</v>
      </c>
      <c r="YQ24" s="268">
        <v>0</v>
      </c>
      <c r="YR24" s="268">
        <v>0</v>
      </c>
      <c r="YS24" s="268">
        <v>0</v>
      </c>
      <c r="YT24" s="268">
        <v>0</v>
      </c>
      <c r="YU24" s="268">
        <v>0</v>
      </c>
      <c r="YV24" s="268">
        <v>0</v>
      </c>
      <c r="YW24" s="268">
        <v>0</v>
      </c>
      <c r="YX24" s="268">
        <v>0</v>
      </c>
      <c r="YY24" s="268">
        <v>0</v>
      </c>
      <c r="YZ24" s="268">
        <v>0</v>
      </c>
      <c r="ZA24" s="269"/>
      <c r="ZB24" s="270">
        <f t="shared" si="44"/>
        <v>0</v>
      </c>
      <c r="ZC24" s="271">
        <f t="shared" si="44"/>
        <v>0</v>
      </c>
      <c r="ZD24" s="268">
        <v>0</v>
      </c>
      <c r="ZE24" s="268">
        <v>0</v>
      </c>
      <c r="ZF24" s="268">
        <v>0</v>
      </c>
      <c r="ZG24" s="268">
        <v>0</v>
      </c>
      <c r="ZH24" s="268">
        <v>0</v>
      </c>
      <c r="ZI24" s="268">
        <v>0</v>
      </c>
      <c r="ZJ24" s="268">
        <v>0</v>
      </c>
      <c r="ZK24" s="268">
        <v>0</v>
      </c>
      <c r="ZL24" s="268">
        <v>0</v>
      </c>
      <c r="ZM24" s="268">
        <v>0</v>
      </c>
      <c r="ZN24" s="268">
        <v>0</v>
      </c>
      <c r="ZO24" s="268">
        <v>0</v>
      </c>
      <c r="ZP24" s="269"/>
      <c r="ZQ24" s="270">
        <f t="shared" si="45"/>
        <v>0</v>
      </c>
      <c r="ZR24" s="271">
        <f t="shared" si="45"/>
        <v>0</v>
      </c>
      <c r="ZS24" s="268">
        <v>0</v>
      </c>
      <c r="ZT24" s="268">
        <v>0</v>
      </c>
      <c r="ZU24" s="268">
        <v>0</v>
      </c>
      <c r="ZV24" s="268">
        <v>0</v>
      </c>
      <c r="ZW24" s="268">
        <v>0</v>
      </c>
      <c r="ZX24" s="268">
        <v>0</v>
      </c>
      <c r="ZY24" s="268">
        <v>0</v>
      </c>
      <c r="ZZ24" s="268">
        <v>0</v>
      </c>
      <c r="AAA24" s="268">
        <v>0</v>
      </c>
      <c r="AAB24" s="268">
        <v>0</v>
      </c>
      <c r="AAC24" s="268">
        <v>0</v>
      </c>
      <c r="AAD24" s="268">
        <v>0</v>
      </c>
      <c r="AAE24" s="269"/>
      <c r="AAF24" s="270">
        <f t="shared" si="46"/>
        <v>0</v>
      </c>
      <c r="AAG24" s="271">
        <f t="shared" si="46"/>
        <v>0</v>
      </c>
      <c r="AAH24" s="268">
        <v>722.95</v>
      </c>
      <c r="AAI24" s="268">
        <v>915.67</v>
      </c>
      <c r="AAJ24" s="268">
        <v>999.34</v>
      </c>
      <c r="AAK24" s="268">
        <v>0</v>
      </c>
      <c r="AAL24" s="268">
        <v>1410.85</v>
      </c>
      <c r="AAM24" s="268">
        <v>1701.66</v>
      </c>
      <c r="AAN24" s="268">
        <v>1511.22</v>
      </c>
      <c r="AAO24" s="268">
        <v>593.92999999999995</v>
      </c>
      <c r="AAP24" s="268">
        <v>493.91</v>
      </c>
      <c r="AAQ24" s="268">
        <v>1056.82</v>
      </c>
      <c r="AAR24" s="268">
        <v>1990.6</v>
      </c>
      <c r="AAS24" s="268">
        <v>2152.38</v>
      </c>
      <c r="AAT24" s="269"/>
      <c r="AAU24" s="270">
        <f t="shared" si="47"/>
        <v>13549.330000000002</v>
      </c>
      <c r="AAV24" s="271">
        <f t="shared" si="47"/>
        <v>12826.380000000001</v>
      </c>
      <c r="AAW24" s="268">
        <v>0</v>
      </c>
      <c r="AAX24" s="268">
        <v>0</v>
      </c>
      <c r="AAY24" s="268">
        <v>0</v>
      </c>
      <c r="AAZ24" s="268">
        <v>0</v>
      </c>
      <c r="ABA24" s="268">
        <v>0</v>
      </c>
      <c r="ABB24" s="268">
        <v>0</v>
      </c>
      <c r="ABC24" s="268">
        <v>0</v>
      </c>
      <c r="ABD24" s="268">
        <v>0</v>
      </c>
      <c r="ABE24" s="268">
        <v>0</v>
      </c>
      <c r="ABF24" s="268">
        <v>0</v>
      </c>
      <c r="ABG24" s="268">
        <v>0</v>
      </c>
      <c r="ABH24" s="268">
        <v>0</v>
      </c>
      <c r="ABI24" s="269"/>
      <c r="ABJ24" s="270">
        <f t="shared" si="48"/>
        <v>0</v>
      </c>
      <c r="ABK24" s="271">
        <f t="shared" si="48"/>
        <v>0</v>
      </c>
      <c r="ABL24" s="268">
        <v>143.91</v>
      </c>
      <c r="ABM24" s="268">
        <v>282.39999999999998</v>
      </c>
      <c r="ABN24" s="268">
        <v>224.09</v>
      </c>
      <c r="ABO24" s="268">
        <v>124.41</v>
      </c>
      <c r="ABP24" s="268">
        <v>244.07</v>
      </c>
      <c r="ABQ24" s="268">
        <v>218.03</v>
      </c>
      <c r="ABR24" s="268">
        <v>229.54</v>
      </c>
      <c r="ABS24" s="268">
        <v>33.51</v>
      </c>
      <c r="ABT24" s="268">
        <v>70.94</v>
      </c>
      <c r="ABU24" s="268">
        <v>105.39</v>
      </c>
      <c r="ABV24" s="268">
        <v>93.96</v>
      </c>
      <c r="ABW24" s="268">
        <v>70.31</v>
      </c>
      <c r="ABX24" s="269"/>
      <c r="ABY24" s="270">
        <f t="shared" si="49"/>
        <v>1840.56</v>
      </c>
      <c r="ABZ24" s="271">
        <f t="shared" si="49"/>
        <v>1696.65</v>
      </c>
      <c r="ACA24" s="268">
        <v>883.57</v>
      </c>
      <c r="ACB24" s="268">
        <v>1018.89</v>
      </c>
      <c r="ACC24" s="268">
        <v>948.89</v>
      </c>
      <c r="ACD24" s="268">
        <v>774.81</v>
      </c>
      <c r="ACE24" s="268">
        <v>1049.6400000000001</v>
      </c>
      <c r="ACF24" s="268">
        <v>1169.1400000000001</v>
      </c>
      <c r="ACG24" s="268">
        <v>1374.83</v>
      </c>
      <c r="ACH24" s="268">
        <v>610.46</v>
      </c>
      <c r="ACI24" s="268">
        <v>607.07000000000005</v>
      </c>
      <c r="ACJ24" s="268">
        <v>990.56</v>
      </c>
      <c r="ACK24" s="268">
        <v>1157.3</v>
      </c>
      <c r="ACL24" s="268">
        <v>1140.3800000000001</v>
      </c>
      <c r="ACM24" s="269"/>
      <c r="ACN24" s="270">
        <f t="shared" si="50"/>
        <v>11725.54</v>
      </c>
      <c r="ACO24" s="271">
        <f t="shared" si="50"/>
        <v>10841.970000000001</v>
      </c>
      <c r="ACP24" s="268">
        <v>0</v>
      </c>
      <c r="ACQ24" s="268">
        <v>0</v>
      </c>
      <c r="ACR24" s="268">
        <v>0</v>
      </c>
      <c r="ACS24" s="268">
        <v>0</v>
      </c>
      <c r="ACT24" s="268">
        <v>0</v>
      </c>
      <c r="ACU24" s="268">
        <v>0</v>
      </c>
      <c r="ACV24" s="268">
        <v>0</v>
      </c>
      <c r="ACW24" s="268">
        <v>0</v>
      </c>
      <c r="ACX24" s="268">
        <v>0</v>
      </c>
      <c r="ACY24" s="268">
        <v>0</v>
      </c>
      <c r="ACZ24" s="268">
        <v>0</v>
      </c>
      <c r="ADA24" s="268">
        <v>0</v>
      </c>
      <c r="ADB24" s="269"/>
      <c r="ADC24" s="270">
        <f t="shared" si="51"/>
        <v>0</v>
      </c>
      <c r="ADD24" s="271">
        <f t="shared" si="51"/>
        <v>0</v>
      </c>
      <c r="ADE24" s="268">
        <v>0</v>
      </c>
      <c r="ADF24" s="268">
        <v>0</v>
      </c>
      <c r="ADG24" s="268">
        <v>0</v>
      </c>
      <c r="ADH24" s="268">
        <v>0</v>
      </c>
      <c r="ADI24" s="268">
        <v>0</v>
      </c>
      <c r="ADJ24" s="268">
        <v>0</v>
      </c>
      <c r="ADK24" s="268">
        <v>0</v>
      </c>
      <c r="ADL24" s="268">
        <v>0</v>
      </c>
      <c r="ADM24" s="268">
        <v>0</v>
      </c>
      <c r="ADN24" s="268">
        <v>0</v>
      </c>
      <c r="ADO24" s="268">
        <v>0</v>
      </c>
      <c r="ADP24" s="268">
        <v>0</v>
      </c>
      <c r="ADQ24" s="269"/>
      <c r="ADR24" s="270">
        <f t="shared" si="52"/>
        <v>0</v>
      </c>
      <c r="ADS24" s="271">
        <f t="shared" si="52"/>
        <v>0</v>
      </c>
      <c r="ADT24" s="268">
        <v>0</v>
      </c>
      <c r="ADU24" s="268">
        <v>0</v>
      </c>
      <c r="ADV24" s="268">
        <v>0</v>
      </c>
      <c r="ADW24" s="268">
        <v>0</v>
      </c>
      <c r="ADX24" s="268">
        <v>0</v>
      </c>
      <c r="ADY24" s="268">
        <v>0</v>
      </c>
      <c r="ADZ24" s="268">
        <v>0</v>
      </c>
      <c r="AEA24" s="268">
        <v>0</v>
      </c>
      <c r="AEB24" s="268">
        <v>0</v>
      </c>
      <c r="AEC24" s="268">
        <v>0</v>
      </c>
      <c r="AED24" s="268">
        <v>0</v>
      </c>
      <c r="AEE24" s="268">
        <v>0</v>
      </c>
      <c r="AEF24" s="269"/>
      <c r="AEG24" s="270">
        <f t="shared" si="53"/>
        <v>0</v>
      </c>
      <c r="AEH24" s="271">
        <f t="shared" si="53"/>
        <v>0</v>
      </c>
      <c r="AEI24" s="268">
        <v>0</v>
      </c>
      <c r="AEJ24" s="268">
        <v>0</v>
      </c>
      <c r="AEK24" s="268">
        <v>0</v>
      </c>
      <c r="AEL24" s="268">
        <v>0</v>
      </c>
      <c r="AEM24" s="268">
        <v>0</v>
      </c>
      <c r="AEN24" s="268">
        <v>0</v>
      </c>
      <c r="AEO24" s="268">
        <v>0</v>
      </c>
      <c r="AEP24" s="268">
        <v>0</v>
      </c>
      <c r="AEQ24" s="268">
        <v>0</v>
      </c>
      <c r="AER24" s="268">
        <v>0</v>
      </c>
      <c r="AES24" s="268">
        <v>0</v>
      </c>
      <c r="AET24" s="268">
        <v>0</v>
      </c>
      <c r="AEU24" s="269"/>
      <c r="AEV24" s="270">
        <f t="shared" si="54"/>
        <v>0</v>
      </c>
      <c r="AEW24" s="271">
        <f t="shared" si="54"/>
        <v>0</v>
      </c>
      <c r="AEX24" s="268">
        <v>0</v>
      </c>
      <c r="AEY24" s="268">
        <v>0</v>
      </c>
      <c r="AEZ24" s="268">
        <v>0</v>
      </c>
      <c r="AFA24" s="268">
        <v>0</v>
      </c>
      <c r="AFB24" s="268">
        <v>0</v>
      </c>
      <c r="AFC24" s="268">
        <v>0</v>
      </c>
      <c r="AFD24" s="268">
        <v>0</v>
      </c>
      <c r="AFE24" s="268">
        <v>0</v>
      </c>
      <c r="AFF24" s="268">
        <v>0</v>
      </c>
      <c r="AFG24" s="268">
        <v>0</v>
      </c>
      <c r="AFH24" s="268">
        <v>0</v>
      </c>
      <c r="AFI24" s="268">
        <v>0</v>
      </c>
      <c r="AFJ24" s="269"/>
      <c r="AFK24" s="270">
        <f t="shared" si="55"/>
        <v>0</v>
      </c>
      <c r="AFL24" s="271">
        <f t="shared" si="55"/>
        <v>0</v>
      </c>
      <c r="AFM24" s="268">
        <v>0</v>
      </c>
      <c r="AFN24" s="268">
        <v>0</v>
      </c>
      <c r="AFO24" s="268">
        <v>0</v>
      </c>
      <c r="AFP24" s="268">
        <v>0</v>
      </c>
      <c r="AFQ24" s="268">
        <v>0</v>
      </c>
      <c r="AFR24" s="268">
        <v>0</v>
      </c>
      <c r="AFS24" s="268">
        <v>0</v>
      </c>
      <c r="AFT24" s="268">
        <v>0</v>
      </c>
      <c r="AFU24" s="268">
        <v>0</v>
      </c>
      <c r="AFV24" s="268">
        <v>0</v>
      </c>
      <c r="AFW24" s="268">
        <v>0</v>
      </c>
      <c r="AFX24" s="268">
        <v>0</v>
      </c>
      <c r="AFY24" s="269"/>
      <c r="AFZ24" s="270">
        <f t="shared" si="56"/>
        <v>0</v>
      </c>
      <c r="AGA24" s="271">
        <f t="shared" si="56"/>
        <v>0</v>
      </c>
      <c r="AGB24" s="268">
        <v>0</v>
      </c>
      <c r="AGC24" s="268">
        <v>0</v>
      </c>
      <c r="AGD24" s="268">
        <v>0</v>
      </c>
      <c r="AGE24" s="268">
        <v>0</v>
      </c>
      <c r="AGF24" s="268">
        <v>0</v>
      </c>
      <c r="AGG24" s="268">
        <v>0</v>
      </c>
      <c r="AGH24" s="268">
        <v>0</v>
      </c>
      <c r="AGI24" s="268">
        <v>0</v>
      </c>
      <c r="AGJ24" s="268">
        <v>0</v>
      </c>
      <c r="AGK24" s="268">
        <v>0</v>
      </c>
      <c r="AGL24" s="268">
        <v>0</v>
      </c>
      <c r="AGM24" s="268">
        <v>0</v>
      </c>
      <c r="AGN24" s="269"/>
      <c r="AGO24" s="270">
        <f t="shared" si="57"/>
        <v>0</v>
      </c>
      <c r="AGP24" s="271">
        <f t="shared" si="57"/>
        <v>0</v>
      </c>
      <c r="AGQ24" s="268">
        <v>0</v>
      </c>
      <c r="AGR24" s="268">
        <v>0</v>
      </c>
      <c r="AGS24" s="268">
        <v>0</v>
      </c>
      <c r="AGT24" s="268">
        <v>0</v>
      </c>
      <c r="AGU24" s="268">
        <v>0</v>
      </c>
      <c r="AGV24" s="268">
        <v>0</v>
      </c>
      <c r="AGW24" s="268">
        <v>0</v>
      </c>
      <c r="AGX24" s="268">
        <v>0</v>
      </c>
      <c r="AGY24" s="268">
        <v>0</v>
      </c>
      <c r="AGZ24" s="268">
        <v>0</v>
      </c>
      <c r="AHA24" s="268">
        <v>0</v>
      </c>
      <c r="AHB24" s="268">
        <v>0</v>
      </c>
      <c r="AHC24" s="269"/>
      <c r="AHD24" s="270">
        <f t="shared" si="58"/>
        <v>0</v>
      </c>
      <c r="AHE24" s="271">
        <f t="shared" si="58"/>
        <v>0</v>
      </c>
      <c r="AHF24" s="268">
        <v>0</v>
      </c>
      <c r="AHG24" s="268">
        <v>0</v>
      </c>
      <c r="AHH24" s="268">
        <v>10</v>
      </c>
      <c r="AHI24" s="268">
        <v>0</v>
      </c>
      <c r="AHJ24" s="268">
        <v>35</v>
      </c>
      <c r="AHK24" s="268">
        <v>15</v>
      </c>
      <c r="AHL24" s="268">
        <v>5</v>
      </c>
      <c r="AHM24" s="268">
        <v>5</v>
      </c>
      <c r="AHN24" s="268">
        <v>0.8</v>
      </c>
      <c r="AHO24" s="268">
        <v>0</v>
      </c>
      <c r="AHP24" s="268">
        <v>0</v>
      </c>
      <c r="AHQ24" s="268">
        <v>0</v>
      </c>
      <c r="AHR24" s="269"/>
      <c r="AHS24" s="270">
        <f t="shared" si="59"/>
        <v>70.8</v>
      </c>
      <c r="AHT24" s="271">
        <f t="shared" si="59"/>
        <v>70.8</v>
      </c>
      <c r="AHU24" s="268">
        <v>0</v>
      </c>
      <c r="AHV24" s="268">
        <v>0</v>
      </c>
      <c r="AHW24" s="268">
        <v>0</v>
      </c>
      <c r="AHX24" s="268">
        <v>0</v>
      </c>
      <c r="AHY24" s="268">
        <v>0</v>
      </c>
      <c r="AHZ24" s="268">
        <v>0</v>
      </c>
      <c r="AIA24" s="268">
        <v>0</v>
      </c>
      <c r="AIB24" s="268">
        <v>0</v>
      </c>
      <c r="AIC24" s="268">
        <v>0</v>
      </c>
      <c r="AID24" s="268">
        <v>0</v>
      </c>
      <c r="AIE24" s="268">
        <v>0</v>
      </c>
      <c r="AIF24" s="268">
        <v>0</v>
      </c>
      <c r="AIG24" s="269"/>
      <c r="AIH24" s="270">
        <f t="shared" si="60"/>
        <v>0</v>
      </c>
      <c r="AII24" s="271">
        <f t="shared" si="60"/>
        <v>0</v>
      </c>
      <c r="AIJ24" s="268">
        <v>0</v>
      </c>
      <c r="AIK24" s="268">
        <v>0</v>
      </c>
      <c r="AIL24" s="268">
        <v>0</v>
      </c>
      <c r="AIM24" s="268">
        <v>0</v>
      </c>
      <c r="AIN24" s="268">
        <v>0</v>
      </c>
      <c r="AIO24" s="268">
        <v>0</v>
      </c>
      <c r="AIP24" s="268">
        <v>0</v>
      </c>
      <c r="AIQ24" s="268">
        <v>0</v>
      </c>
      <c r="AIR24" s="268">
        <v>0</v>
      </c>
      <c r="AIS24" s="268">
        <v>0</v>
      </c>
      <c r="AIT24" s="268">
        <v>0</v>
      </c>
      <c r="AIU24" s="268">
        <v>0</v>
      </c>
      <c r="AIV24" s="269"/>
      <c r="AIW24" s="270">
        <f t="shared" si="61"/>
        <v>0</v>
      </c>
      <c r="AIX24" s="271">
        <f t="shared" si="61"/>
        <v>0</v>
      </c>
      <c r="AIY24" s="268">
        <v>0</v>
      </c>
      <c r="AIZ24" s="268">
        <v>0</v>
      </c>
      <c r="AJA24" s="268">
        <v>0</v>
      </c>
      <c r="AJB24" s="268">
        <v>0</v>
      </c>
      <c r="AJC24" s="268">
        <v>0</v>
      </c>
      <c r="AJD24" s="268">
        <v>0</v>
      </c>
      <c r="AJE24" s="268">
        <v>0</v>
      </c>
      <c r="AJF24" s="268">
        <v>0</v>
      </c>
      <c r="AJG24" s="268">
        <v>0</v>
      </c>
      <c r="AJH24" s="268">
        <v>0</v>
      </c>
      <c r="AJI24" s="268">
        <v>0</v>
      </c>
      <c r="AJJ24" s="268">
        <v>0</v>
      </c>
      <c r="AJK24" s="269"/>
      <c r="AJL24" s="270">
        <f t="shared" si="62"/>
        <v>0</v>
      </c>
      <c r="AJM24" s="271">
        <f t="shared" si="62"/>
        <v>0</v>
      </c>
      <c r="AJN24" s="268">
        <v>0</v>
      </c>
      <c r="AJO24" s="268">
        <v>0</v>
      </c>
      <c r="AJP24" s="268">
        <v>0</v>
      </c>
      <c r="AJQ24" s="268">
        <v>0</v>
      </c>
      <c r="AJR24" s="268">
        <v>0</v>
      </c>
      <c r="AJS24" s="268">
        <v>0</v>
      </c>
      <c r="AJT24" s="268">
        <v>0</v>
      </c>
      <c r="AJU24" s="268">
        <v>0</v>
      </c>
      <c r="AJV24" s="268">
        <v>0</v>
      </c>
      <c r="AJW24" s="268">
        <v>0</v>
      </c>
      <c r="AJX24" s="268">
        <v>0</v>
      </c>
      <c r="AJY24" s="268">
        <v>0</v>
      </c>
      <c r="AJZ24" s="269"/>
      <c r="AKA24" s="270">
        <f t="shared" si="63"/>
        <v>0</v>
      </c>
      <c r="AKB24" s="271">
        <f t="shared" si="63"/>
        <v>0</v>
      </c>
      <c r="AKC24" s="268">
        <v>698.66</v>
      </c>
      <c r="AKD24" s="268">
        <v>357.23</v>
      </c>
      <c r="AKE24" s="268">
        <v>785.53</v>
      </c>
      <c r="AKF24" s="268">
        <v>564.07000000000005</v>
      </c>
      <c r="AKG24" s="268">
        <v>610.29</v>
      </c>
      <c r="AKH24" s="268">
        <v>823.94</v>
      </c>
      <c r="AKI24" s="268">
        <v>635.67999999999995</v>
      </c>
      <c r="AKJ24" s="268">
        <v>360.3</v>
      </c>
      <c r="AKK24" s="268">
        <v>415.15</v>
      </c>
      <c r="AKL24" s="268">
        <v>545.66</v>
      </c>
      <c r="AKM24" s="268">
        <v>843.85</v>
      </c>
      <c r="AKN24" s="268">
        <v>607.55999999999995</v>
      </c>
      <c r="AKO24" s="269"/>
      <c r="AKP24" s="270">
        <f t="shared" si="64"/>
        <v>7247.92</v>
      </c>
      <c r="AKQ24" s="271">
        <f t="shared" si="64"/>
        <v>6549.26</v>
      </c>
      <c r="AKR24" s="268">
        <v>0</v>
      </c>
      <c r="AKS24" s="268">
        <v>1879.62</v>
      </c>
      <c r="AKT24" s="268">
        <v>1543</v>
      </c>
      <c r="AKU24" s="268">
        <v>0</v>
      </c>
      <c r="AKV24" s="268">
        <v>0</v>
      </c>
      <c r="AKW24" s="268">
        <v>0</v>
      </c>
      <c r="AKX24" s="268">
        <v>0</v>
      </c>
      <c r="AKY24" s="268">
        <v>0</v>
      </c>
      <c r="AKZ24" s="268">
        <v>750</v>
      </c>
      <c r="ALA24" s="268">
        <v>0</v>
      </c>
      <c r="ALB24" s="268">
        <v>0</v>
      </c>
      <c r="ALC24" s="268">
        <v>0</v>
      </c>
      <c r="ALD24" s="269"/>
      <c r="ALE24" s="270">
        <f t="shared" si="65"/>
        <v>4172.62</v>
      </c>
      <c r="ALF24" s="271">
        <f t="shared" si="65"/>
        <v>4172.62</v>
      </c>
      <c r="ALG24" s="268">
        <v>0</v>
      </c>
      <c r="ALH24" s="268">
        <v>0</v>
      </c>
      <c r="ALI24" s="268">
        <v>0</v>
      </c>
      <c r="ALJ24" s="268">
        <v>0</v>
      </c>
      <c r="ALK24" s="268">
        <v>0</v>
      </c>
      <c r="ALL24" s="268">
        <v>0</v>
      </c>
      <c r="ALM24" s="268">
        <v>0</v>
      </c>
      <c r="ALN24" s="268">
        <v>0</v>
      </c>
      <c r="ALO24" s="268">
        <v>0</v>
      </c>
      <c r="ALP24" s="268">
        <v>0</v>
      </c>
      <c r="ALQ24" s="268">
        <v>0</v>
      </c>
      <c r="ALR24" s="268">
        <v>0</v>
      </c>
      <c r="ALS24" s="269"/>
      <c r="ALT24" s="270">
        <f t="shared" si="66"/>
        <v>0</v>
      </c>
      <c r="ALU24" s="271">
        <f t="shared" si="66"/>
        <v>0</v>
      </c>
      <c r="ALV24" s="268">
        <v>0</v>
      </c>
      <c r="ALW24" s="268">
        <v>0</v>
      </c>
      <c r="ALX24" s="268">
        <v>0</v>
      </c>
      <c r="ALY24" s="268">
        <v>0</v>
      </c>
      <c r="ALZ24" s="268">
        <v>0</v>
      </c>
      <c r="AMA24" s="268">
        <v>0</v>
      </c>
      <c r="AMB24" s="268">
        <v>0</v>
      </c>
      <c r="AMC24" s="268">
        <v>0</v>
      </c>
      <c r="AMD24" s="268">
        <v>0</v>
      </c>
      <c r="AME24" s="268">
        <v>451.42</v>
      </c>
      <c r="AMF24" s="268">
        <v>0</v>
      </c>
      <c r="AMG24" s="268">
        <v>0</v>
      </c>
      <c r="AMH24" s="269"/>
      <c r="AMI24" s="270">
        <f t="shared" si="67"/>
        <v>451.42</v>
      </c>
      <c r="AMJ24" s="271">
        <f t="shared" si="67"/>
        <v>451.42</v>
      </c>
      <c r="AMK24" s="268">
        <v>4.54</v>
      </c>
      <c r="AML24" s="268">
        <v>7.2</v>
      </c>
      <c r="AMM24" s="268">
        <v>4.24</v>
      </c>
      <c r="AMN24" s="268">
        <v>4.21</v>
      </c>
      <c r="AMO24" s="268">
        <v>3.42</v>
      </c>
      <c r="AMP24" s="268">
        <v>3.93</v>
      </c>
      <c r="AMQ24" s="268">
        <v>6.98</v>
      </c>
      <c r="AMR24" s="268">
        <v>12.11</v>
      </c>
      <c r="AMS24" s="268">
        <v>11.47</v>
      </c>
      <c r="AMT24" s="268">
        <v>10.41</v>
      </c>
      <c r="AMU24" s="268">
        <v>10.48</v>
      </c>
      <c r="AMV24" s="268">
        <v>10.54</v>
      </c>
      <c r="AMW24" s="269"/>
      <c r="AMX24" s="270">
        <f t="shared" si="68"/>
        <v>89.53</v>
      </c>
      <c r="AMY24" s="271">
        <f t="shared" si="68"/>
        <v>84.990000000000009</v>
      </c>
      <c r="AMZ24" s="268">
        <v>0</v>
      </c>
      <c r="ANA24" s="268">
        <v>0</v>
      </c>
      <c r="ANB24" s="268">
        <v>0</v>
      </c>
      <c r="ANC24" s="268">
        <v>0</v>
      </c>
      <c r="AND24" s="268">
        <v>0</v>
      </c>
      <c r="ANE24" s="268">
        <v>0</v>
      </c>
      <c r="ANF24" s="268">
        <v>0</v>
      </c>
      <c r="ANG24" s="268">
        <v>0</v>
      </c>
      <c r="ANH24" s="268">
        <v>0</v>
      </c>
      <c r="ANI24" s="268">
        <v>0</v>
      </c>
      <c r="ANJ24" s="268">
        <v>0</v>
      </c>
      <c r="ANK24" s="268">
        <v>0</v>
      </c>
      <c r="ANL24" s="269"/>
      <c r="ANM24" s="270">
        <f t="shared" si="69"/>
        <v>0</v>
      </c>
      <c r="ANN24" s="271">
        <f t="shared" si="69"/>
        <v>0</v>
      </c>
      <c r="ANO24" s="268">
        <v>0</v>
      </c>
      <c r="ANP24" s="268">
        <v>0</v>
      </c>
      <c r="ANQ24" s="268">
        <v>0</v>
      </c>
      <c r="ANR24" s="268">
        <v>0</v>
      </c>
      <c r="ANS24" s="268">
        <v>0</v>
      </c>
      <c r="ANT24" s="268">
        <v>0</v>
      </c>
      <c r="ANU24" s="268">
        <v>0</v>
      </c>
      <c r="ANV24" s="268">
        <v>0</v>
      </c>
      <c r="ANW24" s="268">
        <v>0</v>
      </c>
      <c r="ANX24" s="268">
        <v>0</v>
      </c>
      <c r="ANY24" s="268">
        <v>0</v>
      </c>
      <c r="ANZ24" s="268">
        <v>0</v>
      </c>
      <c r="AOA24" s="269"/>
      <c r="AOB24" s="270">
        <f t="shared" si="70"/>
        <v>0</v>
      </c>
      <c r="AOC24" s="271">
        <f t="shared" si="70"/>
        <v>0</v>
      </c>
      <c r="AOD24" s="268">
        <v>0</v>
      </c>
      <c r="AOE24" s="268">
        <v>0</v>
      </c>
      <c r="AOF24" s="268">
        <v>0</v>
      </c>
      <c r="AOG24" s="268">
        <v>0</v>
      </c>
      <c r="AOH24" s="268">
        <v>0</v>
      </c>
      <c r="AOI24" s="268">
        <v>0</v>
      </c>
      <c r="AOJ24" s="268">
        <v>0</v>
      </c>
      <c r="AOK24" s="268">
        <v>0</v>
      </c>
      <c r="AOL24" s="268">
        <v>0</v>
      </c>
      <c r="AOM24" s="268">
        <v>0</v>
      </c>
      <c r="AON24" s="268">
        <v>0</v>
      </c>
      <c r="AOO24" s="268">
        <v>0</v>
      </c>
      <c r="AOP24" s="269"/>
      <c r="AOQ24" s="270">
        <f t="shared" si="71"/>
        <v>0</v>
      </c>
      <c r="AOR24" s="271">
        <f t="shared" si="71"/>
        <v>0</v>
      </c>
      <c r="AOS24" s="268">
        <v>0</v>
      </c>
      <c r="AOT24" s="268">
        <v>0</v>
      </c>
      <c r="AOU24" s="268">
        <v>0</v>
      </c>
      <c r="AOV24" s="268">
        <v>0</v>
      </c>
      <c r="AOW24" s="268">
        <v>0</v>
      </c>
      <c r="AOX24" s="268">
        <v>0</v>
      </c>
      <c r="AOY24" s="268">
        <v>0</v>
      </c>
      <c r="AOZ24" s="268">
        <v>0</v>
      </c>
      <c r="APA24" s="268">
        <v>0</v>
      </c>
      <c r="APB24" s="268">
        <v>0</v>
      </c>
      <c r="APC24" s="268">
        <v>0</v>
      </c>
      <c r="APD24" s="268">
        <v>0</v>
      </c>
      <c r="APE24" s="269"/>
      <c r="APF24" s="270">
        <f t="shared" si="72"/>
        <v>0</v>
      </c>
      <c r="APG24" s="271">
        <f t="shared" si="72"/>
        <v>0</v>
      </c>
      <c r="APH24" s="268">
        <v>0</v>
      </c>
      <c r="API24" s="268">
        <v>0</v>
      </c>
      <c r="APJ24" s="268">
        <v>0</v>
      </c>
      <c r="APK24" s="268">
        <v>0</v>
      </c>
      <c r="APL24" s="268">
        <v>0</v>
      </c>
      <c r="APM24" s="268">
        <v>0</v>
      </c>
      <c r="APN24" s="268">
        <v>0</v>
      </c>
      <c r="APO24" s="268">
        <v>0</v>
      </c>
      <c r="APP24" s="268">
        <v>0</v>
      </c>
      <c r="APQ24" s="268">
        <v>0</v>
      </c>
      <c r="APR24" s="268">
        <v>0</v>
      </c>
      <c r="APS24" s="268">
        <v>0</v>
      </c>
      <c r="APT24" s="269"/>
      <c r="APU24" s="270">
        <f t="shared" si="73"/>
        <v>0</v>
      </c>
      <c r="APV24" s="271">
        <f t="shared" si="73"/>
        <v>0</v>
      </c>
      <c r="APW24" s="268">
        <v>0</v>
      </c>
      <c r="APX24" s="268">
        <v>0</v>
      </c>
      <c r="APY24" s="268">
        <v>0</v>
      </c>
      <c r="APZ24" s="268">
        <v>0</v>
      </c>
      <c r="AQA24" s="268">
        <v>0</v>
      </c>
      <c r="AQB24" s="268">
        <v>0</v>
      </c>
      <c r="AQC24" s="268">
        <v>0</v>
      </c>
      <c r="AQD24" s="268">
        <v>0</v>
      </c>
      <c r="AQE24" s="268">
        <v>0</v>
      </c>
      <c r="AQF24" s="268">
        <v>0</v>
      </c>
      <c r="AQG24" s="268">
        <v>0</v>
      </c>
      <c r="AQH24" s="268">
        <v>0</v>
      </c>
      <c r="AQI24" s="269"/>
      <c r="AQJ24" s="270">
        <f t="shared" si="74"/>
        <v>0</v>
      </c>
      <c r="AQK24" s="271">
        <f t="shared" si="74"/>
        <v>0</v>
      </c>
      <c r="AQL24" s="268"/>
      <c r="AQM24" s="268"/>
      <c r="AQN24" s="268"/>
      <c r="AQO24" s="268"/>
      <c r="AQP24" s="268">
        <v>16654</v>
      </c>
      <c r="AQQ24" s="268"/>
      <c r="AQR24" s="268"/>
      <c r="AQS24" s="268"/>
      <c r="AQT24" s="268"/>
      <c r="AQU24" s="268"/>
      <c r="AQV24" s="268"/>
      <c r="AQW24" s="268"/>
      <c r="AQX24" s="269"/>
      <c r="AQY24" s="270">
        <f t="shared" si="75"/>
        <v>16654</v>
      </c>
      <c r="AQZ24" s="271">
        <f t="shared" si="75"/>
        <v>16654</v>
      </c>
      <c r="ARA24" s="268">
        <v>19364</v>
      </c>
      <c r="ARB24" s="268">
        <v>17755</v>
      </c>
      <c r="ARC24" s="268">
        <v>17755</v>
      </c>
      <c r="ARD24" s="268">
        <v>17755</v>
      </c>
      <c r="ARE24" s="268">
        <v>17755</v>
      </c>
      <c r="ARF24" s="268">
        <v>17755</v>
      </c>
      <c r="ARG24" s="268">
        <v>17755</v>
      </c>
      <c r="ARH24" s="268">
        <v>17755</v>
      </c>
      <c r="ARI24" s="268">
        <v>17755</v>
      </c>
      <c r="ARJ24" s="268">
        <v>0</v>
      </c>
      <c r="ARK24" s="268">
        <v>1422.3</v>
      </c>
      <c r="ARL24" s="268">
        <v>3000</v>
      </c>
      <c r="ARM24" s="269"/>
      <c r="ARN24" s="270">
        <f t="shared" si="76"/>
        <v>165826.29999999999</v>
      </c>
      <c r="ARO24" s="271">
        <f t="shared" si="76"/>
        <v>146462.29999999999</v>
      </c>
      <c r="ARP24" s="268">
        <v>34741.839999999997</v>
      </c>
      <c r="ARQ24" s="268">
        <v>39004.519999999997</v>
      </c>
      <c r="ARR24" s="268">
        <v>38584.19</v>
      </c>
      <c r="ARS24" s="268">
        <v>36570.86</v>
      </c>
      <c r="ART24" s="268">
        <v>36755.050000000003</v>
      </c>
      <c r="ARU24" s="268">
        <v>37674.75</v>
      </c>
      <c r="ARV24" s="268">
        <v>50286.09</v>
      </c>
      <c r="ARW24" s="268">
        <v>33861.15</v>
      </c>
      <c r="ARX24" s="268">
        <v>34080.339999999997</v>
      </c>
      <c r="ARY24" s="268">
        <v>33478.51</v>
      </c>
      <c r="ARZ24" s="268">
        <v>36157.43</v>
      </c>
      <c r="ASA24" s="269"/>
      <c r="ASB24" s="272">
        <f t="shared" si="78"/>
        <v>411194.72999999992</v>
      </c>
      <c r="ASC24" s="273"/>
      <c r="ASD24" s="268"/>
      <c r="ASE24" s="268"/>
      <c r="ASF24" s="268"/>
      <c r="ASG24" s="268"/>
      <c r="ASH24" s="268"/>
      <c r="ASI24" s="268"/>
      <c r="ASJ24" s="268"/>
      <c r="ASK24" s="268"/>
      <c r="ASL24" s="268"/>
      <c r="ASM24" s="268"/>
      <c r="ASN24" s="269"/>
      <c r="ASO24" s="274">
        <f t="shared" si="77"/>
        <v>0</v>
      </c>
    </row>
    <row r="25" spans="1:1185" x14ac:dyDescent="0.25">
      <c r="A25" s="39">
        <v>24</v>
      </c>
      <c r="B25" s="40">
        <v>1</v>
      </c>
      <c r="C25" s="40" t="s">
        <v>35</v>
      </c>
      <c r="D25" s="40" t="s">
        <v>35</v>
      </c>
      <c r="E25" s="41" t="s">
        <v>35</v>
      </c>
      <c r="F25" s="187">
        <v>432807</v>
      </c>
      <c r="G25" s="49">
        <v>498919</v>
      </c>
      <c r="H25" s="51">
        <v>432762</v>
      </c>
      <c r="I25" s="49">
        <v>466245</v>
      </c>
      <c r="J25" s="49">
        <v>59728.748371266236</v>
      </c>
      <c r="K25" s="51" t="s">
        <v>219</v>
      </c>
      <c r="L25" s="49">
        <v>421533.54</v>
      </c>
      <c r="M25" s="49">
        <v>481262</v>
      </c>
      <c r="N25" s="49">
        <v>432762</v>
      </c>
      <c r="O25" s="49">
        <v>36064</v>
      </c>
      <c r="P25" s="49">
        <v>38854</v>
      </c>
      <c r="Q25" s="258">
        <v>6490.5332442496174</v>
      </c>
      <c r="R25" s="259">
        <v>11166.178384484136</v>
      </c>
      <c r="S25" s="260">
        <f t="shared" si="0"/>
        <v>17656.711628733752</v>
      </c>
      <c r="T25" s="261">
        <v>4734.2700000000004</v>
      </c>
      <c r="U25" s="261">
        <v>3390.97</v>
      </c>
      <c r="V25" s="261">
        <v>2038.13</v>
      </c>
      <c r="W25" s="261">
        <v>3600.65</v>
      </c>
      <c r="X25" s="261">
        <v>2709.19</v>
      </c>
      <c r="Y25" s="261">
        <v>10934.9</v>
      </c>
      <c r="Z25" s="261">
        <v>2839.16</v>
      </c>
      <c r="AA25" s="261">
        <v>1967.05</v>
      </c>
      <c r="AB25" s="261">
        <v>3486.94</v>
      </c>
      <c r="AC25" s="261">
        <v>4650.3500000000004</v>
      </c>
      <c r="AD25" s="261">
        <v>1846.58</v>
      </c>
      <c r="AE25" s="261">
        <v>2294.14</v>
      </c>
      <c r="AF25" s="262"/>
      <c r="AG25" s="263">
        <f t="shared" si="1"/>
        <v>44492.33</v>
      </c>
      <c r="AH25" s="264">
        <f t="shared" si="1"/>
        <v>39758.06</v>
      </c>
      <c r="AI25" s="261">
        <v>765.11</v>
      </c>
      <c r="AJ25" s="261">
        <v>518.13</v>
      </c>
      <c r="AK25" s="261">
        <v>354.05</v>
      </c>
      <c r="AL25" s="261">
        <v>318.12</v>
      </c>
      <c r="AM25" s="261">
        <v>438.8</v>
      </c>
      <c r="AN25" s="261">
        <v>1289.19</v>
      </c>
      <c r="AO25" s="261">
        <v>585.08000000000004</v>
      </c>
      <c r="AP25" s="261">
        <v>376.07</v>
      </c>
      <c r="AQ25" s="261">
        <v>483.19</v>
      </c>
      <c r="AR25" s="261">
        <v>384.98</v>
      </c>
      <c r="AS25" s="261">
        <v>245.23</v>
      </c>
      <c r="AT25" s="261">
        <v>259.95</v>
      </c>
      <c r="AU25" s="262"/>
      <c r="AV25" s="263">
        <f t="shared" si="2"/>
        <v>6017.8999999999987</v>
      </c>
      <c r="AW25" s="264">
        <f t="shared" si="2"/>
        <v>5252.79</v>
      </c>
      <c r="AX25" s="261">
        <v>177.37</v>
      </c>
      <c r="AY25" s="261">
        <v>0.19</v>
      </c>
      <c r="AZ25" s="261">
        <v>0.05</v>
      </c>
      <c r="BA25" s="261">
        <v>3.05</v>
      </c>
      <c r="BB25" s="261">
        <v>0</v>
      </c>
      <c r="BC25" s="261">
        <v>0</v>
      </c>
      <c r="BD25" s="261">
        <v>7.0000000000000007E-2</v>
      </c>
      <c r="BE25" s="261">
        <v>0</v>
      </c>
      <c r="BF25" s="261">
        <v>3.66</v>
      </c>
      <c r="BG25" s="261">
        <v>0.05</v>
      </c>
      <c r="BH25" s="261">
        <v>0.05</v>
      </c>
      <c r="BI25" s="261">
        <v>0.48</v>
      </c>
      <c r="BJ25" s="262"/>
      <c r="BK25" s="263">
        <f t="shared" si="3"/>
        <v>184.97000000000003</v>
      </c>
      <c r="BL25" s="264">
        <f t="shared" si="3"/>
        <v>7.6</v>
      </c>
      <c r="BM25" s="261">
        <v>117.01</v>
      </c>
      <c r="BN25" s="261">
        <v>156.88999999999999</v>
      </c>
      <c r="BO25" s="261">
        <v>109.97</v>
      </c>
      <c r="BP25" s="261">
        <v>103.41</v>
      </c>
      <c r="BQ25" s="261">
        <v>73.84</v>
      </c>
      <c r="BR25" s="261">
        <v>205.6</v>
      </c>
      <c r="BS25" s="261">
        <v>129.43</v>
      </c>
      <c r="BT25" s="261">
        <v>65.510000000000005</v>
      </c>
      <c r="BU25" s="261">
        <v>54.89</v>
      </c>
      <c r="BV25" s="261">
        <v>70.81</v>
      </c>
      <c r="BW25" s="261">
        <v>64.010000000000005</v>
      </c>
      <c r="BX25" s="261">
        <v>37.869999999999997</v>
      </c>
      <c r="BY25" s="262"/>
      <c r="BZ25" s="263">
        <f t="shared" si="4"/>
        <v>1189.24</v>
      </c>
      <c r="CA25" s="264">
        <f t="shared" si="4"/>
        <v>1072.23</v>
      </c>
      <c r="CB25" s="261">
        <v>1424.41</v>
      </c>
      <c r="CC25" s="261">
        <v>1121.43</v>
      </c>
      <c r="CD25" s="261">
        <v>1681.78</v>
      </c>
      <c r="CE25" s="261">
        <v>1601.98</v>
      </c>
      <c r="CF25" s="261">
        <v>659.1</v>
      </c>
      <c r="CG25" s="261">
        <v>2944.22</v>
      </c>
      <c r="CH25" s="261">
        <v>1902.17</v>
      </c>
      <c r="CI25" s="261">
        <v>1374.72</v>
      </c>
      <c r="CJ25" s="261">
        <v>1121.47</v>
      </c>
      <c r="CK25" s="261">
        <v>435.85</v>
      </c>
      <c r="CL25" s="261">
        <v>867.87</v>
      </c>
      <c r="CM25" s="261">
        <v>572.6</v>
      </c>
      <c r="CN25" s="262"/>
      <c r="CO25" s="263">
        <f t="shared" si="5"/>
        <v>15707.6</v>
      </c>
      <c r="CP25" s="264">
        <f t="shared" si="5"/>
        <v>14283.19</v>
      </c>
      <c r="CQ25" s="261">
        <v>0</v>
      </c>
      <c r="CR25" s="261">
        <v>0</v>
      </c>
      <c r="CS25" s="261">
        <v>0</v>
      </c>
      <c r="CT25" s="261">
        <v>0</v>
      </c>
      <c r="CU25" s="261">
        <v>0</v>
      </c>
      <c r="CV25" s="261">
        <v>0</v>
      </c>
      <c r="CW25" s="261">
        <v>0</v>
      </c>
      <c r="CX25" s="261">
        <v>0</v>
      </c>
      <c r="CY25" s="261">
        <v>0</v>
      </c>
      <c r="CZ25" s="261">
        <v>0</v>
      </c>
      <c r="DA25" s="261">
        <v>0</v>
      </c>
      <c r="DB25" s="261">
        <v>0</v>
      </c>
      <c r="DC25" s="262"/>
      <c r="DD25" s="263">
        <f t="shared" si="6"/>
        <v>0</v>
      </c>
      <c r="DE25" s="264">
        <f t="shared" si="6"/>
        <v>0</v>
      </c>
      <c r="DF25" s="261">
        <v>0</v>
      </c>
      <c r="DG25" s="261">
        <v>0</v>
      </c>
      <c r="DH25" s="261">
        <v>0</v>
      </c>
      <c r="DI25" s="261">
        <v>0</v>
      </c>
      <c r="DJ25" s="261">
        <v>0</v>
      </c>
      <c r="DK25" s="261">
        <v>0</v>
      </c>
      <c r="DL25" s="261">
        <v>0</v>
      </c>
      <c r="DM25" s="261">
        <v>0</v>
      </c>
      <c r="DN25" s="261">
        <v>0</v>
      </c>
      <c r="DO25" s="261">
        <v>0</v>
      </c>
      <c r="DP25" s="261">
        <v>0</v>
      </c>
      <c r="DQ25" s="261">
        <v>0</v>
      </c>
      <c r="DR25" s="262"/>
      <c r="DS25" s="263">
        <f t="shared" si="7"/>
        <v>0</v>
      </c>
      <c r="DT25" s="264">
        <f t="shared" si="7"/>
        <v>0</v>
      </c>
      <c r="DU25" s="261">
        <v>1755.94</v>
      </c>
      <c r="DV25" s="261">
        <v>3810.72</v>
      </c>
      <c r="DW25" s="261">
        <v>1168.6099999999999</v>
      </c>
      <c r="DX25" s="261">
        <v>157</v>
      </c>
      <c r="DY25" s="261">
        <v>622.41</v>
      </c>
      <c r="DZ25" s="261">
        <v>15211.16</v>
      </c>
      <c r="EA25" s="261">
        <v>5150.43</v>
      </c>
      <c r="EB25" s="261">
        <v>738.22</v>
      </c>
      <c r="EC25" s="261">
        <v>319.95</v>
      </c>
      <c r="ED25" s="261">
        <v>2331.67</v>
      </c>
      <c r="EE25" s="261">
        <v>1247.25</v>
      </c>
      <c r="EF25" s="261">
        <v>760.3</v>
      </c>
      <c r="EG25" s="262"/>
      <c r="EH25" s="263">
        <f t="shared" si="8"/>
        <v>33273.660000000003</v>
      </c>
      <c r="EI25" s="264">
        <f t="shared" si="8"/>
        <v>31517.720000000005</v>
      </c>
      <c r="EJ25" s="261">
        <v>150</v>
      </c>
      <c r="EK25" s="261">
        <v>411.53</v>
      </c>
      <c r="EL25" s="261">
        <v>68.67</v>
      </c>
      <c r="EM25" s="261">
        <v>45</v>
      </c>
      <c r="EN25" s="261">
        <v>25</v>
      </c>
      <c r="EO25" s="261">
        <v>1545.09</v>
      </c>
      <c r="EP25" s="261">
        <v>478</v>
      </c>
      <c r="EQ25" s="261">
        <v>54</v>
      </c>
      <c r="ER25" s="261">
        <v>10</v>
      </c>
      <c r="ES25" s="261">
        <v>265</v>
      </c>
      <c r="ET25" s="261">
        <v>153.33000000000001</v>
      </c>
      <c r="EU25" s="261">
        <v>90</v>
      </c>
      <c r="EV25" s="262"/>
      <c r="EW25" s="263">
        <f t="shared" si="9"/>
        <v>3295.62</v>
      </c>
      <c r="EX25" s="264">
        <f t="shared" si="9"/>
        <v>3145.62</v>
      </c>
      <c r="EY25" s="261">
        <v>0</v>
      </c>
      <c r="EZ25" s="261">
        <v>0</v>
      </c>
      <c r="FA25" s="261">
        <v>0</v>
      </c>
      <c r="FB25" s="261">
        <v>0</v>
      </c>
      <c r="FC25" s="261">
        <v>0</v>
      </c>
      <c r="FD25" s="261">
        <v>0</v>
      </c>
      <c r="FE25" s="261">
        <v>0</v>
      </c>
      <c r="FF25" s="261">
        <v>0</v>
      </c>
      <c r="FG25" s="261">
        <v>0</v>
      </c>
      <c r="FH25" s="261">
        <v>0</v>
      </c>
      <c r="FI25" s="261">
        <v>0</v>
      </c>
      <c r="FJ25" s="261">
        <v>0</v>
      </c>
      <c r="FK25" s="262"/>
      <c r="FL25" s="263">
        <f t="shared" si="10"/>
        <v>0</v>
      </c>
      <c r="FM25" s="264">
        <f t="shared" si="10"/>
        <v>0</v>
      </c>
      <c r="FN25" s="261">
        <v>33.83</v>
      </c>
      <c r="FO25" s="261">
        <v>61.33</v>
      </c>
      <c r="FP25" s="261">
        <v>44.46</v>
      </c>
      <c r="FQ25" s="261">
        <v>27.4</v>
      </c>
      <c r="FR25" s="261">
        <v>17.57</v>
      </c>
      <c r="FS25" s="261">
        <v>92.83</v>
      </c>
      <c r="FT25" s="261">
        <v>37.130000000000003</v>
      </c>
      <c r="FU25" s="261">
        <v>15.94</v>
      </c>
      <c r="FV25" s="261">
        <v>13.19</v>
      </c>
      <c r="FW25" s="261">
        <v>15.52</v>
      </c>
      <c r="FX25" s="261">
        <v>36.200000000000003</v>
      </c>
      <c r="FY25" s="261">
        <v>19.41</v>
      </c>
      <c r="FZ25" s="262"/>
      <c r="GA25" s="263">
        <f t="shared" si="11"/>
        <v>414.81</v>
      </c>
      <c r="GB25" s="264">
        <f t="shared" si="11"/>
        <v>380.97999999999996</v>
      </c>
      <c r="GC25" s="261">
        <v>1297.25</v>
      </c>
      <c r="GD25" s="261">
        <v>2345.5300000000002</v>
      </c>
      <c r="GE25" s="261">
        <v>1775.43</v>
      </c>
      <c r="GF25" s="261">
        <v>850</v>
      </c>
      <c r="GG25" s="261">
        <v>428.71</v>
      </c>
      <c r="GH25" s="261">
        <v>2215.66</v>
      </c>
      <c r="GI25" s="261">
        <v>1456.63</v>
      </c>
      <c r="GJ25" s="261">
        <v>1425.88</v>
      </c>
      <c r="GK25" s="261">
        <v>246.75</v>
      </c>
      <c r="GL25" s="261">
        <v>2588.96</v>
      </c>
      <c r="GM25" s="261">
        <v>903.78</v>
      </c>
      <c r="GN25" s="261">
        <v>704.72</v>
      </c>
      <c r="GO25" s="262"/>
      <c r="GP25" s="263">
        <f t="shared" si="12"/>
        <v>16239.3</v>
      </c>
      <c r="GQ25" s="264">
        <f t="shared" si="12"/>
        <v>14942.05</v>
      </c>
      <c r="GR25" s="261">
        <v>0</v>
      </c>
      <c r="GS25" s="261">
        <v>0</v>
      </c>
      <c r="GT25" s="261">
        <v>0</v>
      </c>
      <c r="GU25" s="261">
        <v>0</v>
      </c>
      <c r="GV25" s="261">
        <v>0</v>
      </c>
      <c r="GW25" s="261">
        <v>0</v>
      </c>
      <c r="GX25" s="261">
        <v>0</v>
      </c>
      <c r="GY25" s="261">
        <v>0</v>
      </c>
      <c r="GZ25" s="261">
        <v>0</v>
      </c>
      <c r="HA25" s="261">
        <v>0</v>
      </c>
      <c r="HB25" s="261">
        <v>0</v>
      </c>
      <c r="HC25" s="261">
        <v>0</v>
      </c>
      <c r="HD25" s="262"/>
      <c r="HE25" s="263">
        <f t="shared" si="13"/>
        <v>0</v>
      </c>
      <c r="HF25" s="264">
        <f t="shared" si="13"/>
        <v>0</v>
      </c>
      <c r="HG25" s="261">
        <v>0</v>
      </c>
      <c r="HH25" s="261">
        <v>0</v>
      </c>
      <c r="HI25" s="261">
        <v>0</v>
      </c>
      <c r="HJ25" s="261">
        <v>0</v>
      </c>
      <c r="HK25" s="261">
        <v>0</v>
      </c>
      <c r="HL25" s="261">
        <v>0</v>
      </c>
      <c r="HM25" s="261">
        <v>0</v>
      </c>
      <c r="HN25" s="261">
        <v>0</v>
      </c>
      <c r="HO25" s="261">
        <v>0</v>
      </c>
      <c r="HP25" s="261">
        <v>0</v>
      </c>
      <c r="HQ25" s="261">
        <v>0</v>
      </c>
      <c r="HR25" s="261">
        <v>0</v>
      </c>
      <c r="HS25" s="262"/>
      <c r="HT25" s="263">
        <f t="shared" si="14"/>
        <v>0</v>
      </c>
      <c r="HU25" s="264">
        <f t="shared" si="14"/>
        <v>0</v>
      </c>
      <c r="HV25" s="261">
        <v>0</v>
      </c>
      <c r="HW25" s="261">
        <v>0</v>
      </c>
      <c r="HX25" s="261">
        <v>0</v>
      </c>
      <c r="HY25" s="261">
        <v>0</v>
      </c>
      <c r="HZ25" s="261">
        <v>0</v>
      </c>
      <c r="IA25" s="261">
        <v>0</v>
      </c>
      <c r="IB25" s="261">
        <v>0</v>
      </c>
      <c r="IC25" s="261">
        <v>0</v>
      </c>
      <c r="ID25" s="261">
        <v>0</v>
      </c>
      <c r="IE25" s="261">
        <v>0</v>
      </c>
      <c r="IF25" s="261">
        <v>0</v>
      </c>
      <c r="IG25" s="261">
        <v>0</v>
      </c>
      <c r="IH25" s="262"/>
      <c r="II25" s="263">
        <f t="shared" si="15"/>
        <v>0</v>
      </c>
      <c r="IJ25" s="264">
        <f t="shared" si="15"/>
        <v>0</v>
      </c>
      <c r="IK25" s="261">
        <v>75</v>
      </c>
      <c r="IL25" s="261">
        <v>305</v>
      </c>
      <c r="IM25" s="261">
        <v>110</v>
      </c>
      <c r="IN25" s="261">
        <v>420</v>
      </c>
      <c r="IO25" s="261">
        <v>0</v>
      </c>
      <c r="IP25" s="261">
        <v>230</v>
      </c>
      <c r="IQ25" s="261">
        <v>230</v>
      </c>
      <c r="IR25" s="261">
        <v>115</v>
      </c>
      <c r="IS25" s="261">
        <v>0</v>
      </c>
      <c r="IT25" s="261">
        <v>0</v>
      </c>
      <c r="IU25" s="261">
        <v>80</v>
      </c>
      <c r="IV25" s="261">
        <v>535</v>
      </c>
      <c r="IW25" s="262"/>
      <c r="IX25" s="263">
        <f t="shared" si="16"/>
        <v>2100</v>
      </c>
      <c r="IY25" s="264">
        <f t="shared" si="16"/>
        <v>2025</v>
      </c>
      <c r="IZ25" s="261">
        <v>78</v>
      </c>
      <c r="JA25" s="261">
        <v>23</v>
      </c>
      <c r="JB25" s="261">
        <v>16</v>
      </c>
      <c r="JC25" s="261">
        <v>16</v>
      </c>
      <c r="JD25" s="261">
        <v>138</v>
      </c>
      <c r="JE25" s="261">
        <v>868.5</v>
      </c>
      <c r="JF25" s="261">
        <v>443.5</v>
      </c>
      <c r="JG25" s="261">
        <v>16</v>
      </c>
      <c r="JH25" s="261">
        <v>16</v>
      </c>
      <c r="JI25" s="261">
        <v>19</v>
      </c>
      <c r="JJ25" s="261">
        <v>16</v>
      </c>
      <c r="JK25" s="261">
        <v>22</v>
      </c>
      <c r="JL25" s="262"/>
      <c r="JM25" s="263">
        <f t="shared" si="17"/>
        <v>1672</v>
      </c>
      <c r="JN25" s="264">
        <f t="shared" si="17"/>
        <v>1594</v>
      </c>
      <c r="JO25" s="261">
        <v>0</v>
      </c>
      <c r="JP25" s="261">
        <v>0</v>
      </c>
      <c r="JQ25" s="261">
        <v>0</v>
      </c>
      <c r="JR25" s="261">
        <v>0</v>
      </c>
      <c r="JS25" s="261">
        <v>0</v>
      </c>
      <c r="JT25" s="261">
        <v>0</v>
      </c>
      <c r="JU25" s="261">
        <v>0</v>
      </c>
      <c r="JV25" s="261">
        <v>0</v>
      </c>
      <c r="JW25" s="261">
        <v>0</v>
      </c>
      <c r="JX25" s="261">
        <v>0</v>
      </c>
      <c r="JY25" s="261">
        <v>0</v>
      </c>
      <c r="JZ25" s="261">
        <v>0</v>
      </c>
      <c r="KA25" s="262"/>
      <c r="KB25" s="263">
        <f t="shared" si="18"/>
        <v>0</v>
      </c>
      <c r="KC25" s="264">
        <f t="shared" si="18"/>
        <v>0</v>
      </c>
      <c r="KD25" s="261">
        <v>0</v>
      </c>
      <c r="KE25" s="261">
        <v>160</v>
      </c>
      <c r="KF25" s="261">
        <v>160</v>
      </c>
      <c r="KG25" s="261">
        <v>240</v>
      </c>
      <c r="KH25" s="261">
        <v>0</v>
      </c>
      <c r="KI25" s="261">
        <v>160</v>
      </c>
      <c r="KJ25" s="261">
        <v>160</v>
      </c>
      <c r="KK25" s="261">
        <v>80</v>
      </c>
      <c r="KL25" s="261">
        <v>0</v>
      </c>
      <c r="KM25" s="261">
        <v>0</v>
      </c>
      <c r="KN25" s="261">
        <v>0</v>
      </c>
      <c r="KO25" s="261">
        <v>320</v>
      </c>
      <c r="KP25" s="262"/>
      <c r="KQ25" s="263">
        <f t="shared" si="19"/>
        <v>1280</v>
      </c>
      <c r="KR25" s="264">
        <f t="shared" si="19"/>
        <v>1280</v>
      </c>
      <c r="KS25" s="261">
        <v>0</v>
      </c>
      <c r="KT25" s="261">
        <v>100</v>
      </c>
      <c r="KU25" s="261">
        <v>0</v>
      </c>
      <c r="KV25" s="261">
        <v>200</v>
      </c>
      <c r="KW25" s="261">
        <v>0</v>
      </c>
      <c r="KX25" s="261">
        <v>50</v>
      </c>
      <c r="KY25" s="261">
        <v>100</v>
      </c>
      <c r="KZ25" s="261">
        <v>50</v>
      </c>
      <c r="LA25" s="261">
        <v>150</v>
      </c>
      <c r="LB25" s="261">
        <v>150</v>
      </c>
      <c r="LC25" s="261">
        <v>100</v>
      </c>
      <c r="LD25" s="261">
        <v>100</v>
      </c>
      <c r="LE25" s="262"/>
      <c r="LF25" s="263">
        <f t="shared" si="20"/>
        <v>1000</v>
      </c>
      <c r="LG25" s="264">
        <f t="shared" si="20"/>
        <v>1000</v>
      </c>
      <c r="LH25" s="261">
        <v>0</v>
      </c>
      <c r="LI25" s="261">
        <v>0</v>
      </c>
      <c r="LJ25" s="261">
        <v>0</v>
      </c>
      <c r="LK25" s="261">
        <v>0</v>
      </c>
      <c r="LL25" s="261">
        <v>0</v>
      </c>
      <c r="LM25" s="261">
        <v>0</v>
      </c>
      <c r="LN25" s="261">
        <v>0</v>
      </c>
      <c r="LO25" s="261">
        <v>0</v>
      </c>
      <c r="LP25" s="261">
        <v>0</v>
      </c>
      <c r="LQ25" s="261">
        <v>0</v>
      </c>
      <c r="LR25" s="261">
        <v>0</v>
      </c>
      <c r="LS25" s="261">
        <v>0</v>
      </c>
      <c r="LT25" s="262"/>
      <c r="LU25" s="263">
        <f t="shared" si="21"/>
        <v>0</v>
      </c>
      <c r="LV25" s="264">
        <f t="shared" si="21"/>
        <v>0</v>
      </c>
      <c r="LW25" s="261">
        <v>0</v>
      </c>
      <c r="LX25" s="261">
        <v>0</v>
      </c>
      <c r="LY25" s="261">
        <v>0</v>
      </c>
      <c r="LZ25" s="261">
        <v>0</v>
      </c>
      <c r="MA25" s="261">
        <v>0</v>
      </c>
      <c r="MB25" s="261">
        <v>0</v>
      </c>
      <c r="MC25" s="261">
        <v>0</v>
      </c>
      <c r="MD25" s="261">
        <v>0</v>
      </c>
      <c r="ME25" s="261">
        <v>0</v>
      </c>
      <c r="MF25" s="261">
        <v>0</v>
      </c>
      <c r="MG25" s="261">
        <v>0</v>
      </c>
      <c r="MH25" s="261">
        <v>0</v>
      </c>
      <c r="MI25" s="262"/>
      <c r="MJ25" s="263">
        <f t="shared" si="22"/>
        <v>0</v>
      </c>
      <c r="MK25" s="264">
        <f t="shared" si="22"/>
        <v>0</v>
      </c>
      <c r="ML25" s="261">
        <v>0</v>
      </c>
      <c r="MM25" s="261">
        <v>0</v>
      </c>
      <c r="MN25" s="261">
        <v>0</v>
      </c>
      <c r="MO25" s="261">
        <v>0</v>
      </c>
      <c r="MP25" s="261">
        <v>0</v>
      </c>
      <c r="MQ25" s="261">
        <v>0</v>
      </c>
      <c r="MR25" s="261">
        <v>0</v>
      </c>
      <c r="MS25" s="261">
        <v>0</v>
      </c>
      <c r="MT25" s="261">
        <v>0</v>
      </c>
      <c r="MU25" s="261">
        <v>0</v>
      </c>
      <c r="MV25" s="261">
        <v>0</v>
      </c>
      <c r="MW25" s="261">
        <v>0</v>
      </c>
      <c r="MX25" s="262"/>
      <c r="MY25" s="263">
        <f t="shared" si="23"/>
        <v>0</v>
      </c>
      <c r="MZ25" s="264">
        <f t="shared" si="23"/>
        <v>0</v>
      </c>
      <c r="NA25" s="261">
        <v>3615</v>
      </c>
      <c r="NB25" s="261">
        <v>5025</v>
      </c>
      <c r="NC25" s="261">
        <v>5155</v>
      </c>
      <c r="ND25" s="261">
        <v>3760</v>
      </c>
      <c r="NE25" s="261">
        <v>5205</v>
      </c>
      <c r="NF25" s="261">
        <v>3450</v>
      </c>
      <c r="NG25" s="261">
        <v>3140</v>
      </c>
      <c r="NH25" s="261">
        <v>1490</v>
      </c>
      <c r="NI25" s="261">
        <v>995</v>
      </c>
      <c r="NJ25" s="261">
        <v>1200</v>
      </c>
      <c r="NK25" s="261">
        <v>3590</v>
      </c>
      <c r="NL25" s="261">
        <v>1440</v>
      </c>
      <c r="NM25" s="262"/>
      <c r="NN25" s="263">
        <f t="shared" si="24"/>
        <v>38065</v>
      </c>
      <c r="NO25" s="264">
        <f t="shared" si="24"/>
        <v>34450</v>
      </c>
      <c r="NP25" s="261">
        <v>0</v>
      </c>
      <c r="NQ25" s="261">
        <v>0</v>
      </c>
      <c r="NR25" s="261">
        <v>0</v>
      </c>
      <c r="NS25" s="261">
        <v>0</v>
      </c>
      <c r="NT25" s="261">
        <v>0</v>
      </c>
      <c r="NU25" s="261">
        <v>0</v>
      </c>
      <c r="NV25" s="261">
        <v>0</v>
      </c>
      <c r="NW25" s="261">
        <v>0</v>
      </c>
      <c r="NX25" s="261">
        <v>0</v>
      </c>
      <c r="NY25" s="261">
        <v>0</v>
      </c>
      <c r="NZ25" s="261">
        <v>0</v>
      </c>
      <c r="OA25" s="261">
        <v>0</v>
      </c>
      <c r="OB25" s="262"/>
      <c r="OC25" s="263">
        <f t="shared" si="25"/>
        <v>0</v>
      </c>
      <c r="OD25" s="264">
        <f t="shared" si="25"/>
        <v>0</v>
      </c>
      <c r="OE25" s="261">
        <v>640</v>
      </c>
      <c r="OF25" s="261">
        <v>1280</v>
      </c>
      <c r="OG25" s="261">
        <v>1040</v>
      </c>
      <c r="OH25" s="261">
        <v>480</v>
      </c>
      <c r="OI25" s="261">
        <v>720</v>
      </c>
      <c r="OJ25" s="261">
        <v>800</v>
      </c>
      <c r="OK25" s="261">
        <v>720</v>
      </c>
      <c r="OL25" s="261">
        <v>240</v>
      </c>
      <c r="OM25" s="261">
        <v>240</v>
      </c>
      <c r="ON25" s="261">
        <v>1400</v>
      </c>
      <c r="OO25" s="261">
        <v>640</v>
      </c>
      <c r="OP25" s="261">
        <v>160</v>
      </c>
      <c r="OQ25" s="262"/>
      <c r="OR25" s="263">
        <f t="shared" si="26"/>
        <v>8360</v>
      </c>
      <c r="OS25" s="264">
        <f t="shared" si="26"/>
        <v>7720</v>
      </c>
      <c r="OT25" s="261">
        <v>0</v>
      </c>
      <c r="OU25" s="261">
        <v>0</v>
      </c>
      <c r="OV25" s="261">
        <v>0</v>
      </c>
      <c r="OW25" s="261">
        <v>0</v>
      </c>
      <c r="OX25" s="261">
        <v>0</v>
      </c>
      <c r="OY25" s="261">
        <v>0</v>
      </c>
      <c r="OZ25" s="261">
        <v>0</v>
      </c>
      <c r="PA25" s="261">
        <v>0</v>
      </c>
      <c r="PB25" s="261">
        <v>0</v>
      </c>
      <c r="PC25" s="261">
        <v>0</v>
      </c>
      <c r="PD25" s="261">
        <v>0</v>
      </c>
      <c r="PE25" s="261">
        <v>0</v>
      </c>
      <c r="PF25" s="262"/>
      <c r="PG25" s="263">
        <f t="shared" si="27"/>
        <v>0</v>
      </c>
      <c r="PH25" s="264">
        <f t="shared" si="27"/>
        <v>0</v>
      </c>
      <c r="PI25" s="261">
        <v>600</v>
      </c>
      <c r="PJ25" s="261">
        <v>950</v>
      </c>
      <c r="PK25" s="261">
        <v>850</v>
      </c>
      <c r="PL25" s="261">
        <v>750</v>
      </c>
      <c r="PM25" s="261">
        <v>850</v>
      </c>
      <c r="PN25" s="261">
        <v>1525</v>
      </c>
      <c r="PO25" s="261">
        <v>800</v>
      </c>
      <c r="PP25" s="261">
        <v>2125</v>
      </c>
      <c r="PQ25" s="261">
        <v>800</v>
      </c>
      <c r="PR25" s="261">
        <v>1775</v>
      </c>
      <c r="PS25" s="261">
        <v>950</v>
      </c>
      <c r="PT25" s="261">
        <v>725</v>
      </c>
      <c r="PU25" s="262"/>
      <c r="PV25" s="263">
        <f t="shared" si="28"/>
        <v>12700</v>
      </c>
      <c r="PW25" s="264">
        <f t="shared" si="28"/>
        <v>12100</v>
      </c>
      <c r="PX25" s="261">
        <v>0</v>
      </c>
      <c r="PY25" s="261">
        <v>0</v>
      </c>
      <c r="PZ25" s="261">
        <v>0</v>
      </c>
      <c r="QA25" s="261">
        <v>0</v>
      </c>
      <c r="QB25" s="261">
        <v>0</v>
      </c>
      <c r="QC25" s="261">
        <v>0</v>
      </c>
      <c r="QD25" s="261">
        <v>0</v>
      </c>
      <c r="QE25" s="261">
        <v>0</v>
      </c>
      <c r="QF25" s="261">
        <v>0</v>
      </c>
      <c r="QG25" s="261">
        <v>0</v>
      </c>
      <c r="QH25" s="261">
        <v>0</v>
      </c>
      <c r="QI25" s="261">
        <v>0</v>
      </c>
      <c r="QJ25" s="262"/>
      <c r="QK25" s="263">
        <f t="shared" si="29"/>
        <v>0</v>
      </c>
      <c r="QL25" s="264">
        <f t="shared" si="29"/>
        <v>0</v>
      </c>
      <c r="QM25" s="261">
        <v>0</v>
      </c>
      <c r="QN25" s="261">
        <v>0</v>
      </c>
      <c r="QO25" s="261">
        <v>0</v>
      </c>
      <c r="QP25" s="261">
        <v>0</v>
      </c>
      <c r="QQ25" s="261">
        <v>0</v>
      </c>
      <c r="QR25" s="261">
        <v>0</v>
      </c>
      <c r="QS25" s="261">
        <v>0</v>
      </c>
      <c r="QT25" s="261">
        <v>0</v>
      </c>
      <c r="QU25" s="261">
        <v>0</v>
      </c>
      <c r="QV25" s="261">
        <v>0</v>
      </c>
      <c r="QW25" s="261">
        <v>0</v>
      </c>
      <c r="QX25" s="261">
        <v>0</v>
      </c>
      <c r="QY25" s="262"/>
      <c r="QZ25" s="263">
        <f t="shared" si="30"/>
        <v>0</v>
      </c>
      <c r="RA25" s="264">
        <f t="shared" si="30"/>
        <v>0</v>
      </c>
      <c r="RB25" s="261">
        <v>0</v>
      </c>
      <c r="RC25" s="261">
        <v>0</v>
      </c>
      <c r="RD25" s="261">
        <v>0</v>
      </c>
      <c r="RE25" s="261">
        <v>0</v>
      </c>
      <c r="RF25" s="261">
        <v>0</v>
      </c>
      <c r="RG25" s="261">
        <v>0</v>
      </c>
      <c r="RH25" s="261">
        <v>0</v>
      </c>
      <c r="RI25" s="261">
        <v>0</v>
      </c>
      <c r="RJ25" s="261">
        <v>0</v>
      </c>
      <c r="RK25" s="261">
        <v>0</v>
      </c>
      <c r="RL25" s="261">
        <v>0</v>
      </c>
      <c r="RM25" s="261">
        <v>0</v>
      </c>
      <c r="RN25" s="262"/>
      <c r="RO25" s="263">
        <f t="shared" si="31"/>
        <v>0</v>
      </c>
      <c r="RP25" s="264">
        <f t="shared" si="31"/>
        <v>0</v>
      </c>
      <c r="RQ25" s="261">
        <v>0</v>
      </c>
      <c r="RR25" s="261">
        <v>0</v>
      </c>
      <c r="RS25" s="261">
        <v>0</v>
      </c>
      <c r="RT25" s="261">
        <v>0</v>
      </c>
      <c r="RU25" s="261">
        <v>0</v>
      </c>
      <c r="RV25" s="261">
        <v>0</v>
      </c>
      <c r="RW25" s="261">
        <v>0</v>
      </c>
      <c r="RX25" s="261">
        <v>0</v>
      </c>
      <c r="RY25" s="261">
        <v>0</v>
      </c>
      <c r="RZ25" s="261">
        <v>0</v>
      </c>
      <c r="SA25" s="261">
        <v>0</v>
      </c>
      <c r="SB25" s="261">
        <v>0</v>
      </c>
      <c r="SC25" s="262"/>
      <c r="SD25" s="263">
        <f t="shared" si="32"/>
        <v>0</v>
      </c>
      <c r="SE25" s="264">
        <f t="shared" si="32"/>
        <v>0</v>
      </c>
      <c r="SF25" s="261">
        <v>0</v>
      </c>
      <c r="SG25" s="261">
        <v>0</v>
      </c>
      <c r="SH25" s="261">
        <v>0</v>
      </c>
      <c r="SI25" s="261">
        <v>0</v>
      </c>
      <c r="SJ25" s="261">
        <v>0</v>
      </c>
      <c r="SK25" s="261">
        <v>0</v>
      </c>
      <c r="SL25" s="261">
        <v>0</v>
      </c>
      <c r="SM25" s="261">
        <v>0</v>
      </c>
      <c r="SN25" s="261">
        <v>0</v>
      </c>
      <c r="SO25" s="261">
        <v>0</v>
      </c>
      <c r="SP25" s="261">
        <v>0</v>
      </c>
      <c r="SQ25" s="261">
        <v>0</v>
      </c>
      <c r="SR25" s="262"/>
      <c r="SS25" s="263">
        <f t="shared" si="33"/>
        <v>0</v>
      </c>
      <c r="ST25" s="264">
        <f t="shared" si="33"/>
        <v>0</v>
      </c>
      <c r="SU25" s="261">
        <v>929.02</v>
      </c>
      <c r="SV25" s="261">
        <v>823.04</v>
      </c>
      <c r="SW25" s="261">
        <v>1035</v>
      </c>
      <c r="SX25" s="261">
        <v>584.02</v>
      </c>
      <c r="SY25" s="261">
        <v>345</v>
      </c>
      <c r="SZ25" s="261">
        <v>1278.53</v>
      </c>
      <c r="TA25" s="261">
        <v>1292.06</v>
      </c>
      <c r="TB25" s="261">
        <v>933.53</v>
      </c>
      <c r="TC25" s="261">
        <v>588.53</v>
      </c>
      <c r="TD25" s="261">
        <v>164.51</v>
      </c>
      <c r="TE25" s="261">
        <v>827.55</v>
      </c>
      <c r="TF25" s="261">
        <v>1163.53</v>
      </c>
      <c r="TG25" s="262"/>
      <c r="TH25" s="263">
        <f t="shared" si="34"/>
        <v>9964.32</v>
      </c>
      <c r="TI25" s="264">
        <f t="shared" si="34"/>
        <v>9035.2999999999993</v>
      </c>
      <c r="TJ25" s="261">
        <v>0</v>
      </c>
      <c r="TK25" s="261">
        <v>0</v>
      </c>
      <c r="TL25" s="261">
        <v>0</v>
      </c>
      <c r="TM25" s="261">
        <v>0</v>
      </c>
      <c r="TN25" s="261">
        <v>0</v>
      </c>
      <c r="TO25" s="261">
        <v>0</v>
      </c>
      <c r="TP25" s="261">
        <v>0</v>
      </c>
      <c r="TQ25" s="261">
        <v>0</v>
      </c>
      <c r="TR25" s="261">
        <v>0</v>
      </c>
      <c r="TS25" s="261">
        <v>0</v>
      </c>
      <c r="TT25" s="261">
        <v>0</v>
      </c>
      <c r="TU25" s="261">
        <v>0</v>
      </c>
      <c r="TV25" s="262"/>
      <c r="TW25" s="263">
        <f t="shared" si="35"/>
        <v>0</v>
      </c>
      <c r="TX25" s="264">
        <f t="shared" si="35"/>
        <v>0</v>
      </c>
      <c r="TY25" s="261">
        <v>640</v>
      </c>
      <c r="TZ25" s="261">
        <v>560</v>
      </c>
      <c r="UA25" s="261">
        <v>720</v>
      </c>
      <c r="UB25" s="261">
        <v>400</v>
      </c>
      <c r="UC25" s="261">
        <v>240</v>
      </c>
      <c r="UD25" s="261">
        <v>880</v>
      </c>
      <c r="UE25" s="261">
        <v>830</v>
      </c>
      <c r="UF25" s="261">
        <v>640</v>
      </c>
      <c r="UG25" s="261">
        <v>400</v>
      </c>
      <c r="UH25" s="261">
        <v>230</v>
      </c>
      <c r="UI25" s="261">
        <v>560</v>
      </c>
      <c r="UJ25" s="261">
        <v>800</v>
      </c>
      <c r="UK25" s="262"/>
      <c r="UL25" s="263">
        <f t="shared" si="36"/>
        <v>6900</v>
      </c>
      <c r="UM25" s="264">
        <f t="shared" si="36"/>
        <v>6260</v>
      </c>
      <c r="UN25" s="261">
        <v>0</v>
      </c>
      <c r="UO25" s="261">
        <v>0</v>
      </c>
      <c r="UP25" s="261">
        <v>0</v>
      </c>
      <c r="UQ25" s="261">
        <v>0</v>
      </c>
      <c r="UR25" s="261">
        <v>0</v>
      </c>
      <c r="US25" s="261">
        <v>0</v>
      </c>
      <c r="UT25" s="261">
        <v>0</v>
      </c>
      <c r="UU25" s="261">
        <v>0</v>
      </c>
      <c r="UV25" s="261">
        <v>0</v>
      </c>
      <c r="UW25" s="261">
        <v>0</v>
      </c>
      <c r="UX25" s="261">
        <v>0</v>
      </c>
      <c r="UY25" s="261">
        <v>0</v>
      </c>
      <c r="UZ25" s="262"/>
      <c r="VA25" s="263">
        <f t="shared" si="37"/>
        <v>0</v>
      </c>
      <c r="VB25" s="264">
        <f t="shared" si="37"/>
        <v>0</v>
      </c>
      <c r="VC25" s="261">
        <v>0</v>
      </c>
      <c r="VD25" s="261">
        <v>0</v>
      </c>
      <c r="VE25" s="261">
        <v>0</v>
      </c>
      <c r="VF25" s="261">
        <v>0</v>
      </c>
      <c r="VG25" s="261">
        <v>0</v>
      </c>
      <c r="VH25" s="261">
        <v>0</v>
      </c>
      <c r="VI25" s="261">
        <v>0</v>
      </c>
      <c r="VJ25" s="261">
        <v>0</v>
      </c>
      <c r="VK25" s="261">
        <v>0</v>
      </c>
      <c r="VL25" s="261">
        <v>0</v>
      </c>
      <c r="VM25" s="261">
        <v>0</v>
      </c>
      <c r="VN25" s="261">
        <v>0</v>
      </c>
      <c r="VO25" s="262"/>
      <c r="VP25" s="263">
        <f t="shared" si="38"/>
        <v>0</v>
      </c>
      <c r="VQ25" s="264">
        <f t="shared" si="38"/>
        <v>0</v>
      </c>
      <c r="VR25" s="261">
        <v>0</v>
      </c>
      <c r="VS25" s="261">
        <v>0</v>
      </c>
      <c r="VT25" s="261">
        <v>0</v>
      </c>
      <c r="VU25" s="261">
        <v>0</v>
      </c>
      <c r="VV25" s="261">
        <v>0</v>
      </c>
      <c r="VW25" s="261">
        <v>0</v>
      </c>
      <c r="VX25" s="261">
        <v>0</v>
      </c>
      <c r="VY25" s="261">
        <v>0</v>
      </c>
      <c r="VZ25" s="261">
        <v>0</v>
      </c>
      <c r="WA25" s="261">
        <v>0</v>
      </c>
      <c r="WB25" s="261">
        <v>0</v>
      </c>
      <c r="WC25" s="261">
        <v>0</v>
      </c>
      <c r="WD25" s="262"/>
      <c r="WE25" s="263">
        <f t="shared" si="39"/>
        <v>0</v>
      </c>
      <c r="WF25" s="264">
        <f t="shared" si="39"/>
        <v>0</v>
      </c>
      <c r="WG25" s="261">
        <v>4868.58</v>
      </c>
      <c r="WH25" s="261">
        <v>6186.84</v>
      </c>
      <c r="WI25" s="261">
        <v>2666.52</v>
      </c>
      <c r="WJ25" s="261">
        <v>1870</v>
      </c>
      <c r="WK25" s="261">
        <v>3461.01</v>
      </c>
      <c r="WL25" s="261">
        <v>20596.96</v>
      </c>
      <c r="WM25" s="261">
        <v>6062.5</v>
      </c>
      <c r="WN25" s="261">
        <v>1102.99</v>
      </c>
      <c r="WO25" s="261">
        <v>1087.1300000000001</v>
      </c>
      <c r="WP25" s="261">
        <v>2287.8000000000002</v>
      </c>
      <c r="WQ25" s="261">
        <v>8576.25</v>
      </c>
      <c r="WR25" s="261">
        <v>3554</v>
      </c>
      <c r="WS25" s="262"/>
      <c r="WT25" s="263">
        <f t="shared" si="40"/>
        <v>62320.58</v>
      </c>
      <c r="WU25" s="264">
        <f t="shared" si="40"/>
        <v>57452</v>
      </c>
      <c r="WV25" s="261">
        <v>550.85</v>
      </c>
      <c r="WW25" s="261">
        <v>897.53</v>
      </c>
      <c r="WX25" s="261">
        <v>254.91</v>
      </c>
      <c r="WY25" s="261">
        <v>210</v>
      </c>
      <c r="WZ25" s="261">
        <v>365</v>
      </c>
      <c r="XA25" s="261">
        <v>2364.2199999999998</v>
      </c>
      <c r="XB25" s="261">
        <v>632.04999999999995</v>
      </c>
      <c r="XC25" s="261">
        <v>130</v>
      </c>
      <c r="XD25" s="261">
        <v>10</v>
      </c>
      <c r="XE25" s="261">
        <v>234.2</v>
      </c>
      <c r="XF25" s="261">
        <v>1050.69</v>
      </c>
      <c r="XG25" s="261">
        <v>325</v>
      </c>
      <c r="XH25" s="262"/>
      <c r="XI25" s="263">
        <f t="shared" si="41"/>
        <v>7024.4500000000007</v>
      </c>
      <c r="XJ25" s="264">
        <f t="shared" si="41"/>
        <v>6473.6</v>
      </c>
      <c r="XK25" s="261">
        <v>0</v>
      </c>
      <c r="XL25" s="261">
        <v>0</v>
      </c>
      <c r="XM25" s="261">
        <v>0</v>
      </c>
      <c r="XN25" s="261">
        <v>0</v>
      </c>
      <c r="XO25" s="261">
        <v>0</v>
      </c>
      <c r="XP25" s="261">
        <v>0</v>
      </c>
      <c r="XQ25" s="261">
        <v>0</v>
      </c>
      <c r="XR25" s="261">
        <v>0</v>
      </c>
      <c r="XS25" s="261">
        <v>0</v>
      </c>
      <c r="XT25" s="261">
        <v>0</v>
      </c>
      <c r="XU25" s="261">
        <v>0</v>
      </c>
      <c r="XV25" s="261">
        <v>0</v>
      </c>
      <c r="XW25" s="261"/>
      <c r="XX25" s="263">
        <f t="shared" si="42"/>
        <v>0</v>
      </c>
      <c r="XY25" s="264">
        <f t="shared" si="42"/>
        <v>0</v>
      </c>
      <c r="XZ25" s="261">
        <v>137.91</v>
      </c>
      <c r="YA25" s="261">
        <v>161.59</v>
      </c>
      <c r="YB25" s="261">
        <v>80.739999999999995</v>
      </c>
      <c r="YC25" s="261">
        <v>54.75</v>
      </c>
      <c r="YD25" s="261">
        <v>90.75</v>
      </c>
      <c r="YE25" s="261">
        <v>167.76</v>
      </c>
      <c r="YF25" s="261">
        <v>95.71</v>
      </c>
      <c r="YG25" s="261">
        <v>64.97</v>
      </c>
      <c r="YH25" s="261">
        <v>78.62</v>
      </c>
      <c r="YI25" s="261">
        <v>55.18</v>
      </c>
      <c r="YJ25" s="261">
        <v>108.48</v>
      </c>
      <c r="YK25" s="261">
        <v>53.06</v>
      </c>
      <c r="YL25" s="262"/>
      <c r="YM25" s="263">
        <f t="shared" si="43"/>
        <v>1149.52</v>
      </c>
      <c r="YN25" s="264">
        <f t="shared" si="43"/>
        <v>1011.6099999999999</v>
      </c>
      <c r="YO25" s="261">
        <v>1154.3900000000001</v>
      </c>
      <c r="YP25" s="261">
        <v>1374.87</v>
      </c>
      <c r="YQ25" s="261">
        <v>768.5</v>
      </c>
      <c r="YR25" s="261">
        <v>400</v>
      </c>
      <c r="YS25" s="261">
        <v>650</v>
      </c>
      <c r="YT25" s="261">
        <v>1640.96</v>
      </c>
      <c r="YU25" s="261">
        <v>1126.99</v>
      </c>
      <c r="YV25" s="261">
        <v>337.04</v>
      </c>
      <c r="YW25" s="261">
        <v>150</v>
      </c>
      <c r="YX25" s="261">
        <v>524.07000000000005</v>
      </c>
      <c r="YY25" s="261">
        <v>638.66</v>
      </c>
      <c r="YZ25" s="261">
        <v>269.44</v>
      </c>
      <c r="ZA25" s="262"/>
      <c r="ZB25" s="263">
        <f t="shared" si="44"/>
        <v>9034.92</v>
      </c>
      <c r="ZC25" s="264">
        <f t="shared" si="44"/>
        <v>7880.5299999999988</v>
      </c>
      <c r="ZD25" s="261">
        <v>0</v>
      </c>
      <c r="ZE25" s="261">
        <v>0</v>
      </c>
      <c r="ZF25" s="261">
        <v>0</v>
      </c>
      <c r="ZG25" s="261">
        <v>0</v>
      </c>
      <c r="ZH25" s="261">
        <v>0</v>
      </c>
      <c r="ZI25" s="261">
        <v>0</v>
      </c>
      <c r="ZJ25" s="261">
        <v>0</v>
      </c>
      <c r="ZK25" s="261">
        <v>0</v>
      </c>
      <c r="ZL25" s="261">
        <v>0</v>
      </c>
      <c r="ZM25" s="261">
        <v>0</v>
      </c>
      <c r="ZN25" s="261">
        <v>0</v>
      </c>
      <c r="ZO25" s="261">
        <v>0</v>
      </c>
      <c r="ZP25" s="262"/>
      <c r="ZQ25" s="263">
        <f t="shared" si="45"/>
        <v>0</v>
      </c>
      <c r="ZR25" s="264">
        <f t="shared" si="45"/>
        <v>0</v>
      </c>
      <c r="ZS25" s="261">
        <v>0</v>
      </c>
      <c r="ZT25" s="261">
        <v>0</v>
      </c>
      <c r="ZU25" s="261">
        <v>0</v>
      </c>
      <c r="ZV25" s="261">
        <v>0</v>
      </c>
      <c r="ZW25" s="261">
        <v>0</v>
      </c>
      <c r="ZX25" s="261">
        <v>0</v>
      </c>
      <c r="ZY25" s="261">
        <v>0</v>
      </c>
      <c r="ZZ25" s="261">
        <v>0</v>
      </c>
      <c r="AAA25" s="261">
        <v>0</v>
      </c>
      <c r="AAB25" s="261">
        <v>0</v>
      </c>
      <c r="AAC25" s="261">
        <v>0</v>
      </c>
      <c r="AAD25" s="261">
        <v>0</v>
      </c>
      <c r="AAE25" s="262"/>
      <c r="AAF25" s="263">
        <f t="shared" si="46"/>
        <v>0</v>
      </c>
      <c r="AAG25" s="264">
        <f t="shared" si="46"/>
        <v>0</v>
      </c>
      <c r="AAH25" s="261">
        <v>4212.8999999999996</v>
      </c>
      <c r="AAI25" s="261">
        <v>4528.03</v>
      </c>
      <c r="AAJ25" s="261">
        <v>2264.79</v>
      </c>
      <c r="AAK25" s="261">
        <v>2165.6</v>
      </c>
      <c r="AAL25" s="261">
        <v>2779.59</v>
      </c>
      <c r="AAM25" s="261">
        <v>3041.81</v>
      </c>
      <c r="AAN25" s="261">
        <v>4169.01</v>
      </c>
      <c r="AAO25" s="261">
        <v>2810.46</v>
      </c>
      <c r="AAP25" s="261">
        <v>1492.87</v>
      </c>
      <c r="AAQ25" s="261">
        <v>3875.36</v>
      </c>
      <c r="AAR25" s="261">
        <v>5235.5</v>
      </c>
      <c r="AAS25" s="261">
        <v>6653.61</v>
      </c>
      <c r="AAT25" s="262"/>
      <c r="AAU25" s="263">
        <f t="shared" si="47"/>
        <v>43229.53</v>
      </c>
      <c r="AAV25" s="264">
        <f t="shared" si="47"/>
        <v>39016.629999999997</v>
      </c>
      <c r="AAW25" s="261">
        <v>1372.98</v>
      </c>
      <c r="AAX25" s="261">
        <v>1555.32</v>
      </c>
      <c r="AAY25" s="261">
        <v>853.48</v>
      </c>
      <c r="AAZ25" s="261">
        <v>832.72</v>
      </c>
      <c r="ABA25" s="261">
        <v>993</v>
      </c>
      <c r="ABB25" s="261">
        <v>1104.29</v>
      </c>
      <c r="ABC25" s="261">
        <v>1518.04</v>
      </c>
      <c r="ABD25" s="261">
        <v>890.58</v>
      </c>
      <c r="ABE25" s="261">
        <v>517.76</v>
      </c>
      <c r="ABF25" s="261">
        <v>1298.32</v>
      </c>
      <c r="ABG25" s="261">
        <v>1634.33</v>
      </c>
      <c r="ABH25" s="261">
        <v>2148.9499999999998</v>
      </c>
      <c r="ABI25" s="262"/>
      <c r="ABJ25" s="263">
        <f t="shared" si="48"/>
        <v>14719.77</v>
      </c>
      <c r="ABK25" s="264">
        <f t="shared" si="48"/>
        <v>13346.79</v>
      </c>
      <c r="ABL25" s="261">
        <v>567.5</v>
      </c>
      <c r="ABM25" s="261">
        <v>664.5</v>
      </c>
      <c r="ABN25" s="261">
        <v>327.58999999999997</v>
      </c>
      <c r="ABO25" s="261">
        <v>376</v>
      </c>
      <c r="ABP25" s="261">
        <v>337.5</v>
      </c>
      <c r="ABQ25" s="261">
        <v>477.5</v>
      </c>
      <c r="ABR25" s="261">
        <v>749</v>
      </c>
      <c r="ABS25" s="261">
        <v>227.5</v>
      </c>
      <c r="ABT25" s="261">
        <v>214.01</v>
      </c>
      <c r="ABU25" s="261">
        <v>518</v>
      </c>
      <c r="ABV25" s="261">
        <v>436</v>
      </c>
      <c r="ABW25" s="261">
        <v>699.5</v>
      </c>
      <c r="ABX25" s="262"/>
      <c r="ABY25" s="263">
        <f t="shared" si="49"/>
        <v>5594.6</v>
      </c>
      <c r="ABZ25" s="264">
        <f t="shared" si="49"/>
        <v>5027.1000000000004</v>
      </c>
      <c r="ACA25" s="261">
        <v>4176.41</v>
      </c>
      <c r="ACB25" s="261">
        <v>4692.1099999999997</v>
      </c>
      <c r="ACC25" s="261">
        <v>2762.4</v>
      </c>
      <c r="ACD25" s="261">
        <v>2763.13</v>
      </c>
      <c r="ACE25" s="261">
        <v>2985.55</v>
      </c>
      <c r="ACF25" s="261">
        <v>4000.5</v>
      </c>
      <c r="ACG25" s="261">
        <v>5134.05</v>
      </c>
      <c r="ACH25" s="261">
        <v>2690.63</v>
      </c>
      <c r="ACI25" s="261">
        <v>1937.91</v>
      </c>
      <c r="ACJ25" s="261">
        <v>4284.2700000000004</v>
      </c>
      <c r="ACK25" s="261">
        <v>4693.2700000000004</v>
      </c>
      <c r="ACL25" s="261">
        <v>5985.56</v>
      </c>
      <c r="ACM25" s="262"/>
      <c r="ACN25" s="263">
        <f t="shared" si="50"/>
        <v>46105.789999999994</v>
      </c>
      <c r="ACO25" s="264">
        <f t="shared" si="50"/>
        <v>41929.379999999997</v>
      </c>
      <c r="ACP25" s="261">
        <v>0</v>
      </c>
      <c r="ACQ25" s="261">
        <v>0</v>
      </c>
      <c r="ACR25" s="261">
        <v>0</v>
      </c>
      <c r="ACS25" s="261">
        <v>0</v>
      </c>
      <c r="ACT25" s="261">
        <v>0</v>
      </c>
      <c r="ACU25" s="261">
        <v>0</v>
      </c>
      <c r="ACV25" s="261">
        <v>0</v>
      </c>
      <c r="ACW25" s="261">
        <v>0</v>
      </c>
      <c r="ACX25" s="261">
        <v>0</v>
      </c>
      <c r="ACY25" s="261">
        <v>0</v>
      </c>
      <c r="ACZ25" s="261">
        <v>0</v>
      </c>
      <c r="ADA25" s="261">
        <v>0</v>
      </c>
      <c r="ADB25" s="262"/>
      <c r="ADC25" s="263">
        <f t="shared" si="51"/>
        <v>0</v>
      </c>
      <c r="ADD25" s="264">
        <f t="shared" si="51"/>
        <v>0</v>
      </c>
      <c r="ADE25" s="261">
        <v>0</v>
      </c>
      <c r="ADF25" s="261">
        <v>0</v>
      </c>
      <c r="ADG25" s="261">
        <v>0</v>
      </c>
      <c r="ADH25" s="261">
        <v>0</v>
      </c>
      <c r="ADI25" s="261">
        <v>0</v>
      </c>
      <c r="ADJ25" s="261">
        <v>0</v>
      </c>
      <c r="ADK25" s="261">
        <v>0</v>
      </c>
      <c r="ADL25" s="261">
        <v>0</v>
      </c>
      <c r="ADM25" s="261">
        <v>0</v>
      </c>
      <c r="ADN25" s="261">
        <v>0</v>
      </c>
      <c r="ADO25" s="261">
        <v>0</v>
      </c>
      <c r="ADP25" s="261">
        <v>0</v>
      </c>
      <c r="ADQ25" s="262"/>
      <c r="ADR25" s="263">
        <f t="shared" si="52"/>
        <v>0</v>
      </c>
      <c r="ADS25" s="264">
        <f t="shared" si="52"/>
        <v>0</v>
      </c>
      <c r="ADT25" s="261">
        <v>0</v>
      </c>
      <c r="ADU25" s="261">
        <v>0</v>
      </c>
      <c r="ADV25" s="261">
        <v>0</v>
      </c>
      <c r="ADW25" s="261">
        <v>0</v>
      </c>
      <c r="ADX25" s="261">
        <v>0</v>
      </c>
      <c r="ADY25" s="261">
        <v>0</v>
      </c>
      <c r="ADZ25" s="261">
        <v>0</v>
      </c>
      <c r="AEA25" s="261">
        <v>0</v>
      </c>
      <c r="AEB25" s="261">
        <v>0</v>
      </c>
      <c r="AEC25" s="261">
        <v>0</v>
      </c>
      <c r="AED25" s="261">
        <v>0</v>
      </c>
      <c r="AEE25" s="261">
        <v>0</v>
      </c>
      <c r="AEF25" s="262"/>
      <c r="AEG25" s="263">
        <f t="shared" si="53"/>
        <v>0</v>
      </c>
      <c r="AEH25" s="264">
        <f t="shared" si="53"/>
        <v>0</v>
      </c>
      <c r="AEI25" s="261">
        <v>0</v>
      </c>
      <c r="AEJ25" s="261">
        <v>0</v>
      </c>
      <c r="AEK25" s="261">
        <v>0</v>
      </c>
      <c r="AEL25" s="261">
        <v>0</v>
      </c>
      <c r="AEM25" s="261">
        <v>0</v>
      </c>
      <c r="AEN25" s="261">
        <v>0</v>
      </c>
      <c r="AEO25" s="261">
        <v>0</v>
      </c>
      <c r="AEP25" s="261">
        <v>0</v>
      </c>
      <c r="AEQ25" s="261">
        <v>0</v>
      </c>
      <c r="AER25" s="261">
        <v>0</v>
      </c>
      <c r="AES25" s="261">
        <v>0</v>
      </c>
      <c r="AET25" s="261">
        <v>0</v>
      </c>
      <c r="AEU25" s="262"/>
      <c r="AEV25" s="263">
        <f t="shared" si="54"/>
        <v>0</v>
      </c>
      <c r="AEW25" s="264">
        <f t="shared" si="54"/>
        <v>0</v>
      </c>
      <c r="AEX25" s="261">
        <v>0</v>
      </c>
      <c r="AEY25" s="261">
        <v>0</v>
      </c>
      <c r="AEZ25" s="261">
        <v>0</v>
      </c>
      <c r="AFA25" s="261">
        <v>0</v>
      </c>
      <c r="AFB25" s="261">
        <v>0</v>
      </c>
      <c r="AFC25" s="261">
        <v>0</v>
      </c>
      <c r="AFD25" s="261">
        <v>0</v>
      </c>
      <c r="AFE25" s="261">
        <v>0</v>
      </c>
      <c r="AFF25" s="261">
        <v>0</v>
      </c>
      <c r="AFG25" s="261">
        <v>0</v>
      </c>
      <c r="AFH25" s="261">
        <v>0</v>
      </c>
      <c r="AFI25" s="261">
        <v>0</v>
      </c>
      <c r="AFJ25" s="262"/>
      <c r="AFK25" s="263">
        <f t="shared" si="55"/>
        <v>0</v>
      </c>
      <c r="AFL25" s="264">
        <f t="shared" si="55"/>
        <v>0</v>
      </c>
      <c r="AFM25" s="261">
        <v>0</v>
      </c>
      <c r="AFN25" s="261">
        <v>0</v>
      </c>
      <c r="AFO25" s="261">
        <v>0</v>
      </c>
      <c r="AFP25" s="261">
        <v>0</v>
      </c>
      <c r="AFQ25" s="261">
        <v>0</v>
      </c>
      <c r="AFR25" s="261">
        <v>0</v>
      </c>
      <c r="AFS25" s="261">
        <v>0</v>
      </c>
      <c r="AFT25" s="261">
        <v>0</v>
      </c>
      <c r="AFU25" s="261">
        <v>0</v>
      </c>
      <c r="AFV25" s="261">
        <v>0</v>
      </c>
      <c r="AFW25" s="261">
        <v>0</v>
      </c>
      <c r="AFX25" s="261">
        <v>0</v>
      </c>
      <c r="AFY25" s="262"/>
      <c r="AFZ25" s="263">
        <f t="shared" si="56"/>
        <v>0</v>
      </c>
      <c r="AGA25" s="264">
        <f t="shared" si="56"/>
        <v>0</v>
      </c>
      <c r="AGB25" s="261">
        <v>0</v>
      </c>
      <c r="AGC25" s="261">
        <v>0</v>
      </c>
      <c r="AGD25" s="261">
        <v>0</v>
      </c>
      <c r="AGE25" s="261">
        <v>0</v>
      </c>
      <c r="AGF25" s="261">
        <v>0</v>
      </c>
      <c r="AGG25" s="261">
        <v>0</v>
      </c>
      <c r="AGH25" s="261">
        <v>0</v>
      </c>
      <c r="AGI25" s="261">
        <v>0</v>
      </c>
      <c r="AGJ25" s="261">
        <v>0</v>
      </c>
      <c r="AGK25" s="261">
        <v>0</v>
      </c>
      <c r="AGL25" s="261">
        <v>0</v>
      </c>
      <c r="AGM25" s="261">
        <v>0</v>
      </c>
      <c r="AGN25" s="262"/>
      <c r="AGO25" s="263">
        <f t="shared" si="57"/>
        <v>0</v>
      </c>
      <c r="AGP25" s="264">
        <f t="shared" si="57"/>
        <v>0</v>
      </c>
      <c r="AGQ25" s="261">
        <v>0</v>
      </c>
      <c r="AGR25" s="261">
        <v>0</v>
      </c>
      <c r="AGS25" s="261">
        <v>0</v>
      </c>
      <c r="AGT25" s="261">
        <v>0</v>
      </c>
      <c r="AGU25" s="261">
        <v>0</v>
      </c>
      <c r="AGV25" s="261">
        <v>0</v>
      </c>
      <c r="AGW25" s="261">
        <v>0</v>
      </c>
      <c r="AGX25" s="261">
        <v>0</v>
      </c>
      <c r="AGY25" s="261">
        <v>0</v>
      </c>
      <c r="AGZ25" s="261">
        <v>0</v>
      </c>
      <c r="AHA25" s="261">
        <v>0</v>
      </c>
      <c r="AHB25" s="261">
        <v>0</v>
      </c>
      <c r="AHC25" s="262"/>
      <c r="AHD25" s="263">
        <f t="shared" si="58"/>
        <v>0</v>
      </c>
      <c r="AHE25" s="264">
        <f t="shared" si="58"/>
        <v>0</v>
      </c>
      <c r="AHF25" s="261">
        <v>0</v>
      </c>
      <c r="AHG25" s="261">
        <v>0</v>
      </c>
      <c r="AHH25" s="261">
        <v>0</v>
      </c>
      <c r="AHI25" s="261">
        <v>0</v>
      </c>
      <c r="AHJ25" s="261">
        <v>0</v>
      </c>
      <c r="AHK25" s="261">
        <v>0</v>
      </c>
      <c r="AHL25" s="261">
        <v>0</v>
      </c>
      <c r="AHM25" s="261">
        <v>0</v>
      </c>
      <c r="AHN25" s="261">
        <v>0</v>
      </c>
      <c r="AHO25" s="261">
        <v>0</v>
      </c>
      <c r="AHP25" s="261">
        <v>0</v>
      </c>
      <c r="AHQ25" s="261">
        <v>0</v>
      </c>
      <c r="AHR25" s="262"/>
      <c r="AHS25" s="263">
        <f t="shared" si="59"/>
        <v>0</v>
      </c>
      <c r="AHT25" s="264">
        <f t="shared" si="59"/>
        <v>0</v>
      </c>
      <c r="AHU25" s="261">
        <v>0</v>
      </c>
      <c r="AHV25" s="261">
        <v>0</v>
      </c>
      <c r="AHW25" s="261">
        <v>0</v>
      </c>
      <c r="AHX25" s="261">
        <v>0</v>
      </c>
      <c r="AHY25" s="261">
        <v>0</v>
      </c>
      <c r="AHZ25" s="261">
        <v>0</v>
      </c>
      <c r="AIA25" s="261">
        <v>0</v>
      </c>
      <c r="AIB25" s="261">
        <v>0</v>
      </c>
      <c r="AIC25" s="261">
        <v>0</v>
      </c>
      <c r="AID25" s="261">
        <v>0</v>
      </c>
      <c r="AIE25" s="261">
        <v>0</v>
      </c>
      <c r="AIF25" s="261">
        <v>0</v>
      </c>
      <c r="AIG25" s="262"/>
      <c r="AIH25" s="263">
        <f t="shared" si="60"/>
        <v>0</v>
      </c>
      <c r="AII25" s="264">
        <f t="shared" si="60"/>
        <v>0</v>
      </c>
      <c r="AIJ25" s="261">
        <v>0</v>
      </c>
      <c r="AIK25" s="261">
        <v>0</v>
      </c>
      <c r="AIL25" s="261">
        <v>0</v>
      </c>
      <c r="AIM25" s="261">
        <v>0</v>
      </c>
      <c r="AIN25" s="261">
        <v>0</v>
      </c>
      <c r="AIO25" s="261">
        <v>0</v>
      </c>
      <c r="AIP25" s="261">
        <v>0</v>
      </c>
      <c r="AIQ25" s="261">
        <v>0</v>
      </c>
      <c r="AIR25" s="261">
        <v>0</v>
      </c>
      <c r="AIS25" s="261">
        <v>0</v>
      </c>
      <c r="AIT25" s="261">
        <v>0</v>
      </c>
      <c r="AIU25" s="261">
        <v>0</v>
      </c>
      <c r="AIV25" s="262"/>
      <c r="AIW25" s="263">
        <f t="shared" si="61"/>
        <v>0</v>
      </c>
      <c r="AIX25" s="264">
        <f t="shared" si="61"/>
        <v>0</v>
      </c>
      <c r="AIY25" s="261">
        <v>0</v>
      </c>
      <c r="AIZ25" s="261">
        <v>0</v>
      </c>
      <c r="AJA25" s="261">
        <v>0</v>
      </c>
      <c r="AJB25" s="261">
        <v>0</v>
      </c>
      <c r="AJC25" s="261">
        <v>0</v>
      </c>
      <c r="AJD25" s="261">
        <v>0</v>
      </c>
      <c r="AJE25" s="261">
        <v>0</v>
      </c>
      <c r="AJF25" s="261">
        <v>0</v>
      </c>
      <c r="AJG25" s="261">
        <v>0</v>
      </c>
      <c r="AJH25" s="261">
        <v>0</v>
      </c>
      <c r="AJI25" s="261">
        <v>0</v>
      </c>
      <c r="AJJ25" s="261">
        <v>0</v>
      </c>
      <c r="AJK25" s="262"/>
      <c r="AJL25" s="263">
        <f t="shared" si="62"/>
        <v>0</v>
      </c>
      <c r="AJM25" s="264">
        <f t="shared" si="62"/>
        <v>0</v>
      </c>
      <c r="AJN25" s="261">
        <v>0</v>
      </c>
      <c r="AJO25" s="261">
        <v>0</v>
      </c>
      <c r="AJP25" s="261">
        <v>0</v>
      </c>
      <c r="AJQ25" s="261">
        <v>0</v>
      </c>
      <c r="AJR25" s="261">
        <v>0</v>
      </c>
      <c r="AJS25" s="261">
        <v>0</v>
      </c>
      <c r="AJT25" s="261">
        <v>0</v>
      </c>
      <c r="AJU25" s="261">
        <v>0</v>
      </c>
      <c r="AJV25" s="261">
        <v>0</v>
      </c>
      <c r="AJW25" s="261">
        <v>0</v>
      </c>
      <c r="AJX25" s="261">
        <v>0</v>
      </c>
      <c r="AJY25" s="261">
        <v>0</v>
      </c>
      <c r="AJZ25" s="262"/>
      <c r="AKA25" s="263">
        <f t="shared" si="63"/>
        <v>0</v>
      </c>
      <c r="AKB25" s="264">
        <f t="shared" si="63"/>
        <v>0</v>
      </c>
      <c r="AKC25" s="261">
        <v>0</v>
      </c>
      <c r="AKD25" s="261">
        <v>0</v>
      </c>
      <c r="AKE25" s="261">
        <v>0</v>
      </c>
      <c r="AKF25" s="261">
        <v>0</v>
      </c>
      <c r="AKG25" s="261">
        <v>0</v>
      </c>
      <c r="AKH25" s="261">
        <v>0</v>
      </c>
      <c r="AKI25" s="261">
        <v>0</v>
      </c>
      <c r="AKJ25" s="261">
        <v>0</v>
      </c>
      <c r="AKK25" s="261">
        <v>0</v>
      </c>
      <c r="AKL25" s="261">
        <v>0</v>
      </c>
      <c r="AKM25" s="261">
        <v>0</v>
      </c>
      <c r="AKN25" s="261">
        <v>0</v>
      </c>
      <c r="AKO25" s="262"/>
      <c r="AKP25" s="263">
        <f t="shared" si="64"/>
        <v>0</v>
      </c>
      <c r="AKQ25" s="264">
        <f t="shared" si="64"/>
        <v>0</v>
      </c>
      <c r="AKR25" s="261">
        <v>0</v>
      </c>
      <c r="AKS25" s="261">
        <v>0</v>
      </c>
      <c r="AKT25" s="261">
        <v>0</v>
      </c>
      <c r="AKU25" s="261">
        <v>0</v>
      </c>
      <c r="AKV25" s="261">
        <v>0</v>
      </c>
      <c r="AKW25" s="261">
        <v>0</v>
      </c>
      <c r="AKX25" s="261">
        <v>0</v>
      </c>
      <c r="AKY25" s="261">
        <v>0</v>
      </c>
      <c r="AKZ25" s="261">
        <v>0</v>
      </c>
      <c r="ALA25" s="261">
        <v>0</v>
      </c>
      <c r="ALB25" s="261">
        <v>0</v>
      </c>
      <c r="ALC25" s="261">
        <v>0</v>
      </c>
      <c r="ALD25" s="262"/>
      <c r="ALE25" s="263">
        <f t="shared" si="65"/>
        <v>0</v>
      </c>
      <c r="ALF25" s="264">
        <f t="shared" si="65"/>
        <v>0</v>
      </c>
      <c r="ALG25" s="261">
        <v>1.99</v>
      </c>
      <c r="ALH25" s="261">
        <v>183.47</v>
      </c>
      <c r="ALI25" s="261">
        <v>15.46</v>
      </c>
      <c r="ALJ25" s="261">
        <v>3.48</v>
      </c>
      <c r="ALK25" s="261">
        <v>57.17</v>
      </c>
      <c r="ALL25" s="261">
        <v>12.82</v>
      </c>
      <c r="ALM25" s="261">
        <v>5.14</v>
      </c>
      <c r="ALN25" s="261">
        <v>503.85</v>
      </c>
      <c r="ALO25" s="261">
        <v>25.27</v>
      </c>
      <c r="ALP25" s="261">
        <v>108.28</v>
      </c>
      <c r="ALQ25" s="261">
        <v>25.55</v>
      </c>
      <c r="ALR25" s="261">
        <v>39.29</v>
      </c>
      <c r="ALS25" s="262"/>
      <c r="ALT25" s="263">
        <f t="shared" si="66"/>
        <v>981.76999999999987</v>
      </c>
      <c r="ALU25" s="264">
        <f t="shared" si="66"/>
        <v>979.77999999999986</v>
      </c>
      <c r="ALV25" s="261">
        <v>0</v>
      </c>
      <c r="ALW25" s="261">
        <v>0</v>
      </c>
      <c r="ALX25" s="261">
        <v>0</v>
      </c>
      <c r="ALY25" s="261">
        <v>0</v>
      </c>
      <c r="ALZ25" s="261">
        <v>0</v>
      </c>
      <c r="AMA25" s="261">
        <v>0</v>
      </c>
      <c r="AMB25" s="261">
        <v>0</v>
      </c>
      <c r="AMC25" s="261">
        <v>0</v>
      </c>
      <c r="AMD25" s="261">
        <v>0</v>
      </c>
      <c r="AME25" s="261">
        <v>0</v>
      </c>
      <c r="AMF25" s="261">
        <v>0</v>
      </c>
      <c r="AMG25" s="261">
        <v>0</v>
      </c>
      <c r="AMH25" s="262"/>
      <c r="AMI25" s="263">
        <f t="shared" si="67"/>
        <v>0</v>
      </c>
      <c r="AMJ25" s="264">
        <f t="shared" si="67"/>
        <v>0</v>
      </c>
      <c r="AMK25" s="261">
        <v>68.650000000000006</v>
      </c>
      <c r="AML25" s="261">
        <v>33.229999999999997</v>
      </c>
      <c r="AMM25" s="261">
        <v>35.93</v>
      </c>
      <c r="AMN25" s="261">
        <v>0</v>
      </c>
      <c r="AMO25" s="261">
        <v>0</v>
      </c>
      <c r="AMP25" s="261">
        <v>0.5</v>
      </c>
      <c r="AMQ25" s="261">
        <v>69.66</v>
      </c>
      <c r="AMR25" s="261">
        <v>-39.869999999999997</v>
      </c>
      <c r="AMS25" s="261">
        <v>0</v>
      </c>
      <c r="AMT25" s="261">
        <v>0</v>
      </c>
      <c r="AMU25" s="261">
        <v>0</v>
      </c>
      <c r="AMV25" s="261">
        <v>0</v>
      </c>
      <c r="AMW25" s="262"/>
      <c r="AMX25" s="263">
        <f t="shared" si="68"/>
        <v>168.1</v>
      </c>
      <c r="AMY25" s="264">
        <f t="shared" si="68"/>
        <v>99.449999999999989</v>
      </c>
      <c r="AMZ25" s="261">
        <v>0</v>
      </c>
      <c r="ANA25" s="261">
        <v>0</v>
      </c>
      <c r="ANB25" s="261">
        <v>0</v>
      </c>
      <c r="ANC25" s="261">
        <v>0</v>
      </c>
      <c r="AND25" s="261">
        <v>0</v>
      </c>
      <c r="ANE25" s="261">
        <v>0</v>
      </c>
      <c r="ANF25" s="261">
        <v>0</v>
      </c>
      <c r="ANG25" s="261">
        <v>0</v>
      </c>
      <c r="ANH25" s="261">
        <v>0</v>
      </c>
      <c r="ANI25" s="261">
        <v>0</v>
      </c>
      <c r="ANJ25" s="261">
        <v>0</v>
      </c>
      <c r="ANK25" s="261">
        <v>0</v>
      </c>
      <c r="ANL25" s="262"/>
      <c r="ANM25" s="263">
        <f t="shared" si="69"/>
        <v>0</v>
      </c>
      <c r="ANN25" s="264">
        <f t="shared" si="69"/>
        <v>0</v>
      </c>
      <c r="ANO25" s="261">
        <v>0</v>
      </c>
      <c r="ANP25" s="261">
        <v>0</v>
      </c>
      <c r="ANQ25" s="261">
        <v>0</v>
      </c>
      <c r="ANR25" s="261">
        <v>0</v>
      </c>
      <c r="ANS25" s="261">
        <v>0</v>
      </c>
      <c r="ANT25" s="261">
        <v>0</v>
      </c>
      <c r="ANU25" s="261">
        <v>0</v>
      </c>
      <c r="ANV25" s="261">
        <v>0</v>
      </c>
      <c r="ANW25" s="261">
        <v>0</v>
      </c>
      <c r="ANX25" s="261">
        <v>0</v>
      </c>
      <c r="ANY25" s="261">
        <v>0</v>
      </c>
      <c r="ANZ25" s="261">
        <v>0</v>
      </c>
      <c r="AOA25" s="262"/>
      <c r="AOB25" s="263">
        <f t="shared" si="70"/>
        <v>0</v>
      </c>
      <c r="AOC25" s="264">
        <f t="shared" si="70"/>
        <v>0</v>
      </c>
      <c r="AOD25" s="261">
        <v>0</v>
      </c>
      <c r="AOE25" s="261">
        <v>0</v>
      </c>
      <c r="AOF25" s="261">
        <v>0</v>
      </c>
      <c r="AOG25" s="261">
        <v>0</v>
      </c>
      <c r="AOH25" s="261">
        <v>0</v>
      </c>
      <c r="AOI25" s="261">
        <v>0</v>
      </c>
      <c r="AOJ25" s="261">
        <v>0</v>
      </c>
      <c r="AOK25" s="261">
        <v>0</v>
      </c>
      <c r="AOL25" s="261">
        <v>0</v>
      </c>
      <c r="AOM25" s="261">
        <v>0</v>
      </c>
      <c r="AON25" s="261">
        <v>0</v>
      </c>
      <c r="AOO25" s="261">
        <v>0</v>
      </c>
      <c r="AOP25" s="262"/>
      <c r="AOQ25" s="263">
        <f t="shared" si="71"/>
        <v>0</v>
      </c>
      <c r="AOR25" s="264">
        <f t="shared" si="71"/>
        <v>0</v>
      </c>
      <c r="AOS25" s="261">
        <v>0</v>
      </c>
      <c r="AOT25" s="261">
        <v>0</v>
      </c>
      <c r="AOU25" s="261">
        <v>0</v>
      </c>
      <c r="AOV25" s="261">
        <v>0</v>
      </c>
      <c r="AOW25" s="261">
        <v>0</v>
      </c>
      <c r="AOX25" s="261">
        <v>0</v>
      </c>
      <c r="AOY25" s="261">
        <v>0</v>
      </c>
      <c r="AOZ25" s="261">
        <v>0</v>
      </c>
      <c r="APA25" s="261">
        <v>0</v>
      </c>
      <c r="APB25" s="261">
        <v>0</v>
      </c>
      <c r="APC25" s="261">
        <v>0</v>
      </c>
      <c r="APD25" s="261">
        <v>0</v>
      </c>
      <c r="APE25" s="262"/>
      <c r="APF25" s="263">
        <f t="shared" si="72"/>
        <v>0</v>
      </c>
      <c r="APG25" s="264">
        <f t="shared" si="72"/>
        <v>0</v>
      </c>
      <c r="APH25" s="261">
        <v>0</v>
      </c>
      <c r="API25" s="261">
        <v>0</v>
      </c>
      <c r="APJ25" s="261">
        <v>0</v>
      </c>
      <c r="APK25" s="261">
        <v>0</v>
      </c>
      <c r="APL25" s="261">
        <v>0</v>
      </c>
      <c r="APM25" s="261">
        <v>0</v>
      </c>
      <c r="APN25" s="261">
        <v>0</v>
      </c>
      <c r="APO25" s="261">
        <v>0</v>
      </c>
      <c r="APP25" s="261">
        <v>0</v>
      </c>
      <c r="APQ25" s="261">
        <v>0</v>
      </c>
      <c r="APR25" s="261">
        <v>0</v>
      </c>
      <c r="APS25" s="261">
        <v>0</v>
      </c>
      <c r="APT25" s="262"/>
      <c r="APU25" s="263">
        <f t="shared" si="73"/>
        <v>0</v>
      </c>
      <c r="APV25" s="264">
        <f t="shared" si="73"/>
        <v>0</v>
      </c>
      <c r="APW25" s="261">
        <v>0</v>
      </c>
      <c r="APX25" s="261">
        <v>0</v>
      </c>
      <c r="APY25" s="261">
        <v>0</v>
      </c>
      <c r="APZ25" s="261">
        <v>0</v>
      </c>
      <c r="AQA25" s="261">
        <v>0</v>
      </c>
      <c r="AQB25" s="261">
        <v>0</v>
      </c>
      <c r="AQC25" s="261">
        <v>0</v>
      </c>
      <c r="AQD25" s="261">
        <v>0</v>
      </c>
      <c r="AQE25" s="261">
        <v>0</v>
      </c>
      <c r="AQF25" s="261">
        <v>0</v>
      </c>
      <c r="AQG25" s="261">
        <v>0</v>
      </c>
      <c r="AQH25" s="261">
        <v>0</v>
      </c>
      <c r="AQI25" s="262"/>
      <c r="AQJ25" s="263">
        <f t="shared" si="74"/>
        <v>0</v>
      </c>
      <c r="AQK25" s="264">
        <f t="shared" si="74"/>
        <v>0</v>
      </c>
      <c r="AQL25" s="261"/>
      <c r="AQM25" s="261"/>
      <c r="AQN25" s="261"/>
      <c r="AQO25" s="261"/>
      <c r="AQP25" s="261">
        <v>17657</v>
      </c>
      <c r="AQQ25" s="261"/>
      <c r="AQR25" s="261"/>
      <c r="AQS25" s="261"/>
      <c r="AQT25" s="261"/>
      <c r="AQU25" s="261"/>
      <c r="AQV25" s="261"/>
      <c r="AQW25" s="261"/>
      <c r="AQX25" s="262"/>
      <c r="AQY25" s="263">
        <f t="shared" si="75"/>
        <v>17657</v>
      </c>
      <c r="AQZ25" s="264">
        <f t="shared" si="75"/>
        <v>17657</v>
      </c>
      <c r="ARA25" s="261">
        <v>9063</v>
      </c>
      <c r="ARB25" s="261">
        <v>0</v>
      </c>
      <c r="ARC25" s="261">
        <v>0</v>
      </c>
      <c r="ARD25" s="261">
        <v>14931</v>
      </c>
      <c r="ARE25" s="261">
        <v>4977</v>
      </c>
      <c r="ARF25" s="261">
        <v>4977</v>
      </c>
      <c r="ARG25" s="261">
        <v>4977</v>
      </c>
      <c r="ARH25" s="261">
        <v>4977</v>
      </c>
      <c r="ARI25" s="261">
        <v>55823.92</v>
      </c>
      <c r="ARJ25" s="261">
        <v>0</v>
      </c>
      <c r="ARK25" s="261">
        <v>0</v>
      </c>
      <c r="ARL25" s="261">
        <v>0</v>
      </c>
      <c r="ARM25" s="262"/>
      <c r="ARN25" s="263">
        <f t="shared" si="76"/>
        <v>99725.92</v>
      </c>
      <c r="ARO25" s="264">
        <f t="shared" si="76"/>
        <v>90662.92</v>
      </c>
      <c r="ARP25" s="261">
        <v>58684.39</v>
      </c>
      <c r="ARQ25" s="261">
        <v>52691.59</v>
      </c>
      <c r="ARR25" s="261">
        <v>44591.65</v>
      </c>
      <c r="ARS25" s="261">
        <v>38727.839999999997</v>
      </c>
      <c r="ART25" s="261">
        <v>32645.360000000001</v>
      </c>
      <c r="ARU25" s="261">
        <v>32291.19</v>
      </c>
      <c r="ARV25" s="261">
        <v>37340.370000000003</v>
      </c>
      <c r="ARW25" s="261">
        <v>53215.94</v>
      </c>
      <c r="ARX25" s="261">
        <v>38876.5</v>
      </c>
      <c r="ARY25" s="261">
        <v>35956.589999999997</v>
      </c>
      <c r="ARZ25" s="261">
        <v>36951.760000000002</v>
      </c>
      <c r="ASA25" s="262"/>
      <c r="ASB25" s="265">
        <f t="shared" si="78"/>
        <v>461973.18000000005</v>
      </c>
      <c r="ASC25" s="266"/>
      <c r="ASD25" s="261"/>
      <c r="ASE25" s="261"/>
      <c r="ASF25" s="261"/>
      <c r="ASG25" s="261"/>
      <c r="ASH25" s="261">
        <v>35498.6</v>
      </c>
      <c r="ASI25" s="261"/>
      <c r="ASJ25" s="261"/>
      <c r="ASK25" s="261"/>
      <c r="ASL25" s="261"/>
      <c r="ASM25" s="261"/>
      <c r="ASN25" s="262"/>
      <c r="ASO25" s="267">
        <f t="shared" si="77"/>
        <v>35498.6</v>
      </c>
    </row>
    <row r="26" spans="1:1185" x14ac:dyDescent="0.25">
      <c r="A26" s="39">
        <v>25</v>
      </c>
      <c r="B26" s="40">
        <v>1</v>
      </c>
      <c r="C26" s="40" t="s">
        <v>36</v>
      </c>
      <c r="D26" s="40" t="s">
        <v>36</v>
      </c>
      <c r="E26" s="41" t="s">
        <v>36</v>
      </c>
      <c r="F26" s="187">
        <v>770566</v>
      </c>
      <c r="G26" s="49">
        <v>863252</v>
      </c>
      <c r="H26" s="51">
        <v>748783</v>
      </c>
      <c r="I26" s="49">
        <v>756220</v>
      </c>
      <c r="J26" s="49">
        <v>278631.40670937044</v>
      </c>
      <c r="K26" s="51" t="s">
        <v>219</v>
      </c>
      <c r="L26" s="49">
        <v>554070.15999999992</v>
      </c>
      <c r="M26" s="49">
        <v>832702</v>
      </c>
      <c r="N26" s="49">
        <v>748783</v>
      </c>
      <c r="O26" s="49">
        <v>62399</v>
      </c>
      <c r="P26" s="49">
        <v>63018</v>
      </c>
      <c r="Q26" s="258">
        <v>11230.211325215056</v>
      </c>
      <c r="R26" s="259">
        <v>19320.221965414625</v>
      </c>
      <c r="S26" s="260">
        <f t="shared" si="0"/>
        <v>30550.43329062968</v>
      </c>
      <c r="T26" s="268">
        <v>545.02</v>
      </c>
      <c r="U26" s="268">
        <v>684.41</v>
      </c>
      <c r="V26" s="268">
        <v>120.33</v>
      </c>
      <c r="W26" s="268">
        <v>575.84</v>
      </c>
      <c r="X26" s="268">
        <v>936.32</v>
      </c>
      <c r="Y26" s="268">
        <v>324.67</v>
      </c>
      <c r="Z26" s="268">
        <v>465.61</v>
      </c>
      <c r="AA26" s="268">
        <v>199.01</v>
      </c>
      <c r="AB26" s="268">
        <v>239.88</v>
      </c>
      <c r="AC26" s="268">
        <v>372.39</v>
      </c>
      <c r="AD26" s="268">
        <v>439.54</v>
      </c>
      <c r="AE26" s="268">
        <v>306.97000000000003</v>
      </c>
      <c r="AF26" s="269"/>
      <c r="AG26" s="270">
        <f t="shared" si="1"/>
        <v>5209.9900000000007</v>
      </c>
      <c r="AH26" s="271">
        <f t="shared" si="1"/>
        <v>4664.9700000000012</v>
      </c>
      <c r="AI26" s="268">
        <v>0</v>
      </c>
      <c r="AJ26" s="268">
        <v>0</v>
      </c>
      <c r="AK26" s="268">
        <v>0</v>
      </c>
      <c r="AL26" s="268">
        <v>0</v>
      </c>
      <c r="AM26" s="268">
        <v>0</v>
      </c>
      <c r="AN26" s="268">
        <v>0</v>
      </c>
      <c r="AO26" s="268">
        <v>0</v>
      </c>
      <c r="AP26" s="268">
        <v>0</v>
      </c>
      <c r="AQ26" s="268">
        <v>0</v>
      </c>
      <c r="AR26" s="268">
        <v>86.91</v>
      </c>
      <c r="AS26" s="268">
        <v>131.88</v>
      </c>
      <c r="AT26" s="268">
        <v>88.6</v>
      </c>
      <c r="AU26" s="269"/>
      <c r="AV26" s="270">
        <f t="shared" si="2"/>
        <v>307.39</v>
      </c>
      <c r="AW26" s="271">
        <f t="shared" si="2"/>
        <v>307.39</v>
      </c>
      <c r="AX26" s="268">
        <v>0</v>
      </c>
      <c r="AY26" s="268">
        <v>0</v>
      </c>
      <c r="AZ26" s="268">
        <v>0</v>
      </c>
      <c r="BA26" s="268">
        <v>0</v>
      </c>
      <c r="BB26" s="268">
        <v>0</v>
      </c>
      <c r="BC26" s="268">
        <v>0</v>
      </c>
      <c r="BD26" s="268">
        <v>0</v>
      </c>
      <c r="BE26" s="268">
        <v>0</v>
      </c>
      <c r="BF26" s="268">
        <v>0</v>
      </c>
      <c r="BG26" s="268">
        <v>0</v>
      </c>
      <c r="BH26" s="268">
        <v>0</v>
      </c>
      <c r="BI26" s="268">
        <v>0</v>
      </c>
      <c r="BJ26" s="269"/>
      <c r="BK26" s="270">
        <f t="shared" si="3"/>
        <v>0</v>
      </c>
      <c r="BL26" s="271">
        <f t="shared" si="3"/>
        <v>0</v>
      </c>
      <c r="BM26" s="268">
        <v>211.19</v>
      </c>
      <c r="BN26" s="268">
        <v>353.5</v>
      </c>
      <c r="BO26" s="268">
        <v>169.96</v>
      </c>
      <c r="BP26" s="268">
        <v>597.30999999999995</v>
      </c>
      <c r="BQ26" s="268">
        <v>400.53</v>
      </c>
      <c r="BR26" s="268">
        <v>118.91</v>
      </c>
      <c r="BS26" s="268">
        <v>792.67</v>
      </c>
      <c r="BT26" s="268">
        <v>201.09</v>
      </c>
      <c r="BU26" s="268">
        <v>173.05</v>
      </c>
      <c r="BV26" s="268">
        <v>92.49</v>
      </c>
      <c r="BW26" s="268">
        <v>294.89</v>
      </c>
      <c r="BX26" s="268">
        <v>493.07</v>
      </c>
      <c r="BY26" s="269"/>
      <c r="BZ26" s="270">
        <f t="shared" si="4"/>
        <v>3898.6600000000003</v>
      </c>
      <c r="CA26" s="271">
        <f t="shared" si="4"/>
        <v>3687.4700000000003</v>
      </c>
      <c r="CB26" s="268">
        <v>716.93</v>
      </c>
      <c r="CC26" s="268">
        <v>2980.77</v>
      </c>
      <c r="CD26" s="268">
        <v>945.87</v>
      </c>
      <c r="CE26" s="268">
        <v>1027.06</v>
      </c>
      <c r="CF26" s="268">
        <v>1863.38</v>
      </c>
      <c r="CG26" s="268">
        <v>1976.06</v>
      </c>
      <c r="CH26" s="268">
        <v>1792.14</v>
      </c>
      <c r="CI26" s="268">
        <v>1116.3399999999999</v>
      </c>
      <c r="CJ26" s="268">
        <v>600.49</v>
      </c>
      <c r="CK26" s="268">
        <v>1627.88</v>
      </c>
      <c r="CL26" s="268">
        <v>1341.33</v>
      </c>
      <c r="CM26" s="268">
        <v>1487.12</v>
      </c>
      <c r="CN26" s="269"/>
      <c r="CO26" s="270">
        <f t="shared" si="5"/>
        <v>17475.37</v>
      </c>
      <c r="CP26" s="271">
        <f t="shared" si="5"/>
        <v>16758.439999999999</v>
      </c>
      <c r="CQ26" s="268">
        <v>0</v>
      </c>
      <c r="CR26" s="268">
        <v>0</v>
      </c>
      <c r="CS26" s="268">
        <v>0</v>
      </c>
      <c r="CT26" s="268">
        <v>0</v>
      </c>
      <c r="CU26" s="268">
        <v>0</v>
      </c>
      <c r="CV26" s="268">
        <v>0</v>
      </c>
      <c r="CW26" s="268">
        <v>0</v>
      </c>
      <c r="CX26" s="268">
        <v>0</v>
      </c>
      <c r="CY26" s="268">
        <v>0</v>
      </c>
      <c r="CZ26" s="268">
        <v>0</v>
      </c>
      <c r="DA26" s="268">
        <v>0</v>
      </c>
      <c r="DB26" s="268">
        <v>0</v>
      </c>
      <c r="DC26" s="269"/>
      <c r="DD26" s="270">
        <f t="shared" si="6"/>
        <v>0</v>
      </c>
      <c r="DE26" s="271">
        <f t="shared" si="6"/>
        <v>0</v>
      </c>
      <c r="DF26" s="268">
        <v>281.92</v>
      </c>
      <c r="DG26" s="268">
        <v>454.1</v>
      </c>
      <c r="DH26" s="268">
        <v>298.31</v>
      </c>
      <c r="DI26" s="268">
        <v>357.47</v>
      </c>
      <c r="DJ26" s="268">
        <v>211.9</v>
      </c>
      <c r="DK26" s="268">
        <v>250.18</v>
      </c>
      <c r="DL26" s="268">
        <v>431.72</v>
      </c>
      <c r="DM26" s="268">
        <v>300.08</v>
      </c>
      <c r="DN26" s="268">
        <v>45.98</v>
      </c>
      <c r="DO26" s="268">
        <v>22.07</v>
      </c>
      <c r="DP26" s="268">
        <v>8.8800000000000008</v>
      </c>
      <c r="DQ26" s="268">
        <v>134.15</v>
      </c>
      <c r="DR26" s="269"/>
      <c r="DS26" s="270">
        <f t="shared" si="7"/>
        <v>2796.7600000000007</v>
      </c>
      <c r="DT26" s="271">
        <f t="shared" si="7"/>
        <v>2514.8400000000006</v>
      </c>
      <c r="DU26" s="268">
        <v>699</v>
      </c>
      <c r="DV26" s="268">
        <v>682.45</v>
      </c>
      <c r="DW26" s="268">
        <v>528.55999999999995</v>
      </c>
      <c r="DX26" s="268">
        <v>566</v>
      </c>
      <c r="DY26" s="268">
        <v>652</v>
      </c>
      <c r="DZ26" s="268">
        <v>399</v>
      </c>
      <c r="EA26" s="268">
        <v>644.33000000000004</v>
      </c>
      <c r="EB26" s="268">
        <v>50</v>
      </c>
      <c r="EC26" s="268">
        <v>963.79</v>
      </c>
      <c r="ED26" s="268">
        <v>605</v>
      </c>
      <c r="EE26" s="268">
        <v>1165.72</v>
      </c>
      <c r="EF26" s="268">
        <v>590</v>
      </c>
      <c r="EG26" s="269"/>
      <c r="EH26" s="270">
        <f t="shared" si="8"/>
        <v>7545.85</v>
      </c>
      <c r="EI26" s="271">
        <f t="shared" si="8"/>
        <v>6846.85</v>
      </c>
      <c r="EJ26" s="268">
        <v>0</v>
      </c>
      <c r="EK26" s="268">
        <v>0</v>
      </c>
      <c r="EL26" s="268">
        <v>0</v>
      </c>
      <c r="EM26" s="268">
        <v>0</v>
      </c>
      <c r="EN26" s="268">
        <v>0</v>
      </c>
      <c r="EO26" s="268">
        <v>0</v>
      </c>
      <c r="EP26" s="268">
        <v>0</v>
      </c>
      <c r="EQ26" s="268">
        <v>0</v>
      </c>
      <c r="ER26" s="268">
        <v>0</v>
      </c>
      <c r="ES26" s="268">
        <v>141.19</v>
      </c>
      <c r="ET26" s="268">
        <v>342.84</v>
      </c>
      <c r="EU26" s="268">
        <v>170.29</v>
      </c>
      <c r="EV26" s="269"/>
      <c r="EW26" s="270">
        <f t="shared" si="9"/>
        <v>654.31999999999994</v>
      </c>
      <c r="EX26" s="271">
        <f t="shared" si="9"/>
        <v>654.31999999999994</v>
      </c>
      <c r="EY26" s="268">
        <v>0</v>
      </c>
      <c r="EZ26" s="268">
        <v>0</v>
      </c>
      <c r="FA26" s="268">
        <v>0</v>
      </c>
      <c r="FB26" s="268">
        <v>0</v>
      </c>
      <c r="FC26" s="268">
        <v>0</v>
      </c>
      <c r="FD26" s="268">
        <v>0</v>
      </c>
      <c r="FE26" s="268">
        <v>0</v>
      </c>
      <c r="FF26" s="268">
        <v>0</v>
      </c>
      <c r="FG26" s="268">
        <v>0</v>
      </c>
      <c r="FH26" s="268">
        <v>0</v>
      </c>
      <c r="FI26" s="268">
        <v>0</v>
      </c>
      <c r="FJ26" s="268">
        <v>0</v>
      </c>
      <c r="FK26" s="269"/>
      <c r="FL26" s="270">
        <f t="shared" si="10"/>
        <v>0</v>
      </c>
      <c r="FM26" s="271">
        <f t="shared" si="10"/>
        <v>0</v>
      </c>
      <c r="FN26" s="268">
        <v>210.26</v>
      </c>
      <c r="FO26" s="268">
        <v>256.52999999999997</v>
      </c>
      <c r="FP26" s="268">
        <v>182.86</v>
      </c>
      <c r="FQ26" s="268">
        <v>110.51</v>
      </c>
      <c r="FR26" s="268">
        <v>129.26</v>
      </c>
      <c r="FS26" s="268">
        <v>72.3</v>
      </c>
      <c r="FT26" s="268">
        <v>325.91000000000003</v>
      </c>
      <c r="FU26" s="268">
        <v>57.85</v>
      </c>
      <c r="FV26" s="268">
        <v>150.31</v>
      </c>
      <c r="FW26" s="268">
        <v>141.81</v>
      </c>
      <c r="FX26" s="268">
        <v>239.74</v>
      </c>
      <c r="FY26" s="268">
        <v>240.93</v>
      </c>
      <c r="FZ26" s="269"/>
      <c r="GA26" s="270">
        <f t="shared" si="11"/>
        <v>2118.2699999999995</v>
      </c>
      <c r="GB26" s="271">
        <f t="shared" si="11"/>
        <v>1908.0099999999998</v>
      </c>
      <c r="GC26" s="268">
        <v>317.3</v>
      </c>
      <c r="GD26" s="268">
        <v>409.48</v>
      </c>
      <c r="GE26" s="268">
        <v>410.53</v>
      </c>
      <c r="GF26" s="268">
        <v>328.55</v>
      </c>
      <c r="GG26" s="268">
        <v>792.58</v>
      </c>
      <c r="GH26" s="268">
        <v>810.62</v>
      </c>
      <c r="GI26" s="268">
        <v>889.46</v>
      </c>
      <c r="GJ26" s="268">
        <v>400.34</v>
      </c>
      <c r="GK26" s="268">
        <v>327.5</v>
      </c>
      <c r="GL26" s="268">
        <v>710.53</v>
      </c>
      <c r="GM26" s="268">
        <v>530.79</v>
      </c>
      <c r="GN26" s="268">
        <v>275.38</v>
      </c>
      <c r="GO26" s="269"/>
      <c r="GP26" s="270">
        <f t="shared" si="12"/>
        <v>6203.0599999999995</v>
      </c>
      <c r="GQ26" s="271">
        <f t="shared" si="12"/>
        <v>5885.7599999999993</v>
      </c>
      <c r="GR26" s="268">
        <v>409.92</v>
      </c>
      <c r="GS26" s="268">
        <v>155.81</v>
      </c>
      <c r="GT26" s="268">
        <v>0.71</v>
      </c>
      <c r="GU26" s="268">
        <v>168.39</v>
      </c>
      <c r="GV26" s="268">
        <v>333.85</v>
      </c>
      <c r="GW26" s="268">
        <v>175.33</v>
      </c>
      <c r="GX26" s="268">
        <v>355.58</v>
      </c>
      <c r="GY26" s="268">
        <v>34.229999999999997</v>
      </c>
      <c r="GZ26" s="268">
        <v>325.95</v>
      </c>
      <c r="HA26" s="268">
        <v>190</v>
      </c>
      <c r="HB26" s="268">
        <v>0</v>
      </c>
      <c r="HC26" s="268">
        <v>121.3</v>
      </c>
      <c r="HD26" s="269"/>
      <c r="HE26" s="270">
        <f t="shared" si="13"/>
        <v>2271.0700000000002</v>
      </c>
      <c r="HF26" s="271">
        <f t="shared" si="13"/>
        <v>1861.15</v>
      </c>
      <c r="HG26" s="268">
        <v>0</v>
      </c>
      <c r="HH26" s="268">
        <v>0</v>
      </c>
      <c r="HI26" s="268">
        <v>0</v>
      </c>
      <c r="HJ26" s="268">
        <v>0</v>
      </c>
      <c r="HK26" s="268">
        <v>91</v>
      </c>
      <c r="HL26" s="268">
        <v>91.67</v>
      </c>
      <c r="HM26" s="268">
        <v>0</v>
      </c>
      <c r="HN26" s="268">
        <v>0</v>
      </c>
      <c r="HO26" s="268">
        <v>0</v>
      </c>
      <c r="HP26" s="268">
        <v>0</v>
      </c>
      <c r="HQ26" s="268">
        <v>0</v>
      </c>
      <c r="HR26" s="268">
        <v>92.33</v>
      </c>
      <c r="HS26" s="269"/>
      <c r="HT26" s="270">
        <f t="shared" si="14"/>
        <v>275</v>
      </c>
      <c r="HU26" s="271">
        <f t="shared" si="14"/>
        <v>275</v>
      </c>
      <c r="HV26" s="268">
        <v>0</v>
      </c>
      <c r="HW26" s="268">
        <v>0</v>
      </c>
      <c r="HX26" s="268">
        <v>0</v>
      </c>
      <c r="HY26" s="268">
        <v>0</v>
      </c>
      <c r="HZ26" s="268">
        <v>0</v>
      </c>
      <c r="IA26" s="268">
        <v>0</v>
      </c>
      <c r="IB26" s="268">
        <v>0</v>
      </c>
      <c r="IC26" s="268">
        <v>0</v>
      </c>
      <c r="ID26" s="268">
        <v>0</v>
      </c>
      <c r="IE26" s="268">
        <v>0</v>
      </c>
      <c r="IF26" s="268">
        <v>0</v>
      </c>
      <c r="IG26" s="268">
        <v>26.64</v>
      </c>
      <c r="IH26" s="269"/>
      <c r="II26" s="270">
        <f t="shared" si="15"/>
        <v>26.64</v>
      </c>
      <c r="IJ26" s="271">
        <f t="shared" si="15"/>
        <v>26.64</v>
      </c>
      <c r="IK26" s="268">
        <v>1921</v>
      </c>
      <c r="IL26" s="268">
        <v>2145</v>
      </c>
      <c r="IM26" s="268">
        <v>1994</v>
      </c>
      <c r="IN26" s="268">
        <v>1722.5</v>
      </c>
      <c r="IO26" s="268">
        <v>1925</v>
      </c>
      <c r="IP26" s="268">
        <v>1265</v>
      </c>
      <c r="IQ26" s="268">
        <v>1302</v>
      </c>
      <c r="IR26" s="268">
        <v>1166.06</v>
      </c>
      <c r="IS26" s="268">
        <v>1150</v>
      </c>
      <c r="IT26" s="268">
        <v>2364.7399999999998</v>
      </c>
      <c r="IU26" s="268">
        <v>1685</v>
      </c>
      <c r="IV26" s="268">
        <v>1917.76</v>
      </c>
      <c r="IW26" s="269"/>
      <c r="IX26" s="270">
        <f t="shared" si="16"/>
        <v>20558.059999999998</v>
      </c>
      <c r="IY26" s="271">
        <f t="shared" si="16"/>
        <v>18637.059999999998</v>
      </c>
      <c r="IZ26" s="268">
        <v>739.47</v>
      </c>
      <c r="JA26" s="268">
        <v>737.63</v>
      </c>
      <c r="JB26" s="268">
        <v>795.23</v>
      </c>
      <c r="JC26" s="268">
        <v>738.84</v>
      </c>
      <c r="JD26" s="268">
        <v>643.61</v>
      </c>
      <c r="JE26" s="268">
        <v>718.89</v>
      </c>
      <c r="JF26" s="268">
        <v>654.28</v>
      </c>
      <c r="JG26" s="268">
        <v>426.47</v>
      </c>
      <c r="JH26" s="268">
        <v>485.84</v>
      </c>
      <c r="JI26" s="268">
        <v>618.71</v>
      </c>
      <c r="JJ26" s="268">
        <v>721.64</v>
      </c>
      <c r="JK26" s="268">
        <v>928.27</v>
      </c>
      <c r="JL26" s="269"/>
      <c r="JM26" s="270">
        <f t="shared" si="17"/>
        <v>8208.880000000001</v>
      </c>
      <c r="JN26" s="271">
        <f t="shared" si="17"/>
        <v>7469.4100000000017</v>
      </c>
      <c r="JO26" s="268">
        <v>0</v>
      </c>
      <c r="JP26" s="268">
        <v>0</v>
      </c>
      <c r="JQ26" s="268">
        <v>0</v>
      </c>
      <c r="JR26" s="268">
        <v>0</v>
      </c>
      <c r="JS26" s="268">
        <v>0</v>
      </c>
      <c r="JT26" s="268">
        <v>0</v>
      </c>
      <c r="JU26" s="268">
        <v>0</v>
      </c>
      <c r="JV26" s="268">
        <v>0</v>
      </c>
      <c r="JW26" s="268">
        <v>0</v>
      </c>
      <c r="JX26" s="268">
        <v>0</v>
      </c>
      <c r="JY26" s="268">
        <v>0</v>
      </c>
      <c r="JZ26" s="268">
        <v>0</v>
      </c>
      <c r="KA26" s="269"/>
      <c r="KB26" s="270">
        <f t="shared" si="18"/>
        <v>0</v>
      </c>
      <c r="KC26" s="271">
        <f t="shared" si="18"/>
        <v>0</v>
      </c>
      <c r="KD26" s="268">
        <v>1280</v>
      </c>
      <c r="KE26" s="268">
        <v>1440</v>
      </c>
      <c r="KF26" s="268">
        <v>1280</v>
      </c>
      <c r="KG26" s="268">
        <v>1120</v>
      </c>
      <c r="KH26" s="268">
        <v>1280</v>
      </c>
      <c r="KI26" s="268">
        <v>880</v>
      </c>
      <c r="KJ26" s="268">
        <v>806.22</v>
      </c>
      <c r="KK26" s="268">
        <v>800</v>
      </c>
      <c r="KL26" s="268">
        <v>800</v>
      </c>
      <c r="KM26" s="268">
        <v>1490</v>
      </c>
      <c r="KN26" s="268">
        <v>1120</v>
      </c>
      <c r="KO26" s="268">
        <v>1120</v>
      </c>
      <c r="KP26" s="269"/>
      <c r="KQ26" s="270">
        <f t="shared" si="19"/>
        <v>13416.220000000001</v>
      </c>
      <c r="KR26" s="271">
        <f t="shared" si="19"/>
        <v>12136.220000000001</v>
      </c>
      <c r="KS26" s="268">
        <v>250</v>
      </c>
      <c r="KT26" s="268">
        <v>50</v>
      </c>
      <c r="KU26" s="268">
        <v>100</v>
      </c>
      <c r="KV26" s="268">
        <v>150</v>
      </c>
      <c r="KW26" s="268">
        <v>500</v>
      </c>
      <c r="KX26" s="268">
        <v>250</v>
      </c>
      <c r="KY26" s="268">
        <v>100</v>
      </c>
      <c r="KZ26" s="268">
        <v>100</v>
      </c>
      <c r="LA26" s="268">
        <v>150</v>
      </c>
      <c r="LB26" s="268">
        <v>250</v>
      </c>
      <c r="LC26" s="268">
        <v>200</v>
      </c>
      <c r="LD26" s="268">
        <v>300</v>
      </c>
      <c r="LE26" s="269"/>
      <c r="LF26" s="270">
        <f t="shared" si="20"/>
        <v>2400</v>
      </c>
      <c r="LG26" s="271">
        <f t="shared" si="20"/>
        <v>2150</v>
      </c>
      <c r="LH26" s="268">
        <v>0</v>
      </c>
      <c r="LI26" s="268">
        <v>0</v>
      </c>
      <c r="LJ26" s="268">
        <v>0</v>
      </c>
      <c r="LK26" s="268">
        <v>80</v>
      </c>
      <c r="LL26" s="268">
        <v>0</v>
      </c>
      <c r="LM26" s="268">
        <v>0</v>
      </c>
      <c r="LN26" s="268">
        <v>0</v>
      </c>
      <c r="LO26" s="268">
        <v>0</v>
      </c>
      <c r="LP26" s="268">
        <v>0</v>
      </c>
      <c r="LQ26" s="268">
        <v>80</v>
      </c>
      <c r="LR26" s="268">
        <v>0</v>
      </c>
      <c r="LS26" s="268">
        <v>0</v>
      </c>
      <c r="LT26" s="269"/>
      <c r="LU26" s="270">
        <f t="shared" si="21"/>
        <v>160</v>
      </c>
      <c r="LV26" s="271">
        <f t="shared" si="21"/>
        <v>160</v>
      </c>
      <c r="LW26" s="268">
        <v>0</v>
      </c>
      <c r="LX26" s="268">
        <v>0</v>
      </c>
      <c r="LY26" s="268">
        <v>0</v>
      </c>
      <c r="LZ26" s="268">
        <v>885</v>
      </c>
      <c r="MA26" s="268">
        <v>295</v>
      </c>
      <c r="MB26" s="268">
        <v>295</v>
      </c>
      <c r="MC26" s="268">
        <v>985</v>
      </c>
      <c r="MD26" s="268">
        <v>295</v>
      </c>
      <c r="ME26" s="268">
        <v>0</v>
      </c>
      <c r="MF26" s="268">
        <v>0</v>
      </c>
      <c r="MG26" s="268">
        <v>395</v>
      </c>
      <c r="MH26" s="268">
        <v>0</v>
      </c>
      <c r="MI26" s="269"/>
      <c r="MJ26" s="270">
        <f t="shared" si="22"/>
        <v>3150</v>
      </c>
      <c r="MK26" s="271">
        <f t="shared" si="22"/>
        <v>3150</v>
      </c>
      <c r="ML26" s="268">
        <v>0</v>
      </c>
      <c r="MM26" s="268">
        <v>0</v>
      </c>
      <c r="MN26" s="268">
        <v>0</v>
      </c>
      <c r="MO26" s="268">
        <v>0</v>
      </c>
      <c r="MP26" s="268">
        <v>0</v>
      </c>
      <c r="MQ26" s="268">
        <v>0</v>
      </c>
      <c r="MR26" s="268">
        <v>0</v>
      </c>
      <c r="MS26" s="268">
        <v>0</v>
      </c>
      <c r="MT26" s="268">
        <v>0</v>
      </c>
      <c r="MU26" s="268">
        <v>0</v>
      </c>
      <c r="MV26" s="268">
        <v>0</v>
      </c>
      <c r="MW26" s="268">
        <v>0</v>
      </c>
      <c r="MX26" s="269"/>
      <c r="MY26" s="270">
        <f t="shared" si="23"/>
        <v>0</v>
      </c>
      <c r="MZ26" s="271">
        <f t="shared" si="23"/>
        <v>0</v>
      </c>
      <c r="NA26" s="268">
        <v>3265</v>
      </c>
      <c r="NB26" s="268">
        <v>4195</v>
      </c>
      <c r="NC26" s="268">
        <v>2295</v>
      </c>
      <c r="ND26" s="268">
        <v>5295</v>
      </c>
      <c r="NE26" s="268">
        <v>5425</v>
      </c>
      <c r="NF26" s="268">
        <v>5155</v>
      </c>
      <c r="NG26" s="268">
        <v>3840</v>
      </c>
      <c r="NH26" s="268">
        <v>1170</v>
      </c>
      <c r="NI26" s="268">
        <v>700</v>
      </c>
      <c r="NJ26" s="268">
        <v>2065</v>
      </c>
      <c r="NK26" s="268">
        <v>2785</v>
      </c>
      <c r="NL26" s="268">
        <v>3845</v>
      </c>
      <c r="NM26" s="269"/>
      <c r="NN26" s="270">
        <f t="shared" si="24"/>
        <v>40035</v>
      </c>
      <c r="NO26" s="271">
        <f t="shared" si="24"/>
        <v>36770</v>
      </c>
      <c r="NP26" s="268">
        <v>19</v>
      </c>
      <c r="NQ26" s="268">
        <v>77.25</v>
      </c>
      <c r="NR26" s="268">
        <v>1</v>
      </c>
      <c r="NS26" s="268">
        <v>130.5</v>
      </c>
      <c r="NT26" s="268">
        <v>53.75</v>
      </c>
      <c r="NU26" s="268">
        <v>42.8</v>
      </c>
      <c r="NV26" s="268">
        <v>64.849999999999994</v>
      </c>
      <c r="NW26" s="268">
        <v>0</v>
      </c>
      <c r="NX26" s="268">
        <v>7</v>
      </c>
      <c r="NY26" s="268">
        <v>3</v>
      </c>
      <c r="NZ26" s="268">
        <v>0</v>
      </c>
      <c r="OA26" s="268">
        <v>1</v>
      </c>
      <c r="OB26" s="269"/>
      <c r="OC26" s="270">
        <f t="shared" si="25"/>
        <v>400.15</v>
      </c>
      <c r="OD26" s="271">
        <f t="shared" si="25"/>
        <v>381.15</v>
      </c>
      <c r="OE26" s="268">
        <v>480</v>
      </c>
      <c r="OF26" s="268">
        <v>640</v>
      </c>
      <c r="OG26" s="268">
        <v>240</v>
      </c>
      <c r="OH26" s="268">
        <v>960</v>
      </c>
      <c r="OI26" s="268">
        <v>960</v>
      </c>
      <c r="OJ26" s="268">
        <v>880</v>
      </c>
      <c r="OK26" s="268">
        <v>640</v>
      </c>
      <c r="OL26" s="268">
        <v>240</v>
      </c>
      <c r="OM26" s="268">
        <v>160</v>
      </c>
      <c r="ON26" s="268">
        <v>480</v>
      </c>
      <c r="OO26" s="268">
        <v>240</v>
      </c>
      <c r="OP26" s="268">
        <v>480</v>
      </c>
      <c r="OQ26" s="269"/>
      <c r="OR26" s="270">
        <f t="shared" si="26"/>
        <v>6400</v>
      </c>
      <c r="OS26" s="271">
        <f t="shared" si="26"/>
        <v>5920</v>
      </c>
      <c r="OT26" s="268">
        <v>0</v>
      </c>
      <c r="OU26" s="268">
        <v>0</v>
      </c>
      <c r="OV26" s="268">
        <v>0</v>
      </c>
      <c r="OW26" s="268">
        <v>0</v>
      </c>
      <c r="OX26" s="268">
        <v>0</v>
      </c>
      <c r="OY26" s="268">
        <v>0</v>
      </c>
      <c r="OZ26" s="268">
        <v>0</v>
      </c>
      <c r="PA26" s="268">
        <v>0</v>
      </c>
      <c r="PB26" s="268">
        <v>0</v>
      </c>
      <c r="PC26" s="268">
        <v>0</v>
      </c>
      <c r="PD26" s="268">
        <v>0</v>
      </c>
      <c r="PE26" s="268">
        <v>0</v>
      </c>
      <c r="PF26" s="269"/>
      <c r="PG26" s="270">
        <f t="shared" si="27"/>
        <v>0</v>
      </c>
      <c r="PH26" s="271">
        <f t="shared" si="27"/>
        <v>0</v>
      </c>
      <c r="PI26" s="268">
        <v>985</v>
      </c>
      <c r="PJ26" s="268">
        <v>1400</v>
      </c>
      <c r="PK26" s="268">
        <v>800</v>
      </c>
      <c r="PL26" s="268">
        <v>400</v>
      </c>
      <c r="PM26" s="268">
        <v>1850</v>
      </c>
      <c r="PN26" s="268">
        <v>485</v>
      </c>
      <c r="PO26" s="268">
        <v>950</v>
      </c>
      <c r="PP26" s="268">
        <v>1450</v>
      </c>
      <c r="PQ26" s="268">
        <v>1200</v>
      </c>
      <c r="PR26" s="268">
        <v>0</v>
      </c>
      <c r="PS26" s="268">
        <v>1150</v>
      </c>
      <c r="PT26" s="268">
        <v>650</v>
      </c>
      <c r="PU26" s="269"/>
      <c r="PV26" s="270">
        <f t="shared" si="28"/>
        <v>11320</v>
      </c>
      <c r="PW26" s="271">
        <f t="shared" si="28"/>
        <v>10335</v>
      </c>
      <c r="PX26" s="268">
        <v>106</v>
      </c>
      <c r="PY26" s="268">
        <v>181.5</v>
      </c>
      <c r="PZ26" s="268">
        <v>913</v>
      </c>
      <c r="QA26" s="268">
        <v>241</v>
      </c>
      <c r="QB26" s="268">
        <v>7</v>
      </c>
      <c r="QC26" s="268">
        <v>195.5</v>
      </c>
      <c r="QD26" s="268">
        <v>39</v>
      </c>
      <c r="QE26" s="268">
        <v>17</v>
      </c>
      <c r="QF26" s="268">
        <v>94.5</v>
      </c>
      <c r="QG26" s="268">
        <v>94</v>
      </c>
      <c r="QH26" s="268">
        <v>1234.5</v>
      </c>
      <c r="QI26" s="268">
        <v>95</v>
      </c>
      <c r="QJ26" s="269"/>
      <c r="QK26" s="270">
        <f t="shared" si="29"/>
        <v>3218</v>
      </c>
      <c r="QL26" s="271">
        <f t="shared" si="29"/>
        <v>3112</v>
      </c>
      <c r="QM26" s="268">
        <v>0</v>
      </c>
      <c r="QN26" s="268">
        <v>0</v>
      </c>
      <c r="QO26" s="268">
        <v>0</v>
      </c>
      <c r="QP26" s="268">
        <v>0</v>
      </c>
      <c r="QQ26" s="268">
        <v>0</v>
      </c>
      <c r="QR26" s="268">
        <v>0</v>
      </c>
      <c r="QS26" s="268">
        <v>0</v>
      </c>
      <c r="QT26" s="268">
        <v>0</v>
      </c>
      <c r="QU26" s="268">
        <v>0</v>
      </c>
      <c r="QV26" s="268">
        <v>0</v>
      </c>
      <c r="QW26" s="268">
        <v>0</v>
      </c>
      <c r="QX26" s="268">
        <v>0</v>
      </c>
      <c r="QY26" s="269"/>
      <c r="QZ26" s="270">
        <f t="shared" si="30"/>
        <v>0</v>
      </c>
      <c r="RA26" s="271">
        <f t="shared" si="30"/>
        <v>0</v>
      </c>
      <c r="RB26" s="268">
        <v>0</v>
      </c>
      <c r="RC26" s="268">
        <v>0</v>
      </c>
      <c r="RD26" s="268">
        <v>0</v>
      </c>
      <c r="RE26" s="268">
        <v>0</v>
      </c>
      <c r="RF26" s="268">
        <v>0</v>
      </c>
      <c r="RG26" s="268">
        <v>100</v>
      </c>
      <c r="RH26" s="268">
        <v>0</v>
      </c>
      <c r="RI26" s="268">
        <v>0</v>
      </c>
      <c r="RJ26" s="268">
        <v>0</v>
      </c>
      <c r="RK26" s="268">
        <v>0</v>
      </c>
      <c r="RL26" s="268">
        <v>0</v>
      </c>
      <c r="RM26" s="268">
        <v>0</v>
      </c>
      <c r="RN26" s="269"/>
      <c r="RO26" s="270">
        <f t="shared" si="31"/>
        <v>100</v>
      </c>
      <c r="RP26" s="271">
        <f t="shared" si="31"/>
        <v>100</v>
      </c>
      <c r="RQ26" s="268">
        <v>0</v>
      </c>
      <c r="RR26" s="268">
        <v>0</v>
      </c>
      <c r="RS26" s="268">
        <v>0</v>
      </c>
      <c r="RT26" s="268">
        <v>0</v>
      </c>
      <c r="RU26" s="268">
        <v>0</v>
      </c>
      <c r="RV26" s="268">
        <v>0</v>
      </c>
      <c r="RW26" s="268">
        <v>0</v>
      </c>
      <c r="RX26" s="268">
        <v>0</v>
      </c>
      <c r="RY26" s="268">
        <v>0</v>
      </c>
      <c r="RZ26" s="268">
        <v>0</v>
      </c>
      <c r="SA26" s="268">
        <v>0</v>
      </c>
      <c r="SB26" s="268">
        <v>0</v>
      </c>
      <c r="SC26" s="269"/>
      <c r="SD26" s="270">
        <f t="shared" si="32"/>
        <v>0</v>
      </c>
      <c r="SE26" s="271">
        <f t="shared" si="32"/>
        <v>0</v>
      </c>
      <c r="SF26" s="268">
        <v>0</v>
      </c>
      <c r="SG26" s="268">
        <v>0</v>
      </c>
      <c r="SH26" s="268">
        <v>0</v>
      </c>
      <c r="SI26" s="268">
        <v>0</v>
      </c>
      <c r="SJ26" s="268">
        <v>0</v>
      </c>
      <c r="SK26" s="268">
        <v>0</v>
      </c>
      <c r="SL26" s="268">
        <v>0</v>
      </c>
      <c r="SM26" s="268">
        <v>0</v>
      </c>
      <c r="SN26" s="268">
        <v>0</v>
      </c>
      <c r="SO26" s="268">
        <v>0</v>
      </c>
      <c r="SP26" s="268">
        <v>0</v>
      </c>
      <c r="SQ26" s="268">
        <v>0</v>
      </c>
      <c r="SR26" s="269"/>
      <c r="SS26" s="270">
        <f t="shared" si="33"/>
        <v>0</v>
      </c>
      <c r="ST26" s="271">
        <f t="shared" si="33"/>
        <v>0</v>
      </c>
      <c r="SU26" s="268">
        <v>0</v>
      </c>
      <c r="SV26" s="268">
        <v>0</v>
      </c>
      <c r="SW26" s="268">
        <v>0</v>
      </c>
      <c r="SX26" s="268">
        <v>0</v>
      </c>
      <c r="SY26" s="268">
        <v>0</v>
      </c>
      <c r="SZ26" s="268">
        <v>0</v>
      </c>
      <c r="TA26" s="268">
        <v>0</v>
      </c>
      <c r="TB26" s="268">
        <v>0</v>
      </c>
      <c r="TC26" s="268">
        <v>0</v>
      </c>
      <c r="TD26" s="268">
        <v>0</v>
      </c>
      <c r="TE26" s="268">
        <v>0</v>
      </c>
      <c r="TF26" s="268">
        <v>0</v>
      </c>
      <c r="TG26" s="269"/>
      <c r="TH26" s="270">
        <f t="shared" si="34"/>
        <v>0</v>
      </c>
      <c r="TI26" s="271">
        <f t="shared" si="34"/>
        <v>0</v>
      </c>
      <c r="TJ26" s="268">
        <v>1133.03</v>
      </c>
      <c r="TK26" s="268">
        <v>435.06</v>
      </c>
      <c r="TL26" s="268">
        <v>503.3</v>
      </c>
      <c r="TM26" s="268">
        <v>428.62</v>
      </c>
      <c r="TN26" s="268">
        <v>574.82000000000005</v>
      </c>
      <c r="TO26" s="268">
        <v>422.98</v>
      </c>
      <c r="TP26" s="268">
        <v>391.48</v>
      </c>
      <c r="TQ26" s="268">
        <v>425.32</v>
      </c>
      <c r="TR26" s="268">
        <v>387.36</v>
      </c>
      <c r="TS26" s="268">
        <v>421.72</v>
      </c>
      <c r="TT26" s="268">
        <v>435.36</v>
      </c>
      <c r="TU26" s="268">
        <v>412.69</v>
      </c>
      <c r="TV26" s="269"/>
      <c r="TW26" s="270">
        <f t="shared" si="35"/>
        <v>5971.7399999999989</v>
      </c>
      <c r="TX26" s="271">
        <f t="shared" si="35"/>
        <v>4838.71</v>
      </c>
      <c r="TY26" s="268">
        <v>0</v>
      </c>
      <c r="TZ26" s="268">
        <v>0</v>
      </c>
      <c r="UA26" s="268">
        <v>0</v>
      </c>
      <c r="UB26" s="268">
        <v>0</v>
      </c>
      <c r="UC26" s="268">
        <v>0</v>
      </c>
      <c r="UD26" s="268">
        <v>0</v>
      </c>
      <c r="UE26" s="268">
        <v>0</v>
      </c>
      <c r="UF26" s="268">
        <v>0</v>
      </c>
      <c r="UG26" s="268">
        <v>0</v>
      </c>
      <c r="UH26" s="268">
        <v>0</v>
      </c>
      <c r="UI26" s="268">
        <v>0</v>
      </c>
      <c r="UJ26" s="268">
        <v>0</v>
      </c>
      <c r="UK26" s="269"/>
      <c r="UL26" s="270">
        <f t="shared" si="36"/>
        <v>0</v>
      </c>
      <c r="UM26" s="271">
        <f t="shared" si="36"/>
        <v>0</v>
      </c>
      <c r="UN26" s="268">
        <v>0</v>
      </c>
      <c r="UO26" s="268">
        <v>0</v>
      </c>
      <c r="UP26" s="268">
        <v>0</v>
      </c>
      <c r="UQ26" s="268">
        <v>0</v>
      </c>
      <c r="UR26" s="268">
        <v>0</v>
      </c>
      <c r="US26" s="268">
        <v>0</v>
      </c>
      <c r="UT26" s="268">
        <v>0</v>
      </c>
      <c r="UU26" s="268">
        <v>0</v>
      </c>
      <c r="UV26" s="268">
        <v>0</v>
      </c>
      <c r="UW26" s="268">
        <v>0</v>
      </c>
      <c r="UX26" s="268">
        <v>0</v>
      </c>
      <c r="UY26" s="268">
        <v>0</v>
      </c>
      <c r="UZ26" s="269"/>
      <c r="VA26" s="270">
        <f t="shared" si="37"/>
        <v>0</v>
      </c>
      <c r="VB26" s="271">
        <f t="shared" si="37"/>
        <v>0</v>
      </c>
      <c r="VC26" s="268">
        <v>0</v>
      </c>
      <c r="VD26" s="268">
        <v>0</v>
      </c>
      <c r="VE26" s="268">
        <v>0</v>
      </c>
      <c r="VF26" s="268">
        <v>0</v>
      </c>
      <c r="VG26" s="268">
        <v>0</v>
      </c>
      <c r="VH26" s="268">
        <v>0</v>
      </c>
      <c r="VI26" s="268">
        <v>0</v>
      </c>
      <c r="VJ26" s="268">
        <v>0</v>
      </c>
      <c r="VK26" s="268">
        <v>0</v>
      </c>
      <c r="VL26" s="268">
        <v>0</v>
      </c>
      <c r="VM26" s="268">
        <v>0</v>
      </c>
      <c r="VN26" s="268">
        <v>0</v>
      </c>
      <c r="VO26" s="269"/>
      <c r="VP26" s="270">
        <f t="shared" si="38"/>
        <v>0</v>
      </c>
      <c r="VQ26" s="271">
        <f t="shared" si="38"/>
        <v>0</v>
      </c>
      <c r="VR26" s="268">
        <v>0</v>
      </c>
      <c r="VS26" s="268">
        <v>0</v>
      </c>
      <c r="VT26" s="268">
        <v>0</v>
      </c>
      <c r="VU26" s="268">
        <v>0</v>
      </c>
      <c r="VV26" s="268">
        <v>0</v>
      </c>
      <c r="VW26" s="268">
        <v>0</v>
      </c>
      <c r="VX26" s="268">
        <v>0</v>
      </c>
      <c r="VY26" s="268">
        <v>0</v>
      </c>
      <c r="VZ26" s="268">
        <v>0</v>
      </c>
      <c r="WA26" s="268">
        <v>0</v>
      </c>
      <c r="WB26" s="268">
        <v>0</v>
      </c>
      <c r="WC26" s="268">
        <v>0</v>
      </c>
      <c r="WD26" s="269"/>
      <c r="WE26" s="270">
        <f t="shared" si="39"/>
        <v>0</v>
      </c>
      <c r="WF26" s="271">
        <f t="shared" si="39"/>
        <v>0</v>
      </c>
      <c r="WG26" s="268">
        <v>5474.23</v>
      </c>
      <c r="WH26" s="268">
        <v>9524.06</v>
      </c>
      <c r="WI26" s="268">
        <v>5657.8</v>
      </c>
      <c r="WJ26" s="268">
        <v>7485.11</v>
      </c>
      <c r="WK26" s="268">
        <v>5871.71</v>
      </c>
      <c r="WL26" s="268">
        <v>4643.1899999999996</v>
      </c>
      <c r="WM26" s="268">
        <v>5438.64</v>
      </c>
      <c r="WN26" s="268">
        <v>2608.1</v>
      </c>
      <c r="WO26" s="268">
        <v>3260.11</v>
      </c>
      <c r="WP26" s="268">
        <v>7116.37</v>
      </c>
      <c r="WQ26" s="268">
        <v>2523.39</v>
      </c>
      <c r="WR26" s="268">
        <v>5330.32</v>
      </c>
      <c r="WS26" s="269"/>
      <c r="WT26" s="270">
        <f t="shared" si="40"/>
        <v>64933.030000000006</v>
      </c>
      <c r="WU26" s="271">
        <f t="shared" si="40"/>
        <v>59458.8</v>
      </c>
      <c r="WV26" s="268">
        <v>0</v>
      </c>
      <c r="WW26" s="268">
        <v>0</v>
      </c>
      <c r="WX26" s="268">
        <v>0</v>
      </c>
      <c r="WY26" s="268">
        <v>0</v>
      </c>
      <c r="WZ26" s="268">
        <v>0</v>
      </c>
      <c r="XA26" s="268">
        <v>0</v>
      </c>
      <c r="XB26" s="268">
        <v>0</v>
      </c>
      <c r="XC26" s="268">
        <v>0</v>
      </c>
      <c r="XD26" s="268">
        <v>0</v>
      </c>
      <c r="XE26" s="268">
        <v>1667.43</v>
      </c>
      <c r="XF26" s="268">
        <v>742.14</v>
      </c>
      <c r="XG26" s="268">
        <v>1538.46</v>
      </c>
      <c r="XH26" s="269"/>
      <c r="XI26" s="270">
        <f t="shared" si="41"/>
        <v>3948.03</v>
      </c>
      <c r="XJ26" s="271">
        <f t="shared" si="41"/>
        <v>3948.03</v>
      </c>
      <c r="XK26" s="268">
        <v>0</v>
      </c>
      <c r="XL26" s="268">
        <v>0</v>
      </c>
      <c r="XM26" s="268">
        <v>0</v>
      </c>
      <c r="XN26" s="268">
        <v>0</v>
      </c>
      <c r="XO26" s="268">
        <v>0</v>
      </c>
      <c r="XP26" s="268">
        <v>0</v>
      </c>
      <c r="XQ26" s="268">
        <v>0</v>
      </c>
      <c r="XR26" s="268">
        <v>0</v>
      </c>
      <c r="XS26" s="268">
        <v>0</v>
      </c>
      <c r="XT26" s="268">
        <v>0</v>
      </c>
      <c r="XU26" s="268">
        <v>0</v>
      </c>
      <c r="XV26" s="268">
        <v>0</v>
      </c>
      <c r="XW26" s="268"/>
      <c r="XX26" s="270">
        <f t="shared" si="42"/>
        <v>0</v>
      </c>
      <c r="XY26" s="271">
        <f t="shared" si="42"/>
        <v>0</v>
      </c>
      <c r="XZ26" s="268">
        <v>690.87</v>
      </c>
      <c r="YA26" s="268">
        <v>850.37</v>
      </c>
      <c r="YB26" s="268">
        <v>617.19000000000005</v>
      </c>
      <c r="YC26" s="268">
        <v>741.03</v>
      </c>
      <c r="YD26" s="268">
        <v>575.72</v>
      </c>
      <c r="YE26" s="268">
        <v>606.71</v>
      </c>
      <c r="YF26" s="268">
        <v>778.69</v>
      </c>
      <c r="YG26" s="268">
        <v>276.27</v>
      </c>
      <c r="YH26" s="268">
        <v>167.38</v>
      </c>
      <c r="YI26" s="268">
        <v>404.53</v>
      </c>
      <c r="YJ26" s="268">
        <v>405.12</v>
      </c>
      <c r="YK26" s="268">
        <v>624.85</v>
      </c>
      <c r="YL26" s="269"/>
      <c r="YM26" s="270">
        <f t="shared" si="43"/>
        <v>6738.7300000000005</v>
      </c>
      <c r="YN26" s="271">
        <f t="shared" si="43"/>
        <v>6047.8600000000015</v>
      </c>
      <c r="YO26" s="268">
        <v>3334.09</v>
      </c>
      <c r="YP26" s="268">
        <v>3322.5</v>
      </c>
      <c r="YQ26" s="268">
        <v>2294.02</v>
      </c>
      <c r="YR26" s="268">
        <v>2585.23</v>
      </c>
      <c r="YS26" s="268">
        <v>2973.64</v>
      </c>
      <c r="YT26" s="268">
        <v>1169.5899999999999</v>
      </c>
      <c r="YU26" s="268">
        <v>4094.47</v>
      </c>
      <c r="YV26" s="268">
        <v>1856.55</v>
      </c>
      <c r="YW26" s="268">
        <v>1166.05</v>
      </c>
      <c r="YX26" s="268">
        <v>4927.45</v>
      </c>
      <c r="YY26" s="268">
        <v>627.65</v>
      </c>
      <c r="YZ26" s="268">
        <v>1629.21</v>
      </c>
      <c r="ZA26" s="269"/>
      <c r="ZB26" s="270">
        <f t="shared" si="44"/>
        <v>29980.45</v>
      </c>
      <c r="ZC26" s="271">
        <f t="shared" si="44"/>
        <v>26646.36</v>
      </c>
      <c r="ZD26" s="268">
        <v>0</v>
      </c>
      <c r="ZE26" s="268">
        <v>0</v>
      </c>
      <c r="ZF26" s="268">
        <v>0</v>
      </c>
      <c r="ZG26" s="268">
        <v>0</v>
      </c>
      <c r="ZH26" s="268">
        <v>0</v>
      </c>
      <c r="ZI26" s="268">
        <v>0</v>
      </c>
      <c r="ZJ26" s="268">
        <v>0</v>
      </c>
      <c r="ZK26" s="268">
        <v>0</v>
      </c>
      <c r="ZL26" s="268">
        <v>0</v>
      </c>
      <c r="ZM26" s="268">
        <v>0</v>
      </c>
      <c r="ZN26" s="268">
        <v>0</v>
      </c>
      <c r="ZO26" s="268">
        <v>0</v>
      </c>
      <c r="ZP26" s="269"/>
      <c r="ZQ26" s="270">
        <f t="shared" si="45"/>
        <v>0</v>
      </c>
      <c r="ZR26" s="271">
        <f t="shared" si="45"/>
        <v>0</v>
      </c>
      <c r="ZS26" s="268">
        <v>40</v>
      </c>
      <c r="ZT26" s="268">
        <v>0</v>
      </c>
      <c r="ZU26" s="268">
        <v>0</v>
      </c>
      <c r="ZV26" s="268">
        <v>0</v>
      </c>
      <c r="ZW26" s="268">
        <v>0</v>
      </c>
      <c r="ZX26" s="268">
        <v>0</v>
      </c>
      <c r="ZY26" s="268">
        <v>169.1</v>
      </c>
      <c r="ZZ26" s="268">
        <v>49.05</v>
      </c>
      <c r="AAA26" s="268">
        <v>0</v>
      </c>
      <c r="AAB26" s="268">
        <v>28.45</v>
      </c>
      <c r="AAC26" s="268">
        <v>0</v>
      </c>
      <c r="AAD26" s="268">
        <v>0</v>
      </c>
      <c r="AAE26" s="269"/>
      <c r="AAF26" s="270">
        <f t="shared" si="46"/>
        <v>286.59999999999997</v>
      </c>
      <c r="AAG26" s="271">
        <f t="shared" si="46"/>
        <v>246.59999999999997</v>
      </c>
      <c r="AAH26" s="268">
        <v>6350.83</v>
      </c>
      <c r="AAI26" s="268">
        <v>10756.07</v>
      </c>
      <c r="AAJ26" s="268">
        <v>5069.3</v>
      </c>
      <c r="AAK26" s="268">
        <v>7058.81</v>
      </c>
      <c r="AAL26" s="268">
        <v>6279.07</v>
      </c>
      <c r="AAM26" s="268">
        <v>4348.3</v>
      </c>
      <c r="AAN26" s="268">
        <v>6425.24</v>
      </c>
      <c r="AAO26" s="268">
        <v>3123.09</v>
      </c>
      <c r="AAP26" s="268">
        <v>2214.88</v>
      </c>
      <c r="AAQ26" s="268">
        <v>3361.06</v>
      </c>
      <c r="AAR26" s="268">
        <v>3926.01</v>
      </c>
      <c r="AAS26" s="268">
        <v>3288.29</v>
      </c>
      <c r="AAT26" s="269"/>
      <c r="AAU26" s="270">
        <f t="shared" si="47"/>
        <v>62200.950000000004</v>
      </c>
      <c r="AAV26" s="271">
        <f t="shared" si="47"/>
        <v>55850.12</v>
      </c>
      <c r="AAW26" s="268">
        <v>0</v>
      </c>
      <c r="AAX26" s="268">
        <v>0</v>
      </c>
      <c r="AAY26" s="268">
        <v>0</v>
      </c>
      <c r="AAZ26" s="268">
        <v>0</v>
      </c>
      <c r="ABA26" s="268">
        <v>0</v>
      </c>
      <c r="ABB26" s="268">
        <v>0</v>
      </c>
      <c r="ABC26" s="268">
        <v>0</v>
      </c>
      <c r="ABD26" s="268">
        <v>0</v>
      </c>
      <c r="ABE26" s="268">
        <v>0</v>
      </c>
      <c r="ABF26" s="268">
        <v>784.39</v>
      </c>
      <c r="ABG26" s="268">
        <v>1154.6500000000001</v>
      </c>
      <c r="ABH26" s="268">
        <v>949.08</v>
      </c>
      <c r="ABI26" s="269"/>
      <c r="ABJ26" s="270">
        <f t="shared" si="48"/>
        <v>2888.12</v>
      </c>
      <c r="ABK26" s="271">
        <f t="shared" si="48"/>
        <v>2888.12</v>
      </c>
      <c r="ABL26" s="268">
        <v>1470.67</v>
      </c>
      <c r="ABM26" s="268">
        <v>2121.64</v>
      </c>
      <c r="ABN26" s="268">
        <v>1486.55</v>
      </c>
      <c r="ABO26" s="268">
        <v>1562.78</v>
      </c>
      <c r="ABP26" s="268">
        <v>1556.71</v>
      </c>
      <c r="ABQ26" s="268">
        <v>1329.26</v>
      </c>
      <c r="ABR26" s="268">
        <v>1353.92</v>
      </c>
      <c r="ABS26" s="268">
        <v>1053.07</v>
      </c>
      <c r="ABT26" s="268">
        <v>637.78</v>
      </c>
      <c r="ABU26" s="268">
        <v>675.21</v>
      </c>
      <c r="ABV26" s="268">
        <v>834.89</v>
      </c>
      <c r="ABW26" s="268">
        <v>1089.9000000000001</v>
      </c>
      <c r="ABX26" s="269"/>
      <c r="ABY26" s="270">
        <f t="shared" si="49"/>
        <v>15172.38</v>
      </c>
      <c r="ABZ26" s="271">
        <f t="shared" si="49"/>
        <v>13701.710000000001</v>
      </c>
      <c r="ACA26" s="268">
        <v>9618.2800000000007</v>
      </c>
      <c r="ACB26" s="268">
        <v>13378.29</v>
      </c>
      <c r="ACC26" s="268">
        <v>7905.09</v>
      </c>
      <c r="ACD26" s="268">
        <v>10551.02</v>
      </c>
      <c r="ACE26" s="268">
        <v>8150.9</v>
      </c>
      <c r="ACF26" s="268">
        <v>6982.58</v>
      </c>
      <c r="ACG26" s="268">
        <v>8514.57</v>
      </c>
      <c r="ACH26" s="268">
        <v>4452.05</v>
      </c>
      <c r="ACI26" s="268">
        <v>2770</v>
      </c>
      <c r="ACJ26" s="268">
        <v>2017.52</v>
      </c>
      <c r="ACK26" s="268">
        <v>4730.7</v>
      </c>
      <c r="ACL26" s="268">
        <v>5084.8900000000003</v>
      </c>
      <c r="ACM26" s="269"/>
      <c r="ACN26" s="270">
        <f t="shared" si="50"/>
        <v>84155.89</v>
      </c>
      <c r="ACO26" s="271">
        <f t="shared" si="50"/>
        <v>74537.61</v>
      </c>
      <c r="ACP26" s="268">
        <v>0</v>
      </c>
      <c r="ACQ26" s="268">
        <v>0</v>
      </c>
      <c r="ACR26" s="268">
        <v>0</v>
      </c>
      <c r="ACS26" s="268">
        <v>0</v>
      </c>
      <c r="ACT26" s="268">
        <v>0</v>
      </c>
      <c r="ACU26" s="268">
        <v>0</v>
      </c>
      <c r="ACV26" s="268">
        <v>0</v>
      </c>
      <c r="ACW26" s="268">
        <v>0</v>
      </c>
      <c r="ACX26" s="268">
        <v>0</v>
      </c>
      <c r="ACY26" s="268">
        <v>0</v>
      </c>
      <c r="ACZ26" s="268">
        <v>0</v>
      </c>
      <c r="ADA26" s="268">
        <v>0</v>
      </c>
      <c r="ADB26" s="269"/>
      <c r="ADC26" s="270">
        <f t="shared" si="51"/>
        <v>0</v>
      </c>
      <c r="ADD26" s="271">
        <f t="shared" si="51"/>
        <v>0</v>
      </c>
      <c r="ADE26" s="268">
        <v>0</v>
      </c>
      <c r="ADF26" s="268">
        <v>0</v>
      </c>
      <c r="ADG26" s="268">
        <v>0</v>
      </c>
      <c r="ADH26" s="268">
        <v>0</v>
      </c>
      <c r="ADI26" s="268">
        <v>0</v>
      </c>
      <c r="ADJ26" s="268">
        <v>0</v>
      </c>
      <c r="ADK26" s="268">
        <v>0</v>
      </c>
      <c r="ADL26" s="268">
        <v>0</v>
      </c>
      <c r="ADM26" s="268">
        <v>0</v>
      </c>
      <c r="ADN26" s="268">
        <v>0</v>
      </c>
      <c r="ADO26" s="268">
        <v>0</v>
      </c>
      <c r="ADP26" s="268">
        <v>0</v>
      </c>
      <c r="ADQ26" s="269"/>
      <c r="ADR26" s="270">
        <f t="shared" si="52"/>
        <v>0</v>
      </c>
      <c r="ADS26" s="271">
        <f t="shared" si="52"/>
        <v>0</v>
      </c>
      <c r="ADT26" s="268">
        <v>0</v>
      </c>
      <c r="ADU26" s="268">
        <v>0</v>
      </c>
      <c r="ADV26" s="268">
        <v>0</v>
      </c>
      <c r="ADW26" s="268">
        <v>0</v>
      </c>
      <c r="ADX26" s="268">
        <v>0</v>
      </c>
      <c r="ADY26" s="268">
        <v>0</v>
      </c>
      <c r="ADZ26" s="268">
        <v>0</v>
      </c>
      <c r="AEA26" s="268">
        <v>0</v>
      </c>
      <c r="AEB26" s="268">
        <v>0</v>
      </c>
      <c r="AEC26" s="268">
        <v>0</v>
      </c>
      <c r="AED26" s="268">
        <v>0</v>
      </c>
      <c r="AEE26" s="268">
        <v>0</v>
      </c>
      <c r="AEF26" s="269"/>
      <c r="AEG26" s="270">
        <f t="shared" si="53"/>
        <v>0</v>
      </c>
      <c r="AEH26" s="271">
        <f t="shared" si="53"/>
        <v>0</v>
      </c>
      <c r="AEI26" s="268">
        <v>0</v>
      </c>
      <c r="AEJ26" s="268">
        <v>0</v>
      </c>
      <c r="AEK26" s="268">
        <v>0</v>
      </c>
      <c r="AEL26" s="268">
        <v>0</v>
      </c>
      <c r="AEM26" s="268">
        <v>0</v>
      </c>
      <c r="AEN26" s="268">
        <v>0</v>
      </c>
      <c r="AEO26" s="268">
        <v>0</v>
      </c>
      <c r="AEP26" s="268">
        <v>0</v>
      </c>
      <c r="AEQ26" s="268">
        <v>0</v>
      </c>
      <c r="AER26" s="268">
        <v>0</v>
      </c>
      <c r="AES26" s="268">
        <v>0</v>
      </c>
      <c r="AET26" s="268">
        <v>0</v>
      </c>
      <c r="AEU26" s="269"/>
      <c r="AEV26" s="270">
        <f t="shared" si="54"/>
        <v>0</v>
      </c>
      <c r="AEW26" s="271">
        <f t="shared" si="54"/>
        <v>0</v>
      </c>
      <c r="AEX26" s="268">
        <v>0</v>
      </c>
      <c r="AEY26" s="268">
        <v>0</v>
      </c>
      <c r="AEZ26" s="268">
        <v>0</v>
      </c>
      <c r="AFA26" s="268">
        <v>0</v>
      </c>
      <c r="AFB26" s="268">
        <v>0</v>
      </c>
      <c r="AFC26" s="268">
        <v>0</v>
      </c>
      <c r="AFD26" s="268">
        <v>0</v>
      </c>
      <c r="AFE26" s="268">
        <v>0</v>
      </c>
      <c r="AFF26" s="268">
        <v>0</v>
      </c>
      <c r="AFG26" s="268">
        <v>0</v>
      </c>
      <c r="AFH26" s="268">
        <v>0</v>
      </c>
      <c r="AFI26" s="268">
        <v>0</v>
      </c>
      <c r="AFJ26" s="269"/>
      <c r="AFK26" s="270">
        <f t="shared" si="55"/>
        <v>0</v>
      </c>
      <c r="AFL26" s="271">
        <f t="shared" si="55"/>
        <v>0</v>
      </c>
      <c r="AFM26" s="268">
        <v>0</v>
      </c>
      <c r="AFN26" s="268">
        <v>0</v>
      </c>
      <c r="AFO26" s="268">
        <v>0</v>
      </c>
      <c r="AFP26" s="268">
        <v>0</v>
      </c>
      <c r="AFQ26" s="268">
        <v>0</v>
      </c>
      <c r="AFR26" s="268">
        <v>0</v>
      </c>
      <c r="AFS26" s="268">
        <v>0</v>
      </c>
      <c r="AFT26" s="268">
        <v>0</v>
      </c>
      <c r="AFU26" s="268">
        <v>0</v>
      </c>
      <c r="AFV26" s="268">
        <v>0</v>
      </c>
      <c r="AFW26" s="268">
        <v>0</v>
      </c>
      <c r="AFX26" s="268">
        <v>0</v>
      </c>
      <c r="AFY26" s="269"/>
      <c r="AFZ26" s="270">
        <f t="shared" si="56"/>
        <v>0</v>
      </c>
      <c r="AGA26" s="271">
        <f t="shared" si="56"/>
        <v>0</v>
      </c>
      <c r="AGB26" s="268">
        <v>0</v>
      </c>
      <c r="AGC26" s="268">
        <v>0</v>
      </c>
      <c r="AGD26" s="268">
        <v>0</v>
      </c>
      <c r="AGE26" s="268">
        <v>0</v>
      </c>
      <c r="AGF26" s="268">
        <v>0</v>
      </c>
      <c r="AGG26" s="268">
        <v>0</v>
      </c>
      <c r="AGH26" s="268">
        <v>0</v>
      </c>
      <c r="AGI26" s="268">
        <v>0</v>
      </c>
      <c r="AGJ26" s="268">
        <v>0</v>
      </c>
      <c r="AGK26" s="268">
        <v>0</v>
      </c>
      <c r="AGL26" s="268">
        <v>0</v>
      </c>
      <c r="AGM26" s="268">
        <v>0</v>
      </c>
      <c r="AGN26" s="269"/>
      <c r="AGO26" s="270">
        <f t="shared" si="57"/>
        <v>0</v>
      </c>
      <c r="AGP26" s="271">
        <f t="shared" si="57"/>
        <v>0</v>
      </c>
      <c r="AGQ26" s="268">
        <v>0</v>
      </c>
      <c r="AGR26" s="268">
        <v>0</v>
      </c>
      <c r="AGS26" s="268">
        <v>0</v>
      </c>
      <c r="AGT26" s="268">
        <v>0</v>
      </c>
      <c r="AGU26" s="268">
        <v>0</v>
      </c>
      <c r="AGV26" s="268">
        <v>0</v>
      </c>
      <c r="AGW26" s="268">
        <v>0</v>
      </c>
      <c r="AGX26" s="268">
        <v>0</v>
      </c>
      <c r="AGY26" s="268">
        <v>0</v>
      </c>
      <c r="AGZ26" s="268">
        <v>0</v>
      </c>
      <c r="AHA26" s="268">
        <v>0</v>
      </c>
      <c r="AHB26" s="268">
        <v>0</v>
      </c>
      <c r="AHC26" s="269"/>
      <c r="AHD26" s="270">
        <f t="shared" si="58"/>
        <v>0</v>
      </c>
      <c r="AHE26" s="271">
        <f t="shared" si="58"/>
        <v>0</v>
      </c>
      <c r="AHF26" s="268">
        <v>0</v>
      </c>
      <c r="AHG26" s="268">
        <v>0.8</v>
      </c>
      <c r="AHH26" s="268">
        <v>21.8</v>
      </c>
      <c r="AHI26" s="268">
        <v>6</v>
      </c>
      <c r="AHJ26" s="268">
        <v>17.53</v>
      </c>
      <c r="AHK26" s="268">
        <v>3.8</v>
      </c>
      <c r="AHL26" s="268">
        <v>1.6</v>
      </c>
      <c r="AHM26" s="268">
        <v>0</v>
      </c>
      <c r="AHN26" s="268">
        <v>21.4</v>
      </c>
      <c r="AHO26" s="268">
        <v>2</v>
      </c>
      <c r="AHP26" s="268">
        <v>8.5</v>
      </c>
      <c r="AHQ26" s="268">
        <v>0</v>
      </c>
      <c r="AHR26" s="269"/>
      <c r="AHS26" s="270">
        <f t="shared" si="59"/>
        <v>83.43</v>
      </c>
      <c r="AHT26" s="271">
        <f t="shared" si="59"/>
        <v>83.43</v>
      </c>
      <c r="AHU26" s="268">
        <v>0</v>
      </c>
      <c r="AHV26" s="268">
        <v>0</v>
      </c>
      <c r="AHW26" s="268">
        <v>0</v>
      </c>
      <c r="AHX26" s="268">
        <v>0</v>
      </c>
      <c r="AHY26" s="268">
        <v>0</v>
      </c>
      <c r="AHZ26" s="268">
        <v>0</v>
      </c>
      <c r="AIA26" s="268">
        <v>0</v>
      </c>
      <c r="AIB26" s="268">
        <v>0</v>
      </c>
      <c r="AIC26" s="268">
        <v>0</v>
      </c>
      <c r="AID26" s="268">
        <v>0</v>
      </c>
      <c r="AIE26" s="268">
        <v>0</v>
      </c>
      <c r="AIF26" s="268">
        <v>0</v>
      </c>
      <c r="AIG26" s="269"/>
      <c r="AIH26" s="270">
        <f t="shared" si="60"/>
        <v>0</v>
      </c>
      <c r="AII26" s="271">
        <f t="shared" si="60"/>
        <v>0</v>
      </c>
      <c r="AIJ26" s="268">
        <v>0</v>
      </c>
      <c r="AIK26" s="268">
        <v>0</v>
      </c>
      <c r="AIL26" s="268">
        <v>0</v>
      </c>
      <c r="AIM26" s="268">
        <v>0</v>
      </c>
      <c r="AIN26" s="268">
        <v>0</v>
      </c>
      <c r="AIO26" s="268">
        <v>0</v>
      </c>
      <c r="AIP26" s="268">
        <v>0</v>
      </c>
      <c r="AIQ26" s="268">
        <v>0</v>
      </c>
      <c r="AIR26" s="268">
        <v>0</v>
      </c>
      <c r="AIS26" s="268">
        <v>0</v>
      </c>
      <c r="AIT26" s="268">
        <v>0</v>
      </c>
      <c r="AIU26" s="268">
        <v>0</v>
      </c>
      <c r="AIV26" s="269"/>
      <c r="AIW26" s="270">
        <f t="shared" si="61"/>
        <v>0</v>
      </c>
      <c r="AIX26" s="271">
        <f t="shared" si="61"/>
        <v>0</v>
      </c>
      <c r="AIY26" s="268">
        <v>0</v>
      </c>
      <c r="AIZ26" s="268">
        <v>0</v>
      </c>
      <c r="AJA26" s="268">
        <v>0</v>
      </c>
      <c r="AJB26" s="268">
        <v>0</v>
      </c>
      <c r="AJC26" s="268">
        <v>0</v>
      </c>
      <c r="AJD26" s="268">
        <v>0</v>
      </c>
      <c r="AJE26" s="268">
        <v>0</v>
      </c>
      <c r="AJF26" s="268">
        <v>0</v>
      </c>
      <c r="AJG26" s="268">
        <v>0</v>
      </c>
      <c r="AJH26" s="268">
        <v>0</v>
      </c>
      <c r="AJI26" s="268">
        <v>0</v>
      </c>
      <c r="AJJ26" s="268">
        <v>0</v>
      </c>
      <c r="AJK26" s="269"/>
      <c r="AJL26" s="270">
        <f t="shared" si="62"/>
        <v>0</v>
      </c>
      <c r="AJM26" s="271">
        <f t="shared" si="62"/>
        <v>0</v>
      </c>
      <c r="AJN26" s="268">
        <v>0</v>
      </c>
      <c r="AJO26" s="268">
        <v>0</v>
      </c>
      <c r="AJP26" s="268">
        <v>0</v>
      </c>
      <c r="AJQ26" s="268">
        <v>0</v>
      </c>
      <c r="AJR26" s="268">
        <v>0</v>
      </c>
      <c r="AJS26" s="268">
        <v>0</v>
      </c>
      <c r="AJT26" s="268">
        <v>0</v>
      </c>
      <c r="AJU26" s="268">
        <v>0</v>
      </c>
      <c r="AJV26" s="268">
        <v>0</v>
      </c>
      <c r="AJW26" s="268">
        <v>0</v>
      </c>
      <c r="AJX26" s="268">
        <v>0</v>
      </c>
      <c r="AJY26" s="268">
        <v>0</v>
      </c>
      <c r="AJZ26" s="269"/>
      <c r="AKA26" s="270">
        <f t="shared" si="63"/>
        <v>0</v>
      </c>
      <c r="AKB26" s="271">
        <f t="shared" si="63"/>
        <v>0</v>
      </c>
      <c r="AKC26" s="268">
        <v>4389.9399999999996</v>
      </c>
      <c r="AKD26" s="268">
        <v>6687.24</v>
      </c>
      <c r="AKE26" s="268">
        <v>3456.79</v>
      </c>
      <c r="AKF26" s="268">
        <v>4914.3100000000004</v>
      </c>
      <c r="AKG26" s="268">
        <v>4059.71</v>
      </c>
      <c r="AKH26" s="268">
        <v>3428.65</v>
      </c>
      <c r="AKI26" s="268">
        <v>4270.01</v>
      </c>
      <c r="AKJ26" s="268">
        <v>2044.25</v>
      </c>
      <c r="AKK26" s="268">
        <v>1362.08</v>
      </c>
      <c r="AKL26" s="268">
        <v>0</v>
      </c>
      <c r="AKM26" s="268">
        <v>0</v>
      </c>
      <c r="AKN26" s="268">
        <v>0</v>
      </c>
      <c r="AKO26" s="269"/>
      <c r="AKP26" s="270">
        <f t="shared" si="64"/>
        <v>34612.980000000003</v>
      </c>
      <c r="AKQ26" s="271">
        <f t="shared" si="64"/>
        <v>30223.040000000001</v>
      </c>
      <c r="AKR26" s="268">
        <v>154496</v>
      </c>
      <c r="AKS26" s="268">
        <v>947</v>
      </c>
      <c r="AKT26" s="268">
        <v>494</v>
      </c>
      <c r="AKU26" s="268">
        <v>1494</v>
      </c>
      <c r="AKV26" s="268">
        <v>0</v>
      </c>
      <c r="AKW26" s="268">
        <v>0</v>
      </c>
      <c r="AKX26" s="268">
        <v>497</v>
      </c>
      <c r="AKY26" s="268">
        <v>0</v>
      </c>
      <c r="AKZ26" s="268">
        <v>0</v>
      </c>
      <c r="ALA26" s="268">
        <v>0</v>
      </c>
      <c r="ALB26" s="268">
        <v>97</v>
      </c>
      <c r="ALC26" s="268">
        <v>994</v>
      </c>
      <c r="ALD26" s="269"/>
      <c r="ALE26" s="270">
        <f t="shared" si="65"/>
        <v>159019</v>
      </c>
      <c r="ALF26" s="271">
        <f t="shared" si="65"/>
        <v>4523</v>
      </c>
      <c r="ALG26" s="268">
        <v>350</v>
      </c>
      <c r="ALH26" s="268">
        <v>770</v>
      </c>
      <c r="ALI26" s="268">
        <v>610</v>
      </c>
      <c r="ALJ26" s="268">
        <v>380</v>
      </c>
      <c r="ALK26" s="268">
        <v>0</v>
      </c>
      <c r="ALL26" s="268">
        <v>0</v>
      </c>
      <c r="ALM26" s="268">
        <v>0</v>
      </c>
      <c r="ALN26" s="268">
        <v>0</v>
      </c>
      <c r="ALO26" s="268">
        <v>0</v>
      </c>
      <c r="ALP26" s="268">
        <v>0</v>
      </c>
      <c r="ALQ26" s="268">
        <v>0</v>
      </c>
      <c r="ALR26" s="268">
        <v>0</v>
      </c>
      <c r="ALS26" s="269"/>
      <c r="ALT26" s="270">
        <f t="shared" si="66"/>
        <v>2110</v>
      </c>
      <c r="ALU26" s="271">
        <f t="shared" si="66"/>
        <v>1760</v>
      </c>
      <c r="ALV26" s="268">
        <v>4577.75</v>
      </c>
      <c r="ALW26" s="268">
        <v>5</v>
      </c>
      <c r="ALX26" s="268">
        <v>12</v>
      </c>
      <c r="ALY26" s="268">
        <v>14.84</v>
      </c>
      <c r="ALZ26" s="268">
        <v>0</v>
      </c>
      <c r="AMA26" s="268">
        <v>0</v>
      </c>
      <c r="AMB26" s="268">
        <v>652.74</v>
      </c>
      <c r="AMC26" s="268">
        <v>0</v>
      </c>
      <c r="AMD26" s="268">
        <v>0</v>
      </c>
      <c r="AME26" s="268">
        <v>0</v>
      </c>
      <c r="AMF26" s="268">
        <v>0</v>
      </c>
      <c r="AMG26" s="268">
        <v>0</v>
      </c>
      <c r="AMH26" s="269"/>
      <c r="AMI26" s="270">
        <f t="shared" si="67"/>
        <v>5262.33</v>
      </c>
      <c r="AMJ26" s="271">
        <f t="shared" si="67"/>
        <v>684.58</v>
      </c>
      <c r="AMK26" s="268">
        <v>1158.58</v>
      </c>
      <c r="AML26" s="268">
        <v>333.82</v>
      </c>
      <c r="AMM26" s="268">
        <v>191.02</v>
      </c>
      <c r="AMN26" s="268">
        <v>189.94</v>
      </c>
      <c r="AMO26" s="268">
        <v>221.48</v>
      </c>
      <c r="AMP26" s="268">
        <v>214.46</v>
      </c>
      <c r="AMQ26" s="268">
        <v>171.7</v>
      </c>
      <c r="AMR26" s="268">
        <v>57.21</v>
      </c>
      <c r="AMS26" s="268">
        <v>45.41</v>
      </c>
      <c r="AMT26" s="268">
        <v>39.479999999999997</v>
      </c>
      <c r="AMU26" s="268">
        <v>33.67</v>
      </c>
      <c r="AMV26" s="268">
        <v>20.04</v>
      </c>
      <c r="AMW26" s="269"/>
      <c r="AMX26" s="270">
        <f t="shared" si="68"/>
        <v>2676.8099999999995</v>
      </c>
      <c r="AMY26" s="271">
        <f t="shared" si="68"/>
        <v>1518.2300000000002</v>
      </c>
      <c r="AMZ26" s="268">
        <v>0</v>
      </c>
      <c r="ANA26" s="268">
        <v>0</v>
      </c>
      <c r="ANB26" s="268">
        <v>0</v>
      </c>
      <c r="ANC26" s="268">
        <v>0</v>
      </c>
      <c r="AND26" s="268">
        <v>0</v>
      </c>
      <c r="ANE26" s="268">
        <v>0</v>
      </c>
      <c r="ANF26" s="268">
        <v>0</v>
      </c>
      <c r="ANG26" s="268">
        <v>0</v>
      </c>
      <c r="ANH26" s="268">
        <v>0</v>
      </c>
      <c r="ANI26" s="268">
        <v>0</v>
      </c>
      <c r="ANJ26" s="268">
        <v>0</v>
      </c>
      <c r="ANK26" s="268">
        <v>0</v>
      </c>
      <c r="ANL26" s="269"/>
      <c r="ANM26" s="270">
        <f t="shared" si="69"/>
        <v>0</v>
      </c>
      <c r="ANN26" s="271">
        <f t="shared" si="69"/>
        <v>0</v>
      </c>
      <c r="ANO26" s="268">
        <v>0</v>
      </c>
      <c r="ANP26" s="268">
        <v>0</v>
      </c>
      <c r="ANQ26" s="268">
        <v>0</v>
      </c>
      <c r="ANR26" s="268">
        <v>0</v>
      </c>
      <c r="ANS26" s="268">
        <v>0</v>
      </c>
      <c r="ANT26" s="268">
        <v>0</v>
      </c>
      <c r="ANU26" s="268">
        <v>0</v>
      </c>
      <c r="ANV26" s="268">
        <v>0</v>
      </c>
      <c r="ANW26" s="268">
        <v>0</v>
      </c>
      <c r="ANX26" s="268">
        <v>0</v>
      </c>
      <c r="ANY26" s="268">
        <v>0</v>
      </c>
      <c r="ANZ26" s="268">
        <v>0</v>
      </c>
      <c r="AOA26" s="269"/>
      <c r="AOB26" s="270">
        <f t="shared" si="70"/>
        <v>0</v>
      </c>
      <c r="AOC26" s="271">
        <f t="shared" si="70"/>
        <v>0</v>
      </c>
      <c r="AOD26" s="268">
        <v>0</v>
      </c>
      <c r="AOE26" s="268">
        <v>0</v>
      </c>
      <c r="AOF26" s="268">
        <v>0</v>
      </c>
      <c r="AOG26" s="268">
        <v>0</v>
      </c>
      <c r="AOH26" s="268">
        <v>0</v>
      </c>
      <c r="AOI26" s="268">
        <v>0</v>
      </c>
      <c r="AOJ26" s="268">
        <v>0</v>
      </c>
      <c r="AOK26" s="268">
        <v>0</v>
      </c>
      <c r="AOL26" s="268">
        <v>0</v>
      </c>
      <c r="AOM26" s="268">
        <v>0</v>
      </c>
      <c r="AON26" s="268">
        <v>0</v>
      </c>
      <c r="AOO26" s="268">
        <v>0</v>
      </c>
      <c r="AOP26" s="269"/>
      <c r="AOQ26" s="270">
        <f t="shared" si="71"/>
        <v>0</v>
      </c>
      <c r="AOR26" s="271">
        <f t="shared" si="71"/>
        <v>0</v>
      </c>
      <c r="AOS26" s="268">
        <v>0</v>
      </c>
      <c r="AOT26" s="268">
        <v>0</v>
      </c>
      <c r="AOU26" s="268">
        <v>0</v>
      </c>
      <c r="AOV26" s="268">
        <v>0</v>
      </c>
      <c r="AOW26" s="268">
        <v>0</v>
      </c>
      <c r="AOX26" s="268">
        <v>0</v>
      </c>
      <c r="AOY26" s="268">
        <v>0</v>
      </c>
      <c r="AOZ26" s="268">
        <v>0</v>
      </c>
      <c r="APA26" s="268">
        <v>0</v>
      </c>
      <c r="APB26" s="268">
        <v>0</v>
      </c>
      <c r="APC26" s="268">
        <v>0</v>
      </c>
      <c r="APD26" s="268">
        <v>0</v>
      </c>
      <c r="APE26" s="269"/>
      <c r="APF26" s="270">
        <f t="shared" si="72"/>
        <v>0</v>
      </c>
      <c r="APG26" s="271">
        <f t="shared" si="72"/>
        <v>0</v>
      </c>
      <c r="APH26" s="268">
        <v>0</v>
      </c>
      <c r="API26" s="268">
        <v>0</v>
      </c>
      <c r="APJ26" s="268">
        <v>0</v>
      </c>
      <c r="APK26" s="268">
        <v>0</v>
      </c>
      <c r="APL26" s="268">
        <v>0</v>
      </c>
      <c r="APM26" s="268">
        <v>0</v>
      </c>
      <c r="APN26" s="268">
        <v>0</v>
      </c>
      <c r="APO26" s="268">
        <v>0</v>
      </c>
      <c r="APP26" s="268">
        <v>0</v>
      </c>
      <c r="APQ26" s="268">
        <v>0</v>
      </c>
      <c r="APR26" s="268">
        <v>0</v>
      </c>
      <c r="APS26" s="268">
        <v>0</v>
      </c>
      <c r="APT26" s="269"/>
      <c r="APU26" s="270">
        <f t="shared" si="73"/>
        <v>0</v>
      </c>
      <c r="APV26" s="271">
        <f t="shared" si="73"/>
        <v>0</v>
      </c>
      <c r="APW26" s="268">
        <v>0</v>
      </c>
      <c r="APX26" s="268">
        <v>0</v>
      </c>
      <c r="APY26" s="268">
        <v>0</v>
      </c>
      <c r="APZ26" s="268">
        <v>0</v>
      </c>
      <c r="AQA26" s="268">
        <v>0</v>
      </c>
      <c r="AQB26" s="268">
        <v>0</v>
      </c>
      <c r="AQC26" s="268">
        <v>0</v>
      </c>
      <c r="AQD26" s="268">
        <v>0</v>
      </c>
      <c r="AQE26" s="268">
        <v>0</v>
      </c>
      <c r="AQF26" s="268">
        <v>0</v>
      </c>
      <c r="AQG26" s="268">
        <v>0</v>
      </c>
      <c r="AQH26" s="268">
        <v>0</v>
      </c>
      <c r="AQI26" s="269"/>
      <c r="AQJ26" s="270">
        <f t="shared" si="74"/>
        <v>0</v>
      </c>
      <c r="AQK26" s="271">
        <f t="shared" si="74"/>
        <v>0</v>
      </c>
      <c r="AQL26" s="268"/>
      <c r="AQM26" s="268"/>
      <c r="AQN26" s="268"/>
      <c r="AQO26" s="268"/>
      <c r="AQP26" s="268"/>
      <c r="AQQ26" s="268"/>
      <c r="AQR26" s="268">
        <v>30550</v>
      </c>
      <c r="AQS26" s="268"/>
      <c r="AQT26" s="268"/>
      <c r="AQU26" s="268"/>
      <c r="AQV26" s="268"/>
      <c r="AQW26" s="268"/>
      <c r="AQX26" s="269"/>
      <c r="AQY26" s="270">
        <f t="shared" si="75"/>
        <v>30550</v>
      </c>
      <c r="AQZ26" s="271">
        <f t="shared" si="75"/>
        <v>30550</v>
      </c>
      <c r="ARA26" s="268">
        <v>20270</v>
      </c>
      <c r="ARB26" s="268">
        <v>0</v>
      </c>
      <c r="ARC26" s="268">
        <v>0</v>
      </c>
      <c r="ARD26" s="268">
        <v>69657</v>
      </c>
      <c r="ARE26" s="268">
        <v>23219</v>
      </c>
      <c r="ARF26" s="268">
        <v>23219</v>
      </c>
      <c r="ARG26" s="268">
        <v>23219</v>
      </c>
      <c r="ARH26" s="268">
        <v>23219</v>
      </c>
      <c r="ARI26" s="268">
        <v>0</v>
      </c>
      <c r="ARJ26" s="268">
        <v>0</v>
      </c>
      <c r="ARK26" s="268">
        <v>17142.599999999999</v>
      </c>
      <c r="ARL26" s="268">
        <v>37000</v>
      </c>
      <c r="ARM26" s="269"/>
      <c r="ARN26" s="270">
        <f t="shared" si="76"/>
        <v>236945.6</v>
      </c>
      <c r="ARO26" s="271">
        <f t="shared" si="76"/>
        <v>216675.6</v>
      </c>
      <c r="ARP26" s="268">
        <v>33976.199999999997</v>
      </c>
      <c r="ARQ26" s="268">
        <v>81986.820000000007</v>
      </c>
      <c r="ARR26" s="268">
        <v>57790.33</v>
      </c>
      <c r="ARS26" s="268">
        <v>56222.1</v>
      </c>
      <c r="ART26" s="268">
        <v>57240.03</v>
      </c>
      <c r="ARU26" s="268">
        <v>61220.03</v>
      </c>
      <c r="ARV26" s="268">
        <v>58107.22</v>
      </c>
      <c r="ARW26" s="268">
        <v>69604.509999999995</v>
      </c>
      <c r="ARX26" s="268">
        <v>58410.400000000001</v>
      </c>
      <c r="ARY26" s="268">
        <v>57165.41</v>
      </c>
      <c r="ARZ26" s="268">
        <v>60540.1</v>
      </c>
      <c r="ASA26" s="269"/>
      <c r="ASB26" s="272">
        <f t="shared" si="78"/>
        <v>652263.15</v>
      </c>
      <c r="ASC26" s="273">
        <v>140957.45000000001</v>
      </c>
      <c r="ASD26" s="268"/>
      <c r="ASE26" s="268"/>
      <c r="ASF26" s="268"/>
      <c r="ASG26" s="268"/>
      <c r="ASH26" s="268"/>
      <c r="ASI26" s="268"/>
      <c r="ASJ26" s="268"/>
      <c r="ASK26" s="268"/>
      <c r="ASL26" s="268"/>
      <c r="ASM26" s="268"/>
      <c r="ASN26" s="269"/>
      <c r="ASO26" s="274">
        <f t="shared" si="77"/>
        <v>140957.45000000001</v>
      </c>
    </row>
    <row r="27" spans="1:1185" x14ac:dyDescent="0.25">
      <c r="A27" s="39">
        <v>26</v>
      </c>
      <c r="B27" s="40">
        <v>1</v>
      </c>
      <c r="C27" s="40" t="s">
        <v>37</v>
      </c>
      <c r="D27" s="40" t="s">
        <v>37</v>
      </c>
      <c r="E27" s="41" t="s">
        <v>37</v>
      </c>
      <c r="F27" s="187">
        <v>987157</v>
      </c>
      <c r="G27" s="49">
        <v>1197173</v>
      </c>
      <c r="H27" s="51">
        <v>1038425</v>
      </c>
      <c r="I27" s="49">
        <v>1048739</v>
      </c>
      <c r="J27" s="49">
        <v>190826.27379022236</v>
      </c>
      <c r="K27" s="51" t="s">
        <v>219</v>
      </c>
      <c r="L27" s="49">
        <v>963978.84999999986</v>
      </c>
      <c r="M27" s="49">
        <v>1154805</v>
      </c>
      <c r="N27" s="49">
        <v>1038425</v>
      </c>
      <c r="O27" s="49">
        <v>86535</v>
      </c>
      <c r="P27" s="49">
        <v>87395</v>
      </c>
      <c r="Q27" s="258">
        <v>15574.25384805559</v>
      </c>
      <c r="R27" s="259">
        <v>26793.622361722097</v>
      </c>
      <c r="S27" s="260">
        <f t="shared" si="0"/>
        <v>42367.876209777685</v>
      </c>
      <c r="T27" s="261">
        <v>4000</v>
      </c>
      <c r="U27" s="261">
        <v>2539.92</v>
      </c>
      <c r="V27" s="261">
        <v>157</v>
      </c>
      <c r="W27" s="261">
        <v>370.4</v>
      </c>
      <c r="X27" s="261">
        <v>100</v>
      </c>
      <c r="Y27" s="261">
        <v>850</v>
      </c>
      <c r="Z27" s="261">
        <v>753.46</v>
      </c>
      <c r="AA27" s="261">
        <v>5686.54</v>
      </c>
      <c r="AB27" s="261">
        <v>2083.12</v>
      </c>
      <c r="AC27" s="261">
        <v>203.58</v>
      </c>
      <c r="AD27" s="261">
        <v>1142.3800000000001</v>
      </c>
      <c r="AE27" s="261">
        <v>1331.71</v>
      </c>
      <c r="AF27" s="262"/>
      <c r="AG27" s="263">
        <f t="shared" si="1"/>
        <v>19218.11</v>
      </c>
      <c r="AH27" s="264">
        <f t="shared" si="1"/>
        <v>15218.109999999997</v>
      </c>
      <c r="AI27" s="261">
        <v>37</v>
      </c>
      <c r="AJ27" s="261">
        <v>643.79999999999995</v>
      </c>
      <c r="AK27" s="261">
        <v>13</v>
      </c>
      <c r="AL27" s="261">
        <v>200</v>
      </c>
      <c r="AM27" s="261">
        <v>85</v>
      </c>
      <c r="AN27" s="261">
        <v>86.67</v>
      </c>
      <c r="AO27" s="261">
        <v>25</v>
      </c>
      <c r="AP27" s="261">
        <v>987.69</v>
      </c>
      <c r="AQ27" s="261">
        <v>179</v>
      </c>
      <c r="AR27" s="261">
        <v>182.88</v>
      </c>
      <c r="AS27" s="261">
        <v>8107.01</v>
      </c>
      <c r="AT27" s="261">
        <v>158.06</v>
      </c>
      <c r="AU27" s="262"/>
      <c r="AV27" s="263">
        <f t="shared" si="2"/>
        <v>10705.109999999999</v>
      </c>
      <c r="AW27" s="264">
        <f t="shared" si="2"/>
        <v>10668.109999999999</v>
      </c>
      <c r="AX27" s="261">
        <v>0</v>
      </c>
      <c r="AY27" s="261">
        <v>0</v>
      </c>
      <c r="AZ27" s="261">
        <v>0</v>
      </c>
      <c r="BA27" s="261">
        <v>0</v>
      </c>
      <c r="BB27" s="261">
        <v>0</v>
      </c>
      <c r="BC27" s="261">
        <v>0</v>
      </c>
      <c r="BD27" s="261">
        <v>0</v>
      </c>
      <c r="BE27" s="261">
        <v>0</v>
      </c>
      <c r="BF27" s="261">
        <v>0</v>
      </c>
      <c r="BG27" s="261">
        <v>0</v>
      </c>
      <c r="BH27" s="261">
        <v>0</v>
      </c>
      <c r="BI27" s="261">
        <v>0</v>
      </c>
      <c r="BJ27" s="262"/>
      <c r="BK27" s="263">
        <f t="shared" si="3"/>
        <v>0</v>
      </c>
      <c r="BL27" s="264">
        <f t="shared" si="3"/>
        <v>0</v>
      </c>
      <c r="BM27" s="261">
        <v>7.56</v>
      </c>
      <c r="BN27" s="261">
        <v>341.36</v>
      </c>
      <c r="BO27" s="261">
        <v>91.37</v>
      </c>
      <c r="BP27" s="261">
        <v>99.43</v>
      </c>
      <c r="BQ27" s="261">
        <v>54.07</v>
      </c>
      <c r="BR27" s="261">
        <v>72.400000000000006</v>
      </c>
      <c r="BS27" s="261">
        <v>148.02000000000001</v>
      </c>
      <c r="BT27" s="261">
        <v>464.9</v>
      </c>
      <c r="BU27" s="261">
        <v>160.47</v>
      </c>
      <c r="BV27" s="261">
        <v>104.9</v>
      </c>
      <c r="BW27" s="261">
        <v>84.56</v>
      </c>
      <c r="BX27" s="261">
        <v>109.25</v>
      </c>
      <c r="BY27" s="262"/>
      <c r="BZ27" s="263">
        <f t="shared" si="4"/>
        <v>1738.2900000000002</v>
      </c>
      <c r="CA27" s="264">
        <f t="shared" si="4"/>
        <v>1730.7300000000002</v>
      </c>
      <c r="CB27" s="261">
        <v>116.84</v>
      </c>
      <c r="CC27" s="261">
        <v>9677.7999999999993</v>
      </c>
      <c r="CD27" s="261">
        <v>446.44</v>
      </c>
      <c r="CE27" s="261">
        <v>1835.45</v>
      </c>
      <c r="CF27" s="261">
        <v>1727.59</v>
      </c>
      <c r="CG27" s="261">
        <v>489.18</v>
      </c>
      <c r="CH27" s="261">
        <v>1815.95</v>
      </c>
      <c r="CI27" s="261">
        <v>14087.27</v>
      </c>
      <c r="CJ27" s="261">
        <v>2998.11</v>
      </c>
      <c r="CK27" s="261">
        <v>3497.41</v>
      </c>
      <c r="CL27" s="261">
        <v>3369.21</v>
      </c>
      <c r="CM27" s="261">
        <v>3910.57</v>
      </c>
      <c r="CN27" s="262"/>
      <c r="CO27" s="263">
        <f t="shared" si="5"/>
        <v>43971.820000000007</v>
      </c>
      <c r="CP27" s="264">
        <f t="shared" si="5"/>
        <v>43854.979999999996</v>
      </c>
      <c r="CQ27" s="261">
        <v>0</v>
      </c>
      <c r="CR27" s="261">
        <v>0</v>
      </c>
      <c r="CS27" s="261">
        <v>0</v>
      </c>
      <c r="CT27" s="261">
        <v>0</v>
      </c>
      <c r="CU27" s="261">
        <v>0</v>
      </c>
      <c r="CV27" s="261">
        <v>0</v>
      </c>
      <c r="CW27" s="261">
        <v>0</v>
      </c>
      <c r="CX27" s="261">
        <v>0</v>
      </c>
      <c r="CY27" s="261">
        <v>0</v>
      </c>
      <c r="CZ27" s="261">
        <v>0</v>
      </c>
      <c r="DA27" s="261">
        <v>0</v>
      </c>
      <c r="DB27" s="261">
        <v>0</v>
      </c>
      <c r="DC27" s="262"/>
      <c r="DD27" s="263">
        <f t="shared" si="6"/>
        <v>0</v>
      </c>
      <c r="DE27" s="264">
        <f t="shared" si="6"/>
        <v>0</v>
      </c>
      <c r="DF27" s="261">
        <v>0</v>
      </c>
      <c r="DG27" s="261">
        <v>1484.76</v>
      </c>
      <c r="DH27" s="261">
        <v>0</v>
      </c>
      <c r="DI27" s="261">
        <v>0</v>
      </c>
      <c r="DJ27" s="261">
        <v>321.14999999999998</v>
      </c>
      <c r="DK27" s="261">
        <v>0</v>
      </c>
      <c r="DL27" s="261">
        <v>75</v>
      </c>
      <c r="DM27" s="261">
        <v>4085.4</v>
      </c>
      <c r="DN27" s="261">
        <v>224.61</v>
      </c>
      <c r="DO27" s="261">
        <v>597.39</v>
      </c>
      <c r="DP27" s="261">
        <v>502.3</v>
      </c>
      <c r="DQ27" s="261">
        <v>544.85</v>
      </c>
      <c r="DR27" s="262"/>
      <c r="DS27" s="263">
        <f t="shared" si="7"/>
        <v>7835.46</v>
      </c>
      <c r="DT27" s="264">
        <f t="shared" si="7"/>
        <v>7835.46</v>
      </c>
      <c r="DU27" s="261">
        <v>421.03</v>
      </c>
      <c r="DV27" s="261">
        <v>1458.97</v>
      </c>
      <c r="DW27" s="261">
        <v>1151.8499999999999</v>
      </c>
      <c r="DX27" s="261">
        <v>943.77</v>
      </c>
      <c r="DY27" s="261">
        <v>2036.87</v>
      </c>
      <c r="DZ27" s="261">
        <v>1298</v>
      </c>
      <c r="EA27" s="261">
        <v>1398.17</v>
      </c>
      <c r="EB27" s="261">
        <v>1123.22</v>
      </c>
      <c r="EC27" s="261">
        <v>1682.32</v>
      </c>
      <c r="ED27" s="261">
        <v>3452.48</v>
      </c>
      <c r="EE27" s="261">
        <v>791.4</v>
      </c>
      <c r="EF27" s="261">
        <v>1025.82</v>
      </c>
      <c r="EG27" s="262"/>
      <c r="EH27" s="263">
        <f t="shared" si="8"/>
        <v>16783.899999999998</v>
      </c>
      <c r="EI27" s="264">
        <f t="shared" si="8"/>
        <v>16362.869999999997</v>
      </c>
      <c r="EJ27" s="261">
        <v>279.95999999999998</v>
      </c>
      <c r="EK27" s="261">
        <v>760.37</v>
      </c>
      <c r="EL27" s="261">
        <v>319.76</v>
      </c>
      <c r="EM27" s="261">
        <v>534.69000000000005</v>
      </c>
      <c r="EN27" s="261">
        <v>354.91</v>
      </c>
      <c r="EO27" s="261">
        <v>120</v>
      </c>
      <c r="EP27" s="261">
        <v>210.95</v>
      </c>
      <c r="EQ27" s="261">
        <v>129.5</v>
      </c>
      <c r="ER27" s="261">
        <v>179.74</v>
      </c>
      <c r="ES27" s="261">
        <v>372</v>
      </c>
      <c r="ET27" s="261">
        <v>5048.1499999999996</v>
      </c>
      <c r="EU27" s="261">
        <v>219</v>
      </c>
      <c r="EV27" s="262"/>
      <c r="EW27" s="263">
        <f t="shared" si="9"/>
        <v>8529.0299999999988</v>
      </c>
      <c r="EX27" s="264">
        <f t="shared" si="9"/>
        <v>8249.07</v>
      </c>
      <c r="EY27" s="261">
        <v>0</v>
      </c>
      <c r="EZ27" s="261">
        <v>0</v>
      </c>
      <c r="FA27" s="261">
        <v>0</v>
      </c>
      <c r="FB27" s="261">
        <v>0</v>
      </c>
      <c r="FC27" s="261">
        <v>0</v>
      </c>
      <c r="FD27" s="261">
        <v>0</v>
      </c>
      <c r="FE27" s="261">
        <v>0</v>
      </c>
      <c r="FF27" s="261">
        <v>0</v>
      </c>
      <c r="FG27" s="261">
        <v>0</v>
      </c>
      <c r="FH27" s="261">
        <v>0</v>
      </c>
      <c r="FI27" s="261">
        <v>0</v>
      </c>
      <c r="FJ27" s="261">
        <v>0</v>
      </c>
      <c r="FK27" s="262"/>
      <c r="FL27" s="263">
        <f t="shared" si="10"/>
        <v>0</v>
      </c>
      <c r="FM27" s="264">
        <f t="shared" si="10"/>
        <v>0</v>
      </c>
      <c r="FN27" s="261">
        <v>173.5</v>
      </c>
      <c r="FO27" s="261">
        <v>517.36</v>
      </c>
      <c r="FP27" s="261">
        <v>197.35</v>
      </c>
      <c r="FQ27" s="261">
        <v>276.23</v>
      </c>
      <c r="FR27" s="261">
        <v>327.22000000000003</v>
      </c>
      <c r="FS27" s="261">
        <v>481.81</v>
      </c>
      <c r="FT27" s="261">
        <v>270.33</v>
      </c>
      <c r="FU27" s="261">
        <v>173.59</v>
      </c>
      <c r="FV27" s="261">
        <v>262.29000000000002</v>
      </c>
      <c r="FW27" s="261">
        <v>188.28</v>
      </c>
      <c r="FX27" s="261">
        <v>161.19999999999999</v>
      </c>
      <c r="FY27" s="261">
        <v>44.19</v>
      </c>
      <c r="FZ27" s="262"/>
      <c r="GA27" s="263">
        <f t="shared" si="11"/>
        <v>3073.3500000000004</v>
      </c>
      <c r="GB27" s="264">
        <f t="shared" si="11"/>
        <v>2899.8500000000004</v>
      </c>
      <c r="GC27" s="261">
        <v>614.89</v>
      </c>
      <c r="GD27" s="261">
        <v>801.49</v>
      </c>
      <c r="GE27" s="261">
        <v>452.4</v>
      </c>
      <c r="GF27" s="261">
        <v>557.47</v>
      </c>
      <c r="GG27" s="261">
        <v>859.88</v>
      </c>
      <c r="GH27" s="261">
        <v>609.11</v>
      </c>
      <c r="GI27" s="261">
        <v>672.47</v>
      </c>
      <c r="GJ27" s="261">
        <v>887.94</v>
      </c>
      <c r="GK27" s="261">
        <v>1587.68</v>
      </c>
      <c r="GL27" s="261">
        <v>628.78</v>
      </c>
      <c r="GM27" s="261">
        <v>471.47</v>
      </c>
      <c r="GN27" s="261">
        <v>450.01</v>
      </c>
      <c r="GO27" s="262"/>
      <c r="GP27" s="263">
        <f t="shared" si="12"/>
        <v>8593.59</v>
      </c>
      <c r="GQ27" s="264">
        <f t="shared" si="12"/>
        <v>7978.7000000000007</v>
      </c>
      <c r="GR27" s="261">
        <v>190</v>
      </c>
      <c r="GS27" s="261">
        <v>1722.37</v>
      </c>
      <c r="GT27" s="261">
        <v>831.5</v>
      </c>
      <c r="GU27" s="261">
        <v>669.42</v>
      </c>
      <c r="GV27" s="261">
        <v>615.82000000000005</v>
      </c>
      <c r="GW27" s="261">
        <v>0</v>
      </c>
      <c r="GX27" s="261">
        <v>210.21</v>
      </c>
      <c r="GY27" s="261">
        <v>308</v>
      </c>
      <c r="GZ27" s="261">
        <v>270</v>
      </c>
      <c r="HA27" s="261">
        <v>519</v>
      </c>
      <c r="HB27" s="261">
        <v>795</v>
      </c>
      <c r="HC27" s="261">
        <v>995</v>
      </c>
      <c r="HD27" s="262"/>
      <c r="HE27" s="263">
        <f t="shared" si="13"/>
        <v>7126.32</v>
      </c>
      <c r="HF27" s="264">
        <f t="shared" si="13"/>
        <v>6936.32</v>
      </c>
      <c r="HG27" s="261">
        <v>0</v>
      </c>
      <c r="HH27" s="261">
        <v>0</v>
      </c>
      <c r="HI27" s="261">
        <v>0</v>
      </c>
      <c r="HJ27" s="261">
        <v>0</v>
      </c>
      <c r="HK27" s="261">
        <v>0</v>
      </c>
      <c r="HL27" s="261">
        <v>0</v>
      </c>
      <c r="HM27" s="261">
        <v>0</v>
      </c>
      <c r="HN27" s="261">
        <v>0</v>
      </c>
      <c r="HO27" s="261">
        <v>0</v>
      </c>
      <c r="HP27" s="261">
        <v>0</v>
      </c>
      <c r="HQ27" s="261">
        <v>0</v>
      </c>
      <c r="HR27" s="261">
        <v>0</v>
      </c>
      <c r="HS27" s="262"/>
      <c r="HT27" s="263">
        <f t="shared" si="14"/>
        <v>0</v>
      </c>
      <c r="HU27" s="264">
        <f t="shared" si="14"/>
        <v>0</v>
      </c>
      <c r="HV27" s="261">
        <v>0</v>
      </c>
      <c r="HW27" s="261">
        <v>0</v>
      </c>
      <c r="HX27" s="261">
        <v>0</v>
      </c>
      <c r="HY27" s="261">
        <v>0</v>
      </c>
      <c r="HZ27" s="261">
        <v>0</v>
      </c>
      <c r="IA27" s="261">
        <v>0</v>
      </c>
      <c r="IB27" s="261">
        <v>0</v>
      </c>
      <c r="IC27" s="261">
        <v>0</v>
      </c>
      <c r="ID27" s="261">
        <v>0</v>
      </c>
      <c r="IE27" s="261">
        <v>0</v>
      </c>
      <c r="IF27" s="261">
        <v>0</v>
      </c>
      <c r="IG27" s="261">
        <v>0</v>
      </c>
      <c r="IH27" s="262"/>
      <c r="II27" s="263">
        <f t="shared" si="15"/>
        <v>0</v>
      </c>
      <c r="IJ27" s="264">
        <f t="shared" si="15"/>
        <v>0</v>
      </c>
      <c r="IK27" s="261">
        <v>3030.5</v>
      </c>
      <c r="IL27" s="261">
        <v>2569</v>
      </c>
      <c r="IM27" s="261">
        <v>2964</v>
      </c>
      <c r="IN27" s="261">
        <v>3671</v>
      </c>
      <c r="IO27" s="261">
        <v>1927</v>
      </c>
      <c r="IP27" s="261">
        <v>845</v>
      </c>
      <c r="IQ27" s="261">
        <v>2285</v>
      </c>
      <c r="IR27" s="261">
        <v>1185</v>
      </c>
      <c r="IS27" s="261">
        <v>1391</v>
      </c>
      <c r="IT27" s="261">
        <v>455</v>
      </c>
      <c r="IU27" s="261">
        <v>2572.5</v>
      </c>
      <c r="IV27" s="261">
        <v>1610</v>
      </c>
      <c r="IW27" s="262"/>
      <c r="IX27" s="263">
        <f t="shared" si="16"/>
        <v>24505</v>
      </c>
      <c r="IY27" s="264">
        <f t="shared" si="16"/>
        <v>21474.5</v>
      </c>
      <c r="IZ27" s="261">
        <v>298</v>
      </c>
      <c r="JA27" s="261">
        <v>584</v>
      </c>
      <c r="JB27" s="261">
        <v>199.5</v>
      </c>
      <c r="JC27" s="261">
        <v>429</v>
      </c>
      <c r="JD27" s="261">
        <v>94</v>
      </c>
      <c r="JE27" s="261">
        <v>212</v>
      </c>
      <c r="JF27" s="261">
        <v>247.5</v>
      </c>
      <c r="JG27" s="261">
        <v>23.5</v>
      </c>
      <c r="JH27" s="261">
        <v>27.5</v>
      </c>
      <c r="JI27" s="261">
        <v>0</v>
      </c>
      <c r="JJ27" s="261">
        <v>0</v>
      </c>
      <c r="JK27" s="261">
        <v>119.5</v>
      </c>
      <c r="JL27" s="262"/>
      <c r="JM27" s="263">
        <f t="shared" si="17"/>
        <v>2234.5</v>
      </c>
      <c r="JN27" s="264">
        <f t="shared" si="17"/>
        <v>1936.5</v>
      </c>
      <c r="JO27" s="261">
        <v>0</v>
      </c>
      <c r="JP27" s="261">
        <v>0</v>
      </c>
      <c r="JQ27" s="261">
        <v>0</v>
      </c>
      <c r="JR27" s="261">
        <v>0</v>
      </c>
      <c r="JS27" s="261">
        <v>0</v>
      </c>
      <c r="JT27" s="261">
        <v>0</v>
      </c>
      <c r="JU27" s="261">
        <v>0</v>
      </c>
      <c r="JV27" s="261">
        <v>0</v>
      </c>
      <c r="JW27" s="261">
        <v>0</v>
      </c>
      <c r="JX27" s="261">
        <v>0</v>
      </c>
      <c r="JY27" s="261">
        <v>0</v>
      </c>
      <c r="JZ27" s="261">
        <v>0</v>
      </c>
      <c r="KA27" s="262"/>
      <c r="KB27" s="263">
        <f t="shared" si="18"/>
        <v>0</v>
      </c>
      <c r="KC27" s="264">
        <f t="shared" si="18"/>
        <v>0</v>
      </c>
      <c r="KD27" s="261">
        <v>2000</v>
      </c>
      <c r="KE27" s="261">
        <v>1680</v>
      </c>
      <c r="KF27" s="261">
        <v>1360</v>
      </c>
      <c r="KG27" s="261">
        <v>1760</v>
      </c>
      <c r="KH27" s="261">
        <v>880</v>
      </c>
      <c r="KI27" s="261">
        <v>400</v>
      </c>
      <c r="KJ27" s="261">
        <v>1570</v>
      </c>
      <c r="KK27" s="261">
        <v>960</v>
      </c>
      <c r="KL27" s="261">
        <v>640</v>
      </c>
      <c r="KM27" s="261">
        <v>480</v>
      </c>
      <c r="KN27" s="261">
        <v>1200</v>
      </c>
      <c r="KO27" s="261">
        <v>880</v>
      </c>
      <c r="KP27" s="262"/>
      <c r="KQ27" s="263">
        <f t="shared" si="19"/>
        <v>13810</v>
      </c>
      <c r="KR27" s="264">
        <f t="shared" si="19"/>
        <v>11810</v>
      </c>
      <c r="KS27" s="261">
        <v>0</v>
      </c>
      <c r="KT27" s="261">
        <v>200</v>
      </c>
      <c r="KU27" s="261">
        <v>50</v>
      </c>
      <c r="KV27" s="261">
        <v>50</v>
      </c>
      <c r="KW27" s="261">
        <v>100</v>
      </c>
      <c r="KX27" s="261">
        <v>100</v>
      </c>
      <c r="KY27" s="261">
        <v>0</v>
      </c>
      <c r="KZ27" s="261">
        <v>0</v>
      </c>
      <c r="LA27" s="261">
        <v>0</v>
      </c>
      <c r="LB27" s="261">
        <v>0</v>
      </c>
      <c r="LC27" s="261">
        <v>100</v>
      </c>
      <c r="LD27" s="261">
        <v>0</v>
      </c>
      <c r="LE27" s="262"/>
      <c r="LF27" s="263">
        <f t="shared" si="20"/>
        <v>600</v>
      </c>
      <c r="LG27" s="264">
        <f t="shared" si="20"/>
        <v>600</v>
      </c>
      <c r="LH27" s="261">
        <v>0</v>
      </c>
      <c r="LI27" s="261">
        <v>0</v>
      </c>
      <c r="LJ27" s="261">
        <v>0</v>
      </c>
      <c r="LK27" s="261">
        <v>395</v>
      </c>
      <c r="LL27" s="261">
        <v>395</v>
      </c>
      <c r="LM27" s="261">
        <v>0</v>
      </c>
      <c r="LN27" s="261">
        <v>0</v>
      </c>
      <c r="LO27" s="261">
        <v>0</v>
      </c>
      <c r="LP27" s="261">
        <v>0</v>
      </c>
      <c r="LQ27" s="261">
        <v>0</v>
      </c>
      <c r="LR27" s="261">
        <v>0</v>
      </c>
      <c r="LS27" s="261">
        <v>0</v>
      </c>
      <c r="LT27" s="262"/>
      <c r="LU27" s="263">
        <f t="shared" si="21"/>
        <v>790</v>
      </c>
      <c r="LV27" s="264">
        <f t="shared" si="21"/>
        <v>790</v>
      </c>
      <c r="LW27" s="261">
        <v>0</v>
      </c>
      <c r="LX27" s="261">
        <v>0</v>
      </c>
      <c r="LY27" s="261">
        <v>0</v>
      </c>
      <c r="LZ27" s="261">
        <v>0</v>
      </c>
      <c r="MA27" s="261">
        <v>0</v>
      </c>
      <c r="MB27" s="261">
        <v>0</v>
      </c>
      <c r="MC27" s="261">
        <v>1900</v>
      </c>
      <c r="MD27" s="261">
        <v>395</v>
      </c>
      <c r="ME27" s="261">
        <v>0</v>
      </c>
      <c r="MF27" s="261">
        <v>0</v>
      </c>
      <c r="MG27" s="261">
        <v>690</v>
      </c>
      <c r="MH27" s="261">
        <v>395</v>
      </c>
      <c r="MI27" s="262"/>
      <c r="MJ27" s="263">
        <f t="shared" si="22"/>
        <v>3380</v>
      </c>
      <c r="MK27" s="264">
        <f t="shared" si="22"/>
        <v>3380</v>
      </c>
      <c r="ML27" s="261">
        <v>0</v>
      </c>
      <c r="MM27" s="261">
        <v>0</v>
      </c>
      <c r="MN27" s="261">
        <v>0</v>
      </c>
      <c r="MO27" s="261">
        <v>0</v>
      </c>
      <c r="MP27" s="261">
        <v>0</v>
      </c>
      <c r="MQ27" s="261">
        <v>0</v>
      </c>
      <c r="MR27" s="261">
        <v>0</v>
      </c>
      <c r="MS27" s="261">
        <v>0</v>
      </c>
      <c r="MT27" s="261">
        <v>0</v>
      </c>
      <c r="MU27" s="261">
        <v>0</v>
      </c>
      <c r="MV27" s="261">
        <v>0</v>
      </c>
      <c r="MW27" s="261">
        <v>0</v>
      </c>
      <c r="MX27" s="262"/>
      <c r="MY27" s="263">
        <f t="shared" si="23"/>
        <v>0</v>
      </c>
      <c r="MZ27" s="264">
        <f t="shared" si="23"/>
        <v>0</v>
      </c>
      <c r="NA27" s="261">
        <v>7225</v>
      </c>
      <c r="NB27" s="261">
        <v>5825</v>
      </c>
      <c r="NC27" s="261">
        <v>10240</v>
      </c>
      <c r="ND27" s="261">
        <v>11465</v>
      </c>
      <c r="NE27" s="261">
        <v>5900</v>
      </c>
      <c r="NF27" s="261">
        <v>6620</v>
      </c>
      <c r="NG27" s="261">
        <v>9910</v>
      </c>
      <c r="NH27" s="261">
        <v>6730</v>
      </c>
      <c r="NI27" s="261">
        <v>4200</v>
      </c>
      <c r="NJ27" s="261">
        <v>3115</v>
      </c>
      <c r="NK27" s="261">
        <v>10170</v>
      </c>
      <c r="NL27" s="261">
        <v>6800</v>
      </c>
      <c r="NM27" s="262"/>
      <c r="NN27" s="263">
        <f t="shared" si="24"/>
        <v>88200</v>
      </c>
      <c r="NO27" s="264">
        <f t="shared" si="24"/>
        <v>80975</v>
      </c>
      <c r="NP27" s="261">
        <v>11</v>
      </c>
      <c r="NQ27" s="261">
        <v>19</v>
      </c>
      <c r="NR27" s="261">
        <v>152</v>
      </c>
      <c r="NS27" s="261">
        <v>49.5</v>
      </c>
      <c r="NT27" s="261">
        <v>90.5</v>
      </c>
      <c r="NU27" s="261">
        <v>29.5</v>
      </c>
      <c r="NV27" s="261">
        <v>113.5</v>
      </c>
      <c r="NW27" s="261">
        <v>23</v>
      </c>
      <c r="NX27" s="261">
        <v>85.5</v>
      </c>
      <c r="NY27" s="261">
        <v>12.5</v>
      </c>
      <c r="NZ27" s="261">
        <v>62</v>
      </c>
      <c r="OA27" s="261">
        <v>85.5</v>
      </c>
      <c r="OB27" s="262"/>
      <c r="OC27" s="263">
        <f t="shared" si="25"/>
        <v>733.5</v>
      </c>
      <c r="OD27" s="264">
        <f t="shared" si="25"/>
        <v>722.5</v>
      </c>
      <c r="OE27" s="261">
        <v>1280</v>
      </c>
      <c r="OF27" s="261">
        <v>960</v>
      </c>
      <c r="OG27" s="261">
        <v>2480</v>
      </c>
      <c r="OH27" s="261">
        <v>1920</v>
      </c>
      <c r="OI27" s="261">
        <v>960</v>
      </c>
      <c r="OJ27" s="261">
        <v>1360</v>
      </c>
      <c r="OK27" s="261">
        <v>3360</v>
      </c>
      <c r="OL27" s="261">
        <v>1040</v>
      </c>
      <c r="OM27" s="261">
        <v>1840</v>
      </c>
      <c r="ON27" s="261">
        <v>2000</v>
      </c>
      <c r="OO27" s="261">
        <v>2160</v>
      </c>
      <c r="OP27" s="261">
        <v>2480</v>
      </c>
      <c r="OQ27" s="262"/>
      <c r="OR27" s="263">
        <f t="shared" si="26"/>
        <v>21840</v>
      </c>
      <c r="OS27" s="264">
        <f t="shared" si="26"/>
        <v>20560</v>
      </c>
      <c r="OT27" s="261">
        <v>0</v>
      </c>
      <c r="OU27" s="261">
        <v>0</v>
      </c>
      <c r="OV27" s="261">
        <v>0</v>
      </c>
      <c r="OW27" s="261">
        <v>0</v>
      </c>
      <c r="OX27" s="261">
        <v>50</v>
      </c>
      <c r="OY27" s="261">
        <v>0</v>
      </c>
      <c r="OZ27" s="261">
        <v>200</v>
      </c>
      <c r="PA27" s="261">
        <v>50</v>
      </c>
      <c r="PB27" s="261">
        <v>0</v>
      </c>
      <c r="PC27" s="261">
        <v>0</v>
      </c>
      <c r="PD27" s="261">
        <v>250</v>
      </c>
      <c r="PE27" s="261">
        <v>50</v>
      </c>
      <c r="PF27" s="262"/>
      <c r="PG27" s="263">
        <f t="shared" si="27"/>
        <v>600</v>
      </c>
      <c r="PH27" s="264">
        <f t="shared" si="27"/>
        <v>600</v>
      </c>
      <c r="PI27" s="261">
        <v>1540</v>
      </c>
      <c r="PJ27" s="261">
        <v>1770</v>
      </c>
      <c r="PK27" s="261">
        <v>2295</v>
      </c>
      <c r="PL27" s="261">
        <v>2370</v>
      </c>
      <c r="PM27" s="261">
        <v>960</v>
      </c>
      <c r="PN27" s="261">
        <v>1500</v>
      </c>
      <c r="PO27" s="261">
        <v>590</v>
      </c>
      <c r="PP27" s="261">
        <v>1715</v>
      </c>
      <c r="PQ27" s="261">
        <v>1170</v>
      </c>
      <c r="PR27" s="261">
        <v>1040</v>
      </c>
      <c r="PS27" s="261">
        <v>2511</v>
      </c>
      <c r="PT27" s="261">
        <v>2935</v>
      </c>
      <c r="PU27" s="262"/>
      <c r="PV27" s="263">
        <f t="shared" si="28"/>
        <v>20396</v>
      </c>
      <c r="PW27" s="264">
        <f t="shared" si="28"/>
        <v>18856</v>
      </c>
      <c r="PX27" s="261">
        <v>21</v>
      </c>
      <c r="PY27" s="261">
        <v>426.87</v>
      </c>
      <c r="PZ27" s="261">
        <v>31</v>
      </c>
      <c r="QA27" s="261">
        <v>68</v>
      </c>
      <c r="QB27" s="261">
        <v>165.5</v>
      </c>
      <c r="QC27" s="261">
        <v>59</v>
      </c>
      <c r="QD27" s="261">
        <v>38.5</v>
      </c>
      <c r="QE27" s="261">
        <v>558</v>
      </c>
      <c r="QF27" s="261">
        <v>190</v>
      </c>
      <c r="QG27" s="261">
        <v>40</v>
      </c>
      <c r="QH27" s="261">
        <v>294</v>
      </c>
      <c r="QI27" s="261">
        <v>14</v>
      </c>
      <c r="QJ27" s="262"/>
      <c r="QK27" s="263">
        <f t="shared" si="29"/>
        <v>1905.87</v>
      </c>
      <c r="QL27" s="264">
        <f t="shared" si="29"/>
        <v>1884.87</v>
      </c>
      <c r="QM27" s="261">
        <v>160</v>
      </c>
      <c r="QN27" s="261">
        <v>80</v>
      </c>
      <c r="QO27" s="261">
        <v>240</v>
      </c>
      <c r="QP27" s="261">
        <v>480</v>
      </c>
      <c r="QQ27" s="261">
        <v>240</v>
      </c>
      <c r="QR27" s="261">
        <v>400</v>
      </c>
      <c r="QS27" s="261">
        <v>160</v>
      </c>
      <c r="QT27" s="261">
        <v>240</v>
      </c>
      <c r="QU27" s="261">
        <v>80</v>
      </c>
      <c r="QV27" s="261">
        <v>160</v>
      </c>
      <c r="QW27" s="261">
        <v>320</v>
      </c>
      <c r="QX27" s="261">
        <v>400</v>
      </c>
      <c r="QY27" s="262"/>
      <c r="QZ27" s="263">
        <f t="shared" si="30"/>
        <v>2960</v>
      </c>
      <c r="RA27" s="264">
        <f t="shared" si="30"/>
        <v>2800</v>
      </c>
      <c r="RB27" s="261">
        <v>0</v>
      </c>
      <c r="RC27" s="261">
        <v>0</v>
      </c>
      <c r="RD27" s="261">
        <v>0</v>
      </c>
      <c r="RE27" s="261">
        <v>50</v>
      </c>
      <c r="RF27" s="261">
        <v>100</v>
      </c>
      <c r="RG27" s="261">
        <v>50</v>
      </c>
      <c r="RH27" s="261">
        <v>0</v>
      </c>
      <c r="RI27" s="261">
        <v>0</v>
      </c>
      <c r="RJ27" s="261">
        <v>0</v>
      </c>
      <c r="RK27" s="261">
        <v>0</v>
      </c>
      <c r="RL27" s="261">
        <v>0</v>
      </c>
      <c r="RM27" s="261">
        <v>50</v>
      </c>
      <c r="RN27" s="262"/>
      <c r="RO27" s="263">
        <f t="shared" si="31"/>
        <v>250</v>
      </c>
      <c r="RP27" s="264">
        <f t="shared" si="31"/>
        <v>250</v>
      </c>
      <c r="RQ27" s="261">
        <v>0</v>
      </c>
      <c r="RR27" s="261">
        <v>0</v>
      </c>
      <c r="RS27" s="261">
        <v>0</v>
      </c>
      <c r="RT27" s="261">
        <v>0</v>
      </c>
      <c r="RU27" s="261">
        <v>0</v>
      </c>
      <c r="RV27" s="261">
        <v>0</v>
      </c>
      <c r="RW27" s="261">
        <v>0</v>
      </c>
      <c r="RX27" s="261">
        <v>0</v>
      </c>
      <c r="RY27" s="261">
        <v>0</v>
      </c>
      <c r="RZ27" s="261">
        <v>0</v>
      </c>
      <c r="SA27" s="261">
        <v>0</v>
      </c>
      <c r="SB27" s="261">
        <v>0</v>
      </c>
      <c r="SC27" s="262"/>
      <c r="SD27" s="263">
        <f t="shared" si="32"/>
        <v>0</v>
      </c>
      <c r="SE27" s="264">
        <f t="shared" si="32"/>
        <v>0</v>
      </c>
      <c r="SF27" s="261">
        <v>0</v>
      </c>
      <c r="SG27" s="261">
        <v>0</v>
      </c>
      <c r="SH27" s="261">
        <v>0</v>
      </c>
      <c r="SI27" s="261">
        <v>0</v>
      </c>
      <c r="SJ27" s="261">
        <v>0</v>
      </c>
      <c r="SK27" s="261">
        <v>0</v>
      </c>
      <c r="SL27" s="261">
        <v>0</v>
      </c>
      <c r="SM27" s="261">
        <v>0</v>
      </c>
      <c r="SN27" s="261">
        <v>0</v>
      </c>
      <c r="SO27" s="261">
        <v>0</v>
      </c>
      <c r="SP27" s="261">
        <v>0</v>
      </c>
      <c r="SQ27" s="261">
        <v>0</v>
      </c>
      <c r="SR27" s="262"/>
      <c r="SS27" s="263">
        <f t="shared" si="33"/>
        <v>0</v>
      </c>
      <c r="ST27" s="264">
        <f t="shared" si="33"/>
        <v>0</v>
      </c>
      <c r="SU27" s="261">
        <v>2070</v>
      </c>
      <c r="SV27" s="261">
        <v>1325</v>
      </c>
      <c r="SW27" s="261">
        <v>725</v>
      </c>
      <c r="SX27" s="261">
        <v>1745</v>
      </c>
      <c r="SY27" s="261">
        <v>1425</v>
      </c>
      <c r="SZ27" s="261">
        <v>945</v>
      </c>
      <c r="TA27" s="261">
        <v>1600</v>
      </c>
      <c r="TB27" s="261">
        <v>620</v>
      </c>
      <c r="TC27" s="261">
        <v>1230</v>
      </c>
      <c r="TD27" s="261">
        <v>690</v>
      </c>
      <c r="TE27" s="261">
        <v>2310</v>
      </c>
      <c r="TF27" s="261">
        <v>2115</v>
      </c>
      <c r="TG27" s="262"/>
      <c r="TH27" s="263">
        <f t="shared" si="34"/>
        <v>16800</v>
      </c>
      <c r="TI27" s="264">
        <f t="shared" si="34"/>
        <v>14730</v>
      </c>
      <c r="TJ27" s="261">
        <v>79.59</v>
      </c>
      <c r="TK27" s="261">
        <v>85.11</v>
      </c>
      <c r="TL27" s="261">
        <v>58.55</v>
      </c>
      <c r="TM27" s="261">
        <v>470.07</v>
      </c>
      <c r="TN27" s="261">
        <v>80.56</v>
      </c>
      <c r="TO27" s="261">
        <v>396.1</v>
      </c>
      <c r="TP27" s="261">
        <v>106</v>
      </c>
      <c r="TQ27" s="261">
        <v>33.67</v>
      </c>
      <c r="TR27" s="261">
        <v>67.989999999999995</v>
      </c>
      <c r="TS27" s="261">
        <v>4.0199999999999996</v>
      </c>
      <c r="TT27" s="261">
        <v>95.38</v>
      </c>
      <c r="TU27" s="261">
        <v>100.08</v>
      </c>
      <c r="TV27" s="262"/>
      <c r="TW27" s="263">
        <f t="shared" si="35"/>
        <v>1577.12</v>
      </c>
      <c r="TX27" s="264">
        <f t="shared" si="35"/>
        <v>1497.5299999999997</v>
      </c>
      <c r="TY27" s="261">
        <v>1200</v>
      </c>
      <c r="TZ27" s="261">
        <v>1600</v>
      </c>
      <c r="UA27" s="261">
        <v>640</v>
      </c>
      <c r="UB27" s="261">
        <v>1280</v>
      </c>
      <c r="UC27" s="261">
        <v>720</v>
      </c>
      <c r="UD27" s="261">
        <v>1200</v>
      </c>
      <c r="UE27" s="261">
        <v>1520</v>
      </c>
      <c r="UF27" s="261">
        <v>160</v>
      </c>
      <c r="UG27" s="261">
        <v>720</v>
      </c>
      <c r="UH27" s="261">
        <v>480</v>
      </c>
      <c r="UI27" s="261">
        <v>1200</v>
      </c>
      <c r="UJ27" s="261">
        <v>1200</v>
      </c>
      <c r="UK27" s="262"/>
      <c r="UL27" s="263">
        <f t="shared" si="36"/>
        <v>11920</v>
      </c>
      <c r="UM27" s="264">
        <f t="shared" si="36"/>
        <v>10720</v>
      </c>
      <c r="UN27" s="261">
        <v>0</v>
      </c>
      <c r="UO27" s="261">
        <v>150</v>
      </c>
      <c r="UP27" s="261">
        <v>250</v>
      </c>
      <c r="UQ27" s="261">
        <v>0</v>
      </c>
      <c r="UR27" s="261">
        <v>100</v>
      </c>
      <c r="US27" s="261">
        <v>50</v>
      </c>
      <c r="UT27" s="261">
        <v>400</v>
      </c>
      <c r="UU27" s="261">
        <v>150</v>
      </c>
      <c r="UV27" s="261">
        <v>100</v>
      </c>
      <c r="UW27" s="261">
        <v>0</v>
      </c>
      <c r="UX27" s="261">
        <v>150</v>
      </c>
      <c r="UY27" s="261">
        <v>100</v>
      </c>
      <c r="UZ27" s="262"/>
      <c r="VA27" s="263">
        <f t="shared" si="37"/>
        <v>1450</v>
      </c>
      <c r="VB27" s="264">
        <f t="shared" si="37"/>
        <v>1450</v>
      </c>
      <c r="VC27" s="261">
        <v>0</v>
      </c>
      <c r="VD27" s="261">
        <v>0</v>
      </c>
      <c r="VE27" s="261">
        <v>0</v>
      </c>
      <c r="VF27" s="261">
        <v>0</v>
      </c>
      <c r="VG27" s="261">
        <v>0</v>
      </c>
      <c r="VH27" s="261">
        <v>0</v>
      </c>
      <c r="VI27" s="261">
        <v>0</v>
      </c>
      <c r="VJ27" s="261">
        <v>0</v>
      </c>
      <c r="VK27" s="261">
        <v>0</v>
      </c>
      <c r="VL27" s="261">
        <v>0</v>
      </c>
      <c r="VM27" s="261">
        <v>0</v>
      </c>
      <c r="VN27" s="261">
        <v>0</v>
      </c>
      <c r="VO27" s="262"/>
      <c r="VP27" s="263">
        <f t="shared" si="38"/>
        <v>0</v>
      </c>
      <c r="VQ27" s="264">
        <f t="shared" si="38"/>
        <v>0</v>
      </c>
      <c r="VR27" s="261">
        <v>0</v>
      </c>
      <c r="VS27" s="261">
        <v>590</v>
      </c>
      <c r="VT27" s="261">
        <v>885</v>
      </c>
      <c r="VU27" s="261">
        <v>1180</v>
      </c>
      <c r="VV27" s="261">
        <v>295</v>
      </c>
      <c r="VW27" s="261">
        <v>885</v>
      </c>
      <c r="VX27" s="261">
        <v>885</v>
      </c>
      <c r="VY27" s="261">
        <v>295</v>
      </c>
      <c r="VZ27" s="261">
        <v>0</v>
      </c>
      <c r="WA27" s="261">
        <v>885</v>
      </c>
      <c r="WB27" s="261">
        <v>885</v>
      </c>
      <c r="WC27" s="261">
        <v>590</v>
      </c>
      <c r="WD27" s="262"/>
      <c r="WE27" s="263">
        <f t="shared" si="39"/>
        <v>7375</v>
      </c>
      <c r="WF27" s="264">
        <f t="shared" si="39"/>
        <v>7375</v>
      </c>
      <c r="WG27" s="261">
        <v>14757.86</v>
      </c>
      <c r="WH27" s="261">
        <v>6971.43</v>
      </c>
      <c r="WI27" s="261">
        <v>5736.37</v>
      </c>
      <c r="WJ27" s="261">
        <v>4022.13</v>
      </c>
      <c r="WK27" s="261">
        <v>6431.84</v>
      </c>
      <c r="WL27" s="261">
        <v>11575.06</v>
      </c>
      <c r="WM27" s="261">
        <v>9977.1200000000008</v>
      </c>
      <c r="WN27" s="261">
        <v>7301.24</v>
      </c>
      <c r="WO27" s="261">
        <v>4753.42</v>
      </c>
      <c r="WP27" s="261">
        <v>7793.69</v>
      </c>
      <c r="WQ27" s="261">
        <v>6995.71</v>
      </c>
      <c r="WR27" s="261">
        <v>12126.82</v>
      </c>
      <c r="WS27" s="262"/>
      <c r="WT27" s="263">
        <f t="shared" si="40"/>
        <v>98442.69</v>
      </c>
      <c r="WU27" s="264">
        <f t="shared" si="40"/>
        <v>83684.830000000016</v>
      </c>
      <c r="WV27" s="261">
        <v>1087.21</v>
      </c>
      <c r="WW27" s="261">
        <v>1440.95</v>
      </c>
      <c r="WX27" s="261">
        <v>1770.68</v>
      </c>
      <c r="WY27" s="261">
        <v>2521.65</v>
      </c>
      <c r="WZ27" s="261">
        <v>2376.0300000000002</v>
      </c>
      <c r="XA27" s="261">
        <v>2571.86</v>
      </c>
      <c r="XB27" s="261">
        <v>1834.06</v>
      </c>
      <c r="XC27" s="261">
        <v>1573.94</v>
      </c>
      <c r="XD27" s="261">
        <v>813.28</v>
      </c>
      <c r="XE27" s="261">
        <v>2230.4299999999998</v>
      </c>
      <c r="XF27" s="261">
        <v>8911.4599999999991</v>
      </c>
      <c r="XG27" s="261">
        <v>2799.76</v>
      </c>
      <c r="XH27" s="262"/>
      <c r="XI27" s="263">
        <f t="shared" si="41"/>
        <v>29931.309999999998</v>
      </c>
      <c r="XJ27" s="264">
        <f t="shared" si="41"/>
        <v>28844.1</v>
      </c>
      <c r="XK27" s="261">
        <v>0</v>
      </c>
      <c r="XL27" s="261">
        <v>0</v>
      </c>
      <c r="XM27" s="261">
        <v>0</v>
      </c>
      <c r="XN27" s="261">
        <v>0</v>
      </c>
      <c r="XO27" s="261">
        <v>0</v>
      </c>
      <c r="XP27" s="261">
        <v>0</v>
      </c>
      <c r="XQ27" s="261">
        <v>0</v>
      </c>
      <c r="XR27" s="261">
        <v>0</v>
      </c>
      <c r="XS27" s="261">
        <v>0</v>
      </c>
      <c r="XT27" s="261">
        <v>0</v>
      </c>
      <c r="XU27" s="261">
        <v>0</v>
      </c>
      <c r="XV27" s="261">
        <v>0</v>
      </c>
      <c r="XW27" s="261"/>
      <c r="XX27" s="263">
        <f t="shared" si="42"/>
        <v>0</v>
      </c>
      <c r="XY27" s="264">
        <f t="shared" si="42"/>
        <v>0</v>
      </c>
      <c r="XZ27" s="261">
        <v>596.73</v>
      </c>
      <c r="YA27" s="261">
        <v>586.08000000000004</v>
      </c>
      <c r="YB27" s="261">
        <v>741.9</v>
      </c>
      <c r="YC27" s="261">
        <v>658.79</v>
      </c>
      <c r="YD27" s="261">
        <v>1018.96</v>
      </c>
      <c r="YE27" s="261">
        <v>767.32</v>
      </c>
      <c r="YF27" s="261">
        <v>952.28</v>
      </c>
      <c r="YG27" s="261">
        <v>624.91999999999996</v>
      </c>
      <c r="YH27" s="261">
        <v>408.17</v>
      </c>
      <c r="YI27" s="261">
        <v>445.89</v>
      </c>
      <c r="YJ27" s="261">
        <v>254.29</v>
      </c>
      <c r="YK27" s="261">
        <v>358.06</v>
      </c>
      <c r="YL27" s="262"/>
      <c r="YM27" s="263">
        <f t="shared" si="43"/>
        <v>7413.39</v>
      </c>
      <c r="YN27" s="264">
        <f t="shared" si="43"/>
        <v>6816.6600000000008</v>
      </c>
      <c r="YO27" s="261">
        <v>1440.86</v>
      </c>
      <c r="YP27" s="261">
        <v>1670.56</v>
      </c>
      <c r="YQ27" s="261">
        <v>1832.09</v>
      </c>
      <c r="YR27" s="261">
        <v>1715.82</v>
      </c>
      <c r="YS27" s="261">
        <v>2404.7600000000002</v>
      </c>
      <c r="YT27" s="261">
        <v>2393.65</v>
      </c>
      <c r="YU27" s="261">
        <v>2280.69</v>
      </c>
      <c r="YV27" s="261">
        <v>1868.18</v>
      </c>
      <c r="YW27" s="261">
        <v>1267.2</v>
      </c>
      <c r="YX27" s="261">
        <v>1721.12</v>
      </c>
      <c r="YY27" s="261">
        <v>1125.23</v>
      </c>
      <c r="YZ27" s="261">
        <v>2642.54</v>
      </c>
      <c r="ZA27" s="262"/>
      <c r="ZB27" s="263">
        <f t="shared" si="44"/>
        <v>22362.7</v>
      </c>
      <c r="ZC27" s="264">
        <f t="shared" si="44"/>
        <v>20921.84</v>
      </c>
      <c r="ZD27" s="261">
        <v>0</v>
      </c>
      <c r="ZE27" s="261">
        <v>0</v>
      </c>
      <c r="ZF27" s="261">
        <v>0</v>
      </c>
      <c r="ZG27" s="261">
        <v>0</v>
      </c>
      <c r="ZH27" s="261">
        <v>0</v>
      </c>
      <c r="ZI27" s="261">
        <v>0</v>
      </c>
      <c r="ZJ27" s="261">
        <v>0</v>
      </c>
      <c r="ZK27" s="261">
        <v>0</v>
      </c>
      <c r="ZL27" s="261">
        <v>0</v>
      </c>
      <c r="ZM27" s="261">
        <v>0</v>
      </c>
      <c r="ZN27" s="261">
        <v>0</v>
      </c>
      <c r="ZO27" s="261">
        <v>0</v>
      </c>
      <c r="ZP27" s="262"/>
      <c r="ZQ27" s="263">
        <f t="shared" si="45"/>
        <v>0</v>
      </c>
      <c r="ZR27" s="264">
        <f t="shared" si="45"/>
        <v>0</v>
      </c>
      <c r="ZS27" s="261">
        <v>2199.0700000000002</v>
      </c>
      <c r="ZT27" s="261">
        <v>3046.9</v>
      </c>
      <c r="ZU27" s="261">
        <v>1921.74</v>
      </c>
      <c r="ZV27" s="261">
        <v>3872.11</v>
      </c>
      <c r="ZW27" s="261">
        <v>4335.7</v>
      </c>
      <c r="ZX27" s="261">
        <v>4195.3100000000004</v>
      </c>
      <c r="ZY27" s="261">
        <v>2595.66</v>
      </c>
      <c r="ZZ27" s="261">
        <v>4253.92</v>
      </c>
      <c r="AAA27" s="261">
        <v>1741.79</v>
      </c>
      <c r="AAB27" s="261">
        <v>4442.59</v>
      </c>
      <c r="AAC27" s="261">
        <v>1011.37</v>
      </c>
      <c r="AAD27" s="261">
        <v>5046.5</v>
      </c>
      <c r="AAE27" s="262"/>
      <c r="AAF27" s="263">
        <f t="shared" si="46"/>
        <v>38662.660000000003</v>
      </c>
      <c r="AAG27" s="264">
        <f t="shared" si="46"/>
        <v>36463.590000000004</v>
      </c>
      <c r="AAH27" s="261">
        <v>16359.52</v>
      </c>
      <c r="AAI27" s="261">
        <v>15407.31</v>
      </c>
      <c r="AAJ27" s="261">
        <v>11106.55</v>
      </c>
      <c r="AAK27" s="261">
        <v>10902.57</v>
      </c>
      <c r="AAL27" s="261">
        <v>15104.38</v>
      </c>
      <c r="AAM27" s="261">
        <v>10511.73</v>
      </c>
      <c r="AAN27" s="261">
        <v>9006.56</v>
      </c>
      <c r="AAO27" s="261">
        <v>7834.69</v>
      </c>
      <c r="AAP27" s="261">
        <v>7400.28</v>
      </c>
      <c r="AAQ27" s="261">
        <v>7958.1</v>
      </c>
      <c r="AAR27" s="261">
        <v>5017.75</v>
      </c>
      <c r="AAS27" s="261">
        <v>6590.07</v>
      </c>
      <c r="AAT27" s="262"/>
      <c r="AAU27" s="263">
        <f t="shared" si="47"/>
        <v>123199.51000000001</v>
      </c>
      <c r="AAV27" s="264">
        <f t="shared" si="47"/>
        <v>106839.98999999999</v>
      </c>
      <c r="AAW27" s="261">
        <v>4002.84</v>
      </c>
      <c r="AAX27" s="261">
        <v>5276.97</v>
      </c>
      <c r="AAY27" s="261">
        <v>3655.37</v>
      </c>
      <c r="AAZ27" s="261">
        <v>3552.66</v>
      </c>
      <c r="ABA27" s="261">
        <v>4630.6400000000003</v>
      </c>
      <c r="ABB27" s="261">
        <v>3139.31</v>
      </c>
      <c r="ABC27" s="261">
        <v>3334.95</v>
      </c>
      <c r="ABD27" s="261">
        <v>2936.31</v>
      </c>
      <c r="ABE27" s="261">
        <v>2313.38</v>
      </c>
      <c r="ABF27" s="261">
        <v>3098.53</v>
      </c>
      <c r="ABG27" s="261">
        <v>1781.34</v>
      </c>
      <c r="ABH27" s="261">
        <v>2971.37</v>
      </c>
      <c r="ABI27" s="262"/>
      <c r="ABJ27" s="263">
        <f t="shared" si="48"/>
        <v>40693.67</v>
      </c>
      <c r="ABK27" s="264">
        <f t="shared" si="48"/>
        <v>36690.83</v>
      </c>
      <c r="ABL27" s="261">
        <v>1609</v>
      </c>
      <c r="ABM27" s="261">
        <v>2297</v>
      </c>
      <c r="ABN27" s="261">
        <v>1164.52</v>
      </c>
      <c r="ABO27" s="261">
        <v>1353.2</v>
      </c>
      <c r="ABP27" s="261">
        <v>2532.1999999999998</v>
      </c>
      <c r="ABQ27" s="261">
        <v>1223</v>
      </c>
      <c r="ABR27" s="261">
        <v>1588.17</v>
      </c>
      <c r="ABS27" s="261">
        <v>1658.5</v>
      </c>
      <c r="ABT27" s="261">
        <v>656.17</v>
      </c>
      <c r="ABU27" s="261">
        <v>573</v>
      </c>
      <c r="ABV27" s="261">
        <v>499.7</v>
      </c>
      <c r="ABW27" s="261">
        <v>418</v>
      </c>
      <c r="ABX27" s="262"/>
      <c r="ABY27" s="263">
        <f t="shared" si="49"/>
        <v>15572.460000000001</v>
      </c>
      <c r="ABZ27" s="264">
        <f t="shared" si="49"/>
        <v>13963.460000000001</v>
      </c>
      <c r="ACA27" s="261">
        <v>10210.31</v>
      </c>
      <c r="ACB27" s="261">
        <v>14223.44</v>
      </c>
      <c r="ACC27" s="261">
        <v>9618.98</v>
      </c>
      <c r="ACD27" s="261">
        <v>9708.31</v>
      </c>
      <c r="ACE27" s="261">
        <v>12522.65</v>
      </c>
      <c r="ACF27" s="261">
        <v>8632.66</v>
      </c>
      <c r="ACG27" s="261">
        <v>9107.26</v>
      </c>
      <c r="ACH27" s="261">
        <v>7153.93</v>
      </c>
      <c r="ACI27" s="261">
        <v>5736.16</v>
      </c>
      <c r="ACJ27" s="261">
        <v>6827.16</v>
      </c>
      <c r="ACK27" s="261">
        <v>4083.37</v>
      </c>
      <c r="ACL27" s="261">
        <v>5628.93</v>
      </c>
      <c r="ACM27" s="262"/>
      <c r="ACN27" s="263">
        <f t="shared" si="50"/>
        <v>103453.15999999997</v>
      </c>
      <c r="ACO27" s="264">
        <f t="shared" si="50"/>
        <v>93242.85</v>
      </c>
      <c r="ACP27" s="261">
        <v>195</v>
      </c>
      <c r="ACQ27" s="261">
        <v>0</v>
      </c>
      <c r="ACR27" s="261">
        <v>0</v>
      </c>
      <c r="ACS27" s="261">
        <v>0</v>
      </c>
      <c r="ACT27" s="261">
        <v>0</v>
      </c>
      <c r="ACU27" s="261">
        <v>0</v>
      </c>
      <c r="ACV27" s="261">
        <v>0</v>
      </c>
      <c r="ACW27" s="261">
        <v>0</v>
      </c>
      <c r="ACX27" s="261">
        <v>0</v>
      </c>
      <c r="ACY27" s="261">
        <v>0</v>
      </c>
      <c r="ACZ27" s="261">
        <v>0</v>
      </c>
      <c r="ADA27" s="261">
        <v>0</v>
      </c>
      <c r="ADB27" s="262"/>
      <c r="ADC27" s="263">
        <f t="shared" si="51"/>
        <v>195</v>
      </c>
      <c r="ADD27" s="264">
        <f t="shared" si="51"/>
        <v>0</v>
      </c>
      <c r="ADE27" s="261">
        <v>0</v>
      </c>
      <c r="ADF27" s="261">
        <v>0</v>
      </c>
      <c r="ADG27" s="261">
        <v>0</v>
      </c>
      <c r="ADH27" s="261">
        <v>0</v>
      </c>
      <c r="ADI27" s="261">
        <v>0</v>
      </c>
      <c r="ADJ27" s="261">
        <v>0</v>
      </c>
      <c r="ADK27" s="261">
        <v>0</v>
      </c>
      <c r="ADL27" s="261">
        <v>0</v>
      </c>
      <c r="ADM27" s="261">
        <v>0</v>
      </c>
      <c r="ADN27" s="261">
        <v>0</v>
      </c>
      <c r="ADO27" s="261">
        <v>0</v>
      </c>
      <c r="ADP27" s="261">
        <v>0</v>
      </c>
      <c r="ADQ27" s="262"/>
      <c r="ADR27" s="263">
        <f t="shared" si="52"/>
        <v>0</v>
      </c>
      <c r="ADS27" s="264">
        <f t="shared" si="52"/>
        <v>0</v>
      </c>
      <c r="ADT27" s="261">
        <v>0</v>
      </c>
      <c r="ADU27" s="261">
        <v>0</v>
      </c>
      <c r="ADV27" s="261">
        <v>0</v>
      </c>
      <c r="ADW27" s="261">
        <v>0</v>
      </c>
      <c r="ADX27" s="261">
        <v>0</v>
      </c>
      <c r="ADY27" s="261">
        <v>0</v>
      </c>
      <c r="ADZ27" s="261">
        <v>0</v>
      </c>
      <c r="AEA27" s="261">
        <v>0</v>
      </c>
      <c r="AEB27" s="261">
        <v>0</v>
      </c>
      <c r="AEC27" s="261">
        <v>0</v>
      </c>
      <c r="AED27" s="261">
        <v>0</v>
      </c>
      <c r="AEE27" s="261">
        <v>0</v>
      </c>
      <c r="AEF27" s="262"/>
      <c r="AEG27" s="263">
        <f t="shared" si="53"/>
        <v>0</v>
      </c>
      <c r="AEH27" s="264">
        <f t="shared" si="53"/>
        <v>0</v>
      </c>
      <c r="AEI27" s="261">
        <v>0</v>
      </c>
      <c r="AEJ27" s="261">
        <v>0</v>
      </c>
      <c r="AEK27" s="261">
        <v>0</v>
      </c>
      <c r="AEL27" s="261">
        <v>0</v>
      </c>
      <c r="AEM27" s="261">
        <v>0</v>
      </c>
      <c r="AEN27" s="261">
        <v>0</v>
      </c>
      <c r="AEO27" s="261">
        <v>0</v>
      </c>
      <c r="AEP27" s="261">
        <v>0</v>
      </c>
      <c r="AEQ27" s="261">
        <v>0</v>
      </c>
      <c r="AER27" s="261">
        <v>0</v>
      </c>
      <c r="AES27" s="261">
        <v>0</v>
      </c>
      <c r="AET27" s="261">
        <v>0</v>
      </c>
      <c r="AEU27" s="262"/>
      <c r="AEV27" s="263">
        <f t="shared" si="54"/>
        <v>0</v>
      </c>
      <c r="AEW27" s="264">
        <f t="shared" si="54"/>
        <v>0</v>
      </c>
      <c r="AEX27" s="261">
        <v>0</v>
      </c>
      <c r="AEY27" s="261">
        <v>0</v>
      </c>
      <c r="AEZ27" s="261">
        <v>0</v>
      </c>
      <c r="AFA27" s="261">
        <v>0</v>
      </c>
      <c r="AFB27" s="261">
        <v>0</v>
      </c>
      <c r="AFC27" s="261">
        <v>0</v>
      </c>
      <c r="AFD27" s="261">
        <v>0</v>
      </c>
      <c r="AFE27" s="261">
        <v>0</v>
      </c>
      <c r="AFF27" s="261">
        <v>0</v>
      </c>
      <c r="AFG27" s="261">
        <v>0</v>
      </c>
      <c r="AFH27" s="261">
        <v>0</v>
      </c>
      <c r="AFI27" s="261">
        <v>0</v>
      </c>
      <c r="AFJ27" s="262"/>
      <c r="AFK27" s="263">
        <f t="shared" si="55"/>
        <v>0</v>
      </c>
      <c r="AFL27" s="264">
        <f t="shared" si="55"/>
        <v>0</v>
      </c>
      <c r="AFM27" s="261">
        <v>0</v>
      </c>
      <c r="AFN27" s="261">
        <v>0</v>
      </c>
      <c r="AFO27" s="261">
        <v>0</v>
      </c>
      <c r="AFP27" s="261">
        <v>0</v>
      </c>
      <c r="AFQ27" s="261">
        <v>0</v>
      </c>
      <c r="AFR27" s="261">
        <v>0</v>
      </c>
      <c r="AFS27" s="261">
        <v>0</v>
      </c>
      <c r="AFT27" s="261">
        <v>0</v>
      </c>
      <c r="AFU27" s="261">
        <v>0</v>
      </c>
      <c r="AFV27" s="261">
        <v>0</v>
      </c>
      <c r="AFW27" s="261">
        <v>0</v>
      </c>
      <c r="AFX27" s="261">
        <v>0</v>
      </c>
      <c r="AFY27" s="262"/>
      <c r="AFZ27" s="263">
        <f t="shared" si="56"/>
        <v>0</v>
      </c>
      <c r="AGA27" s="264">
        <f t="shared" si="56"/>
        <v>0</v>
      </c>
      <c r="AGB27" s="261">
        <v>0</v>
      </c>
      <c r="AGC27" s="261">
        <v>0</v>
      </c>
      <c r="AGD27" s="261">
        <v>0</v>
      </c>
      <c r="AGE27" s="261">
        <v>0</v>
      </c>
      <c r="AGF27" s="261">
        <v>0</v>
      </c>
      <c r="AGG27" s="261">
        <v>0</v>
      </c>
      <c r="AGH27" s="261">
        <v>0</v>
      </c>
      <c r="AGI27" s="261">
        <v>0</v>
      </c>
      <c r="AGJ27" s="261">
        <v>0</v>
      </c>
      <c r="AGK27" s="261">
        <v>0</v>
      </c>
      <c r="AGL27" s="261">
        <v>0</v>
      </c>
      <c r="AGM27" s="261">
        <v>0</v>
      </c>
      <c r="AGN27" s="262"/>
      <c r="AGO27" s="263">
        <f t="shared" si="57"/>
        <v>0</v>
      </c>
      <c r="AGP27" s="264">
        <f t="shared" si="57"/>
        <v>0</v>
      </c>
      <c r="AGQ27" s="261">
        <v>0</v>
      </c>
      <c r="AGR27" s="261">
        <v>0</v>
      </c>
      <c r="AGS27" s="261">
        <v>0</v>
      </c>
      <c r="AGT27" s="261">
        <v>0</v>
      </c>
      <c r="AGU27" s="261">
        <v>0</v>
      </c>
      <c r="AGV27" s="261">
        <v>0</v>
      </c>
      <c r="AGW27" s="261">
        <v>0</v>
      </c>
      <c r="AGX27" s="261">
        <v>0</v>
      </c>
      <c r="AGY27" s="261">
        <v>0</v>
      </c>
      <c r="AGZ27" s="261">
        <v>0</v>
      </c>
      <c r="AHA27" s="261">
        <v>0</v>
      </c>
      <c r="AHB27" s="261">
        <v>0</v>
      </c>
      <c r="AHC27" s="262"/>
      <c r="AHD27" s="263">
        <f t="shared" si="58"/>
        <v>0</v>
      </c>
      <c r="AHE27" s="264">
        <f t="shared" si="58"/>
        <v>0</v>
      </c>
      <c r="AHF27" s="261">
        <v>0</v>
      </c>
      <c r="AHG27" s="261">
        <v>0</v>
      </c>
      <c r="AHH27" s="261">
        <v>0</v>
      </c>
      <c r="AHI27" s="261">
        <v>0</v>
      </c>
      <c r="AHJ27" s="261">
        <v>0</v>
      </c>
      <c r="AHK27" s="261">
        <v>0</v>
      </c>
      <c r="AHL27" s="261">
        <v>0</v>
      </c>
      <c r="AHM27" s="261">
        <v>0</v>
      </c>
      <c r="AHN27" s="261">
        <v>0</v>
      </c>
      <c r="AHO27" s="261">
        <v>0</v>
      </c>
      <c r="AHP27" s="261">
        <v>0</v>
      </c>
      <c r="AHQ27" s="261">
        <v>3</v>
      </c>
      <c r="AHR27" s="262"/>
      <c r="AHS27" s="263">
        <f t="shared" si="59"/>
        <v>3</v>
      </c>
      <c r="AHT27" s="264">
        <f t="shared" si="59"/>
        <v>3</v>
      </c>
      <c r="AHU27" s="261">
        <v>0</v>
      </c>
      <c r="AHV27" s="261">
        <v>0</v>
      </c>
      <c r="AHW27" s="261">
        <v>0</v>
      </c>
      <c r="AHX27" s="261">
        <v>0</v>
      </c>
      <c r="AHY27" s="261">
        <v>0</v>
      </c>
      <c r="AHZ27" s="261">
        <v>0</v>
      </c>
      <c r="AIA27" s="261">
        <v>0</v>
      </c>
      <c r="AIB27" s="261">
        <v>0</v>
      </c>
      <c r="AIC27" s="261">
        <v>0</v>
      </c>
      <c r="AID27" s="261">
        <v>0</v>
      </c>
      <c r="AIE27" s="261">
        <v>0</v>
      </c>
      <c r="AIF27" s="261">
        <v>0</v>
      </c>
      <c r="AIG27" s="262"/>
      <c r="AIH27" s="263">
        <f t="shared" si="60"/>
        <v>0</v>
      </c>
      <c r="AII27" s="264">
        <f t="shared" si="60"/>
        <v>0</v>
      </c>
      <c r="AIJ27" s="261">
        <v>0</v>
      </c>
      <c r="AIK27" s="261">
        <v>0</v>
      </c>
      <c r="AIL27" s="261">
        <v>0</v>
      </c>
      <c r="AIM27" s="261">
        <v>0</v>
      </c>
      <c r="AIN27" s="261">
        <v>0</v>
      </c>
      <c r="AIO27" s="261">
        <v>0</v>
      </c>
      <c r="AIP27" s="261">
        <v>0</v>
      </c>
      <c r="AIQ27" s="261">
        <v>0</v>
      </c>
      <c r="AIR27" s="261">
        <v>0</v>
      </c>
      <c r="AIS27" s="261">
        <v>0</v>
      </c>
      <c r="AIT27" s="261">
        <v>0</v>
      </c>
      <c r="AIU27" s="261">
        <v>0</v>
      </c>
      <c r="AIV27" s="262"/>
      <c r="AIW27" s="263">
        <f t="shared" si="61"/>
        <v>0</v>
      </c>
      <c r="AIX27" s="264">
        <f t="shared" si="61"/>
        <v>0</v>
      </c>
      <c r="AIY27" s="261">
        <v>0</v>
      </c>
      <c r="AIZ27" s="261">
        <v>0</v>
      </c>
      <c r="AJA27" s="261">
        <v>0</v>
      </c>
      <c r="AJB27" s="261">
        <v>0</v>
      </c>
      <c r="AJC27" s="261">
        <v>0</v>
      </c>
      <c r="AJD27" s="261">
        <v>0</v>
      </c>
      <c r="AJE27" s="261">
        <v>0</v>
      </c>
      <c r="AJF27" s="261">
        <v>0</v>
      </c>
      <c r="AJG27" s="261">
        <v>0</v>
      </c>
      <c r="AJH27" s="261">
        <v>0</v>
      </c>
      <c r="AJI27" s="261">
        <v>0</v>
      </c>
      <c r="AJJ27" s="261">
        <v>0</v>
      </c>
      <c r="AJK27" s="262"/>
      <c r="AJL27" s="263">
        <f t="shared" si="62"/>
        <v>0</v>
      </c>
      <c r="AJM27" s="264">
        <f t="shared" si="62"/>
        <v>0</v>
      </c>
      <c r="AJN27" s="261">
        <v>0</v>
      </c>
      <c r="AJO27" s="261">
        <v>0</v>
      </c>
      <c r="AJP27" s="261">
        <v>0</v>
      </c>
      <c r="AJQ27" s="261">
        <v>0</v>
      </c>
      <c r="AJR27" s="261">
        <v>0</v>
      </c>
      <c r="AJS27" s="261">
        <v>0</v>
      </c>
      <c r="AJT27" s="261">
        <v>0</v>
      </c>
      <c r="AJU27" s="261">
        <v>0</v>
      </c>
      <c r="AJV27" s="261">
        <v>0</v>
      </c>
      <c r="AJW27" s="261">
        <v>0</v>
      </c>
      <c r="AJX27" s="261">
        <v>0</v>
      </c>
      <c r="AJY27" s="261">
        <v>0</v>
      </c>
      <c r="AJZ27" s="262"/>
      <c r="AKA27" s="263">
        <f t="shared" si="63"/>
        <v>0</v>
      </c>
      <c r="AKB27" s="264">
        <f t="shared" si="63"/>
        <v>0</v>
      </c>
      <c r="AKC27" s="261">
        <v>0</v>
      </c>
      <c r="AKD27" s="261">
        <v>0</v>
      </c>
      <c r="AKE27" s="261">
        <v>0</v>
      </c>
      <c r="AKF27" s="261">
        <v>0</v>
      </c>
      <c r="AKG27" s="261">
        <v>0</v>
      </c>
      <c r="AKH27" s="261">
        <v>0</v>
      </c>
      <c r="AKI27" s="261">
        <v>0</v>
      </c>
      <c r="AKJ27" s="261">
        <v>0</v>
      </c>
      <c r="AKK27" s="261">
        <v>0</v>
      </c>
      <c r="AKL27" s="261">
        <v>0</v>
      </c>
      <c r="AKM27" s="261">
        <v>0</v>
      </c>
      <c r="AKN27" s="261">
        <v>0</v>
      </c>
      <c r="AKO27" s="262"/>
      <c r="AKP27" s="263">
        <f t="shared" si="64"/>
        <v>0</v>
      </c>
      <c r="AKQ27" s="264">
        <f t="shared" si="64"/>
        <v>0</v>
      </c>
      <c r="AKR27" s="261">
        <v>8797</v>
      </c>
      <c r="AKS27" s="261">
        <v>0</v>
      </c>
      <c r="AKT27" s="261">
        <v>0</v>
      </c>
      <c r="AKU27" s="261">
        <v>0</v>
      </c>
      <c r="AKV27" s="261">
        <v>0</v>
      </c>
      <c r="AKW27" s="261">
        <v>28852.35</v>
      </c>
      <c r="AKX27" s="261">
        <v>27000</v>
      </c>
      <c r="AKY27" s="261">
        <v>22000</v>
      </c>
      <c r="AKZ27" s="261">
        <v>53000</v>
      </c>
      <c r="ALA27" s="261">
        <v>45000</v>
      </c>
      <c r="ALB27" s="261">
        <v>10800</v>
      </c>
      <c r="ALC27" s="261">
        <v>0</v>
      </c>
      <c r="ALD27" s="262"/>
      <c r="ALE27" s="263">
        <f t="shared" si="65"/>
        <v>195449.35</v>
      </c>
      <c r="ALF27" s="264">
        <f t="shared" si="65"/>
        <v>186652.35</v>
      </c>
      <c r="ALG27" s="261">
        <v>0</v>
      </c>
      <c r="ALH27" s="261">
        <v>0</v>
      </c>
      <c r="ALI27" s="261">
        <v>0</v>
      </c>
      <c r="ALJ27" s="261">
        <v>0</v>
      </c>
      <c r="ALK27" s="261">
        <v>0</v>
      </c>
      <c r="ALL27" s="261">
        <v>0</v>
      </c>
      <c r="ALM27" s="261">
        <v>0</v>
      </c>
      <c r="ALN27" s="261">
        <v>0</v>
      </c>
      <c r="ALO27" s="261">
        <v>0</v>
      </c>
      <c r="ALP27" s="261">
        <v>0</v>
      </c>
      <c r="ALQ27" s="261">
        <v>0</v>
      </c>
      <c r="ALR27" s="261">
        <v>0</v>
      </c>
      <c r="ALS27" s="262"/>
      <c r="ALT27" s="263">
        <f t="shared" si="66"/>
        <v>0</v>
      </c>
      <c r="ALU27" s="264">
        <f t="shared" si="66"/>
        <v>0</v>
      </c>
      <c r="ALV27" s="261">
        <v>104.27</v>
      </c>
      <c r="ALW27" s="261">
        <v>0</v>
      </c>
      <c r="ALX27" s="261">
        <v>116.7</v>
      </c>
      <c r="ALY27" s="261">
        <v>596.42999999999995</v>
      </c>
      <c r="ALZ27" s="261">
        <v>690.5</v>
      </c>
      <c r="AMA27" s="261">
        <v>207.75</v>
      </c>
      <c r="AMB27" s="261">
        <v>723.1</v>
      </c>
      <c r="AMC27" s="261">
        <v>0</v>
      </c>
      <c r="AMD27" s="261">
        <v>0</v>
      </c>
      <c r="AME27" s="261">
        <v>215</v>
      </c>
      <c r="AMF27" s="261">
        <v>384</v>
      </c>
      <c r="AMG27" s="261">
        <v>896.85</v>
      </c>
      <c r="AMH27" s="262"/>
      <c r="AMI27" s="263">
        <f t="shared" si="67"/>
        <v>3934.6</v>
      </c>
      <c r="AMJ27" s="264">
        <f t="shared" si="67"/>
        <v>3830.33</v>
      </c>
      <c r="AMK27" s="261">
        <v>437.89</v>
      </c>
      <c r="AML27" s="261">
        <v>420.25</v>
      </c>
      <c r="AMM27" s="261">
        <v>468.38</v>
      </c>
      <c r="AMN27" s="261">
        <v>494.1</v>
      </c>
      <c r="AMO27" s="261">
        <v>521.09</v>
      </c>
      <c r="AMP27" s="261">
        <v>566.52</v>
      </c>
      <c r="AMQ27" s="261">
        <v>519.87</v>
      </c>
      <c r="AMR27" s="261">
        <v>369.08</v>
      </c>
      <c r="AMS27" s="261">
        <v>218.19</v>
      </c>
      <c r="AMT27" s="261">
        <v>210.06</v>
      </c>
      <c r="AMU27" s="261">
        <v>190.95</v>
      </c>
      <c r="AMV27" s="261">
        <v>199.63</v>
      </c>
      <c r="AMW27" s="262"/>
      <c r="AMX27" s="263">
        <f t="shared" si="68"/>
        <v>4616.01</v>
      </c>
      <c r="AMY27" s="264">
        <f t="shared" si="68"/>
        <v>4178.12</v>
      </c>
      <c r="AMZ27" s="261">
        <v>0</v>
      </c>
      <c r="ANA27" s="261">
        <v>0</v>
      </c>
      <c r="ANB27" s="261">
        <v>0</v>
      </c>
      <c r="ANC27" s="261">
        <v>0</v>
      </c>
      <c r="AND27" s="261">
        <v>0</v>
      </c>
      <c r="ANE27" s="261">
        <v>0</v>
      </c>
      <c r="ANF27" s="261">
        <v>0</v>
      </c>
      <c r="ANG27" s="261">
        <v>0</v>
      </c>
      <c r="ANH27" s="261">
        <v>0</v>
      </c>
      <c r="ANI27" s="261">
        <v>0</v>
      </c>
      <c r="ANJ27" s="261">
        <v>0</v>
      </c>
      <c r="ANK27" s="261">
        <v>0</v>
      </c>
      <c r="ANL27" s="262"/>
      <c r="ANM27" s="263">
        <f t="shared" si="69"/>
        <v>0</v>
      </c>
      <c r="ANN27" s="264">
        <f t="shared" si="69"/>
        <v>0</v>
      </c>
      <c r="ANO27" s="261">
        <v>0</v>
      </c>
      <c r="ANP27" s="261">
        <v>0</v>
      </c>
      <c r="ANQ27" s="261">
        <v>0</v>
      </c>
      <c r="ANR27" s="261">
        <v>0</v>
      </c>
      <c r="ANS27" s="261">
        <v>0</v>
      </c>
      <c r="ANT27" s="261">
        <v>0</v>
      </c>
      <c r="ANU27" s="261">
        <v>0</v>
      </c>
      <c r="ANV27" s="261">
        <v>0</v>
      </c>
      <c r="ANW27" s="261">
        <v>0</v>
      </c>
      <c r="ANX27" s="261">
        <v>0</v>
      </c>
      <c r="ANY27" s="261">
        <v>0</v>
      </c>
      <c r="ANZ27" s="261">
        <v>0</v>
      </c>
      <c r="AOA27" s="262"/>
      <c r="AOB27" s="263">
        <f t="shared" si="70"/>
        <v>0</v>
      </c>
      <c r="AOC27" s="264">
        <f t="shared" si="70"/>
        <v>0</v>
      </c>
      <c r="AOD27" s="261">
        <v>0</v>
      </c>
      <c r="AOE27" s="261">
        <v>0</v>
      </c>
      <c r="AOF27" s="261">
        <v>0</v>
      </c>
      <c r="AOG27" s="261">
        <v>0</v>
      </c>
      <c r="AOH27" s="261">
        <v>0</v>
      </c>
      <c r="AOI27" s="261">
        <v>0</v>
      </c>
      <c r="AOJ27" s="261">
        <v>0</v>
      </c>
      <c r="AOK27" s="261">
        <v>0</v>
      </c>
      <c r="AOL27" s="261">
        <v>0</v>
      </c>
      <c r="AOM27" s="261">
        <v>0</v>
      </c>
      <c r="AON27" s="261">
        <v>0</v>
      </c>
      <c r="AOO27" s="261">
        <v>0</v>
      </c>
      <c r="AOP27" s="262"/>
      <c r="AOQ27" s="263">
        <f t="shared" si="71"/>
        <v>0</v>
      </c>
      <c r="AOR27" s="264">
        <f t="shared" si="71"/>
        <v>0</v>
      </c>
      <c r="AOS27" s="261">
        <v>280</v>
      </c>
      <c r="AOT27" s="261">
        <v>0</v>
      </c>
      <c r="AOU27" s="261">
        <v>0</v>
      </c>
      <c r="AOV27" s="261">
        <v>0</v>
      </c>
      <c r="AOW27" s="261">
        <v>0</v>
      </c>
      <c r="AOX27" s="261">
        <v>0</v>
      </c>
      <c r="AOY27" s="261">
        <v>0</v>
      </c>
      <c r="AOZ27" s="261">
        <v>0</v>
      </c>
      <c r="APA27" s="261">
        <v>0</v>
      </c>
      <c r="APB27" s="261">
        <v>0</v>
      </c>
      <c r="APC27" s="261">
        <v>0</v>
      </c>
      <c r="APD27" s="261">
        <v>0</v>
      </c>
      <c r="APE27" s="262"/>
      <c r="APF27" s="263">
        <f t="shared" si="72"/>
        <v>280</v>
      </c>
      <c r="APG27" s="264">
        <f t="shared" si="72"/>
        <v>0</v>
      </c>
      <c r="APH27" s="261">
        <v>0</v>
      </c>
      <c r="API27" s="261">
        <v>0</v>
      </c>
      <c r="APJ27" s="261">
        <v>0</v>
      </c>
      <c r="APK27" s="261">
        <v>0</v>
      </c>
      <c r="APL27" s="261">
        <v>0</v>
      </c>
      <c r="APM27" s="261">
        <v>0</v>
      </c>
      <c r="APN27" s="261">
        <v>0</v>
      </c>
      <c r="APO27" s="261">
        <v>0</v>
      </c>
      <c r="APP27" s="261">
        <v>0</v>
      </c>
      <c r="APQ27" s="261">
        <v>0</v>
      </c>
      <c r="APR27" s="261">
        <v>0</v>
      </c>
      <c r="APS27" s="261">
        <v>0</v>
      </c>
      <c r="APT27" s="262"/>
      <c r="APU27" s="263">
        <f t="shared" si="73"/>
        <v>0</v>
      </c>
      <c r="APV27" s="264">
        <f t="shared" si="73"/>
        <v>0</v>
      </c>
      <c r="APW27" s="261">
        <v>0</v>
      </c>
      <c r="APX27" s="261">
        <v>0</v>
      </c>
      <c r="APY27" s="261">
        <v>0</v>
      </c>
      <c r="APZ27" s="261">
        <v>0</v>
      </c>
      <c r="AQA27" s="261">
        <v>0</v>
      </c>
      <c r="AQB27" s="261">
        <v>0</v>
      </c>
      <c r="AQC27" s="261">
        <v>0</v>
      </c>
      <c r="AQD27" s="261">
        <v>0</v>
      </c>
      <c r="AQE27" s="261">
        <v>0</v>
      </c>
      <c r="AQF27" s="261">
        <v>0</v>
      </c>
      <c r="AQG27" s="261">
        <v>0</v>
      </c>
      <c r="AQH27" s="261">
        <v>0</v>
      </c>
      <c r="AQI27" s="262"/>
      <c r="AQJ27" s="263">
        <f t="shared" si="74"/>
        <v>0</v>
      </c>
      <c r="AQK27" s="264">
        <f t="shared" si="74"/>
        <v>0</v>
      </c>
      <c r="AQL27" s="261"/>
      <c r="AQM27" s="261"/>
      <c r="AQN27" s="261"/>
      <c r="AQO27" s="261"/>
      <c r="AQP27" s="261"/>
      <c r="AQQ27" s="261"/>
      <c r="AQR27" s="261">
        <v>42368</v>
      </c>
      <c r="AQS27" s="261"/>
      <c r="AQT27" s="261"/>
      <c r="AQU27" s="261"/>
      <c r="AQV27" s="261"/>
      <c r="AQW27" s="261"/>
      <c r="AQX27" s="262"/>
      <c r="AQY27" s="263">
        <f t="shared" si="75"/>
        <v>42368</v>
      </c>
      <c r="AQZ27" s="264">
        <f t="shared" si="75"/>
        <v>42368</v>
      </c>
      <c r="ARA27" s="261">
        <v>3030</v>
      </c>
      <c r="ARB27" s="261">
        <v>0</v>
      </c>
      <c r="ARC27" s="261">
        <v>0</v>
      </c>
      <c r="ARD27" s="261">
        <v>47706</v>
      </c>
      <c r="ARE27" s="261">
        <v>15902</v>
      </c>
      <c r="ARF27" s="261">
        <v>15902</v>
      </c>
      <c r="ARG27" s="261">
        <v>15902</v>
      </c>
      <c r="ARH27" s="261">
        <v>15902</v>
      </c>
      <c r="ARI27" s="261">
        <v>0</v>
      </c>
      <c r="ARJ27" s="261">
        <v>0</v>
      </c>
      <c r="ARK27" s="261">
        <v>32268.740000000049</v>
      </c>
      <c r="ARL27" s="261">
        <v>31000</v>
      </c>
      <c r="ARM27" s="262"/>
      <c r="ARN27" s="263">
        <f t="shared" si="76"/>
        <v>177612.74000000005</v>
      </c>
      <c r="ARO27" s="264">
        <f t="shared" si="76"/>
        <v>174582.74000000005</v>
      </c>
      <c r="ARP27" s="261">
        <v>60254.06</v>
      </c>
      <c r="ARQ27" s="261">
        <v>90747.11</v>
      </c>
      <c r="ARR27" s="261">
        <v>64852.35</v>
      </c>
      <c r="ARS27" s="261">
        <v>130517.21</v>
      </c>
      <c r="ART27" s="261">
        <v>81904.59</v>
      </c>
      <c r="ARU27" s="261">
        <v>84024.83</v>
      </c>
      <c r="ARV27" s="261">
        <v>64025.8</v>
      </c>
      <c r="ARW27" s="261">
        <v>98371.9</v>
      </c>
      <c r="ARX27" s="261">
        <v>82323.83</v>
      </c>
      <c r="ARY27" s="261">
        <v>112628.71</v>
      </c>
      <c r="ARZ27" s="261">
        <v>83369.73</v>
      </c>
      <c r="ASA27" s="262"/>
      <c r="ASB27" s="265">
        <f t="shared" si="78"/>
        <v>953020.11999999988</v>
      </c>
      <c r="ASC27" s="266"/>
      <c r="ASD27" s="261"/>
      <c r="ASE27" s="261"/>
      <c r="ASF27" s="261"/>
      <c r="ASG27" s="261"/>
      <c r="ASH27" s="261"/>
      <c r="ASI27" s="261"/>
      <c r="ASJ27" s="261"/>
      <c r="ASK27" s="261"/>
      <c r="ASL27" s="261"/>
      <c r="ASM27" s="261"/>
      <c r="ASN27" s="262"/>
      <c r="ASO27" s="267">
        <f t="shared" si="77"/>
        <v>0</v>
      </c>
    </row>
    <row r="28" spans="1:1185" x14ac:dyDescent="0.25">
      <c r="A28" s="39">
        <v>27</v>
      </c>
      <c r="B28" s="40">
        <v>1</v>
      </c>
      <c r="C28" s="40" t="s">
        <v>38</v>
      </c>
      <c r="D28" s="40" t="s">
        <v>38</v>
      </c>
      <c r="E28" s="41" t="s">
        <v>38</v>
      </c>
      <c r="F28" s="187">
        <v>3209853</v>
      </c>
      <c r="G28" s="49">
        <v>3415436</v>
      </c>
      <c r="H28" s="51">
        <v>2962540</v>
      </c>
      <c r="I28" s="49">
        <v>2991966</v>
      </c>
      <c r="J28" s="49"/>
      <c r="K28" s="51">
        <v>967563</v>
      </c>
      <c r="L28" s="49">
        <v>4262127.1100000003</v>
      </c>
      <c r="M28" s="49">
        <v>3294564</v>
      </c>
      <c r="N28" s="49">
        <v>2962540</v>
      </c>
      <c r="O28" s="49">
        <v>246878</v>
      </c>
      <c r="P28" s="49">
        <v>249331</v>
      </c>
      <c r="Q28" s="258">
        <v>44432.063925420625</v>
      </c>
      <c r="R28" s="259">
        <v>76439.998550443968</v>
      </c>
      <c r="S28" s="260">
        <f t="shared" si="0"/>
        <v>120872.0624758646</v>
      </c>
      <c r="T28" s="268">
        <v>19671.150000000001</v>
      </c>
      <c r="U28" s="268">
        <v>15305.47</v>
      </c>
      <c r="V28" s="268">
        <v>14253.8</v>
      </c>
      <c r="W28" s="268">
        <v>22218.53</v>
      </c>
      <c r="X28" s="268">
        <v>23309.09</v>
      </c>
      <c r="Y28" s="268">
        <v>23778.38</v>
      </c>
      <c r="Z28" s="268">
        <v>26672.31</v>
      </c>
      <c r="AA28" s="268">
        <v>11837.33</v>
      </c>
      <c r="AB28" s="268">
        <v>20930.400000000001</v>
      </c>
      <c r="AC28" s="268">
        <v>29248.38</v>
      </c>
      <c r="AD28" s="268">
        <v>23646.22</v>
      </c>
      <c r="AE28" s="268">
        <v>22397.98</v>
      </c>
      <c r="AF28" s="269"/>
      <c r="AG28" s="270">
        <f t="shared" si="1"/>
        <v>253269.04</v>
      </c>
      <c r="AH28" s="271">
        <f t="shared" si="1"/>
        <v>233597.89</v>
      </c>
      <c r="AI28" s="268">
        <v>2694.98</v>
      </c>
      <c r="AJ28" s="268">
        <v>2405.94</v>
      </c>
      <c r="AK28" s="268">
        <v>2062.21</v>
      </c>
      <c r="AL28" s="268">
        <v>2519.5100000000002</v>
      </c>
      <c r="AM28" s="268">
        <v>2556.2199999999998</v>
      </c>
      <c r="AN28" s="268">
        <v>2550.3200000000002</v>
      </c>
      <c r="AO28" s="268">
        <v>3377.24</v>
      </c>
      <c r="AP28" s="268">
        <v>1696.92</v>
      </c>
      <c r="AQ28" s="268">
        <v>2927.78</v>
      </c>
      <c r="AR28" s="268">
        <v>3626.09</v>
      </c>
      <c r="AS28" s="268">
        <v>3119.18</v>
      </c>
      <c r="AT28" s="268">
        <v>2892.64</v>
      </c>
      <c r="AU28" s="269"/>
      <c r="AV28" s="270">
        <f t="shared" si="2"/>
        <v>32429.029999999995</v>
      </c>
      <c r="AW28" s="271">
        <f t="shared" si="2"/>
        <v>29734.05</v>
      </c>
      <c r="AX28" s="268">
        <v>0</v>
      </c>
      <c r="AY28" s="268">
        <v>0</v>
      </c>
      <c r="AZ28" s="268">
        <v>0</v>
      </c>
      <c r="BA28" s="268">
        <v>0</v>
      </c>
      <c r="BB28" s="268">
        <v>0</v>
      </c>
      <c r="BC28" s="268">
        <v>0</v>
      </c>
      <c r="BD28" s="268">
        <v>0</v>
      </c>
      <c r="BE28" s="268">
        <v>0</v>
      </c>
      <c r="BF28" s="268">
        <v>0</v>
      </c>
      <c r="BG28" s="268">
        <v>0</v>
      </c>
      <c r="BH28" s="268">
        <v>0</v>
      </c>
      <c r="BI28" s="268">
        <v>0</v>
      </c>
      <c r="BJ28" s="269"/>
      <c r="BK28" s="270">
        <f t="shared" si="3"/>
        <v>0</v>
      </c>
      <c r="BL28" s="271">
        <f t="shared" si="3"/>
        <v>0</v>
      </c>
      <c r="BM28" s="268">
        <v>6034.5</v>
      </c>
      <c r="BN28" s="268">
        <v>10134.84</v>
      </c>
      <c r="BO28" s="268">
        <v>6913.87</v>
      </c>
      <c r="BP28" s="268">
        <v>6886.73</v>
      </c>
      <c r="BQ28" s="268">
        <v>6874.35</v>
      </c>
      <c r="BR28" s="268">
        <v>5995.5</v>
      </c>
      <c r="BS28" s="268">
        <v>6862.17</v>
      </c>
      <c r="BT28" s="268">
        <v>4698.3500000000004</v>
      </c>
      <c r="BU28" s="268">
        <v>4197.3</v>
      </c>
      <c r="BV28" s="268">
        <v>5581.22</v>
      </c>
      <c r="BW28" s="268">
        <v>7646.75</v>
      </c>
      <c r="BX28" s="268">
        <v>5909.54</v>
      </c>
      <c r="BY28" s="269"/>
      <c r="BZ28" s="270">
        <f t="shared" si="4"/>
        <v>77735.12</v>
      </c>
      <c r="CA28" s="271">
        <f t="shared" si="4"/>
        <v>71700.62</v>
      </c>
      <c r="CB28" s="268">
        <v>14635.62</v>
      </c>
      <c r="CC28" s="268">
        <v>14253.34</v>
      </c>
      <c r="CD28" s="268">
        <v>12260.92</v>
      </c>
      <c r="CE28" s="268">
        <v>16315.29</v>
      </c>
      <c r="CF28" s="268">
        <v>12812.47</v>
      </c>
      <c r="CG28" s="268">
        <v>13773.94</v>
      </c>
      <c r="CH28" s="268">
        <v>22653.07</v>
      </c>
      <c r="CI28" s="268">
        <v>8917.4599999999991</v>
      </c>
      <c r="CJ28" s="268">
        <v>14234.57</v>
      </c>
      <c r="CK28" s="268">
        <v>19088.02</v>
      </c>
      <c r="CL28" s="268">
        <v>18111.68</v>
      </c>
      <c r="CM28" s="268">
        <v>15747.25</v>
      </c>
      <c r="CN28" s="269"/>
      <c r="CO28" s="270">
        <f t="shared" si="5"/>
        <v>182803.62999999998</v>
      </c>
      <c r="CP28" s="271">
        <f t="shared" si="5"/>
        <v>168168.00999999998</v>
      </c>
      <c r="CQ28" s="268">
        <v>0</v>
      </c>
      <c r="CR28" s="268">
        <v>0</v>
      </c>
      <c r="CS28" s="268">
        <v>0</v>
      </c>
      <c r="CT28" s="268">
        <v>0</v>
      </c>
      <c r="CU28" s="268">
        <v>0</v>
      </c>
      <c r="CV28" s="268">
        <v>0</v>
      </c>
      <c r="CW28" s="268">
        <v>0</v>
      </c>
      <c r="CX28" s="268">
        <v>0</v>
      </c>
      <c r="CY28" s="268">
        <v>0</v>
      </c>
      <c r="CZ28" s="268">
        <v>0</v>
      </c>
      <c r="DA28" s="268">
        <v>0</v>
      </c>
      <c r="DB28" s="268">
        <v>0</v>
      </c>
      <c r="DC28" s="269"/>
      <c r="DD28" s="270">
        <f t="shared" si="6"/>
        <v>0</v>
      </c>
      <c r="DE28" s="271">
        <f t="shared" si="6"/>
        <v>0</v>
      </c>
      <c r="DF28" s="268">
        <v>1162.22</v>
      </c>
      <c r="DG28" s="268">
        <v>942.4</v>
      </c>
      <c r="DH28" s="268">
        <v>1600.74</v>
      </c>
      <c r="DI28" s="268">
        <v>474.69</v>
      </c>
      <c r="DJ28" s="268">
        <v>5085.9799999999996</v>
      </c>
      <c r="DK28" s="268">
        <v>1882.51</v>
      </c>
      <c r="DL28" s="268">
        <v>4047.29</v>
      </c>
      <c r="DM28" s="268">
        <v>512.5</v>
      </c>
      <c r="DN28" s="268">
        <v>2112.59</v>
      </c>
      <c r="DO28" s="268">
        <v>5114.12</v>
      </c>
      <c r="DP28" s="268">
        <v>2364.94</v>
      </c>
      <c r="DQ28" s="268">
        <v>2402.81</v>
      </c>
      <c r="DR28" s="269"/>
      <c r="DS28" s="270">
        <f t="shared" si="7"/>
        <v>27702.789999999997</v>
      </c>
      <c r="DT28" s="271">
        <f t="shared" si="7"/>
        <v>26540.57</v>
      </c>
      <c r="DU28" s="268">
        <v>12251.75</v>
      </c>
      <c r="DV28" s="268">
        <v>13269.34</v>
      </c>
      <c r="DW28" s="268">
        <v>13266.84</v>
      </c>
      <c r="DX28" s="268">
        <v>9991.83</v>
      </c>
      <c r="DY28" s="268">
        <v>11039.7</v>
      </c>
      <c r="DZ28" s="268">
        <v>13726.73</v>
      </c>
      <c r="EA28" s="268">
        <v>16114.57</v>
      </c>
      <c r="EB28" s="268">
        <v>11266.39</v>
      </c>
      <c r="EC28" s="268">
        <v>14648.55</v>
      </c>
      <c r="ED28" s="268">
        <v>13434.03</v>
      </c>
      <c r="EE28" s="268">
        <v>14403.46</v>
      </c>
      <c r="EF28" s="268">
        <v>13710.12</v>
      </c>
      <c r="EG28" s="269"/>
      <c r="EH28" s="270">
        <f t="shared" si="8"/>
        <v>157123.31</v>
      </c>
      <c r="EI28" s="271">
        <f t="shared" si="8"/>
        <v>144871.56</v>
      </c>
      <c r="EJ28" s="268">
        <v>787.39</v>
      </c>
      <c r="EK28" s="268">
        <v>1178.1500000000001</v>
      </c>
      <c r="EL28" s="268">
        <v>929.63</v>
      </c>
      <c r="EM28" s="268">
        <v>767.97</v>
      </c>
      <c r="EN28" s="268">
        <v>839.05</v>
      </c>
      <c r="EO28" s="268">
        <v>935.78</v>
      </c>
      <c r="EP28" s="268">
        <v>1098.6199999999999</v>
      </c>
      <c r="EQ28" s="268">
        <v>593.26</v>
      </c>
      <c r="ER28" s="268">
        <v>1058.6600000000001</v>
      </c>
      <c r="ES28" s="268">
        <v>864.32</v>
      </c>
      <c r="ET28" s="268">
        <v>1207.83</v>
      </c>
      <c r="EU28" s="268">
        <v>823.1</v>
      </c>
      <c r="EV28" s="269"/>
      <c r="EW28" s="270">
        <f t="shared" si="9"/>
        <v>11083.76</v>
      </c>
      <c r="EX28" s="271">
        <f t="shared" si="9"/>
        <v>10296.370000000001</v>
      </c>
      <c r="EY28" s="268">
        <v>0</v>
      </c>
      <c r="EZ28" s="268">
        <v>0</v>
      </c>
      <c r="FA28" s="268">
        <v>0</v>
      </c>
      <c r="FB28" s="268">
        <v>0</v>
      </c>
      <c r="FC28" s="268">
        <v>0</v>
      </c>
      <c r="FD28" s="268">
        <v>0</v>
      </c>
      <c r="FE28" s="268">
        <v>0</v>
      </c>
      <c r="FF28" s="268">
        <v>0</v>
      </c>
      <c r="FG28" s="268">
        <v>0</v>
      </c>
      <c r="FH28" s="268">
        <v>0</v>
      </c>
      <c r="FI28" s="268">
        <v>0</v>
      </c>
      <c r="FJ28" s="268">
        <v>0</v>
      </c>
      <c r="FK28" s="269"/>
      <c r="FL28" s="270">
        <f t="shared" si="10"/>
        <v>0</v>
      </c>
      <c r="FM28" s="271">
        <f t="shared" si="10"/>
        <v>0</v>
      </c>
      <c r="FN28" s="268">
        <v>1525.56</v>
      </c>
      <c r="FO28" s="268">
        <v>2759.78</v>
      </c>
      <c r="FP28" s="268">
        <v>1607.72</v>
      </c>
      <c r="FQ28" s="268">
        <v>1475.23</v>
      </c>
      <c r="FR28" s="268">
        <v>1894.72</v>
      </c>
      <c r="FS28" s="268">
        <v>1822.26</v>
      </c>
      <c r="FT28" s="268">
        <v>2373.81</v>
      </c>
      <c r="FU28" s="268">
        <v>1247.49</v>
      </c>
      <c r="FV28" s="268">
        <v>1564.33</v>
      </c>
      <c r="FW28" s="268">
        <v>1690.09</v>
      </c>
      <c r="FX28" s="268">
        <v>1886.26</v>
      </c>
      <c r="FY28" s="268">
        <v>2118.87</v>
      </c>
      <c r="FZ28" s="269"/>
      <c r="GA28" s="270">
        <f t="shared" si="11"/>
        <v>21966.119999999995</v>
      </c>
      <c r="GB28" s="271">
        <f t="shared" si="11"/>
        <v>20440.559999999994</v>
      </c>
      <c r="GC28" s="268">
        <v>4855.75</v>
      </c>
      <c r="GD28" s="268">
        <v>5652.5</v>
      </c>
      <c r="GE28" s="268">
        <v>5325.34</v>
      </c>
      <c r="GF28" s="268">
        <v>5416.94</v>
      </c>
      <c r="GG28" s="268">
        <v>4751.63</v>
      </c>
      <c r="GH28" s="268">
        <v>6215.67</v>
      </c>
      <c r="GI28" s="268">
        <v>6469.68</v>
      </c>
      <c r="GJ28" s="268">
        <v>4082.8</v>
      </c>
      <c r="GK28" s="268">
        <v>5518.38</v>
      </c>
      <c r="GL28" s="268">
        <v>5160.66</v>
      </c>
      <c r="GM28" s="268">
        <v>5252.36</v>
      </c>
      <c r="GN28" s="268">
        <v>5214.99</v>
      </c>
      <c r="GO28" s="269"/>
      <c r="GP28" s="270">
        <f t="shared" si="12"/>
        <v>63916.700000000004</v>
      </c>
      <c r="GQ28" s="271">
        <f t="shared" si="12"/>
        <v>59060.950000000004</v>
      </c>
      <c r="GR28" s="268">
        <v>3274.83</v>
      </c>
      <c r="GS28" s="268">
        <v>1978.21</v>
      </c>
      <c r="GT28" s="268">
        <v>2095.4699999999998</v>
      </c>
      <c r="GU28" s="268">
        <v>1898.95</v>
      </c>
      <c r="GV28" s="268">
        <v>3137.01</v>
      </c>
      <c r="GW28" s="268">
        <v>2988.78</v>
      </c>
      <c r="GX28" s="268">
        <v>4091.93</v>
      </c>
      <c r="GY28" s="268">
        <v>1664.4</v>
      </c>
      <c r="GZ28" s="268">
        <v>2060.4499999999998</v>
      </c>
      <c r="HA28" s="268">
        <v>1892.35</v>
      </c>
      <c r="HB28" s="268">
        <v>1862.9</v>
      </c>
      <c r="HC28" s="268">
        <v>2059.61</v>
      </c>
      <c r="HD28" s="269"/>
      <c r="HE28" s="270">
        <f t="shared" si="13"/>
        <v>29004.890000000003</v>
      </c>
      <c r="HF28" s="271">
        <f t="shared" si="13"/>
        <v>25730.06</v>
      </c>
      <c r="HG28" s="268">
        <v>0</v>
      </c>
      <c r="HH28" s="268">
        <v>0</v>
      </c>
      <c r="HI28" s="268">
        <v>0</v>
      </c>
      <c r="HJ28" s="268">
        <v>1000</v>
      </c>
      <c r="HK28" s="268">
        <v>1000</v>
      </c>
      <c r="HL28" s="268">
        <v>4000</v>
      </c>
      <c r="HM28" s="268">
        <v>3000</v>
      </c>
      <c r="HN28" s="268">
        <v>0</v>
      </c>
      <c r="HO28" s="268">
        <v>1000</v>
      </c>
      <c r="HP28" s="268">
        <v>1000</v>
      </c>
      <c r="HQ28" s="268">
        <v>1000</v>
      </c>
      <c r="HR28" s="268">
        <v>0</v>
      </c>
      <c r="HS28" s="269"/>
      <c r="HT28" s="270">
        <f t="shared" si="14"/>
        <v>12000</v>
      </c>
      <c r="HU28" s="271">
        <f t="shared" si="14"/>
        <v>12000</v>
      </c>
      <c r="HV28" s="268">
        <v>0</v>
      </c>
      <c r="HW28" s="268">
        <v>0</v>
      </c>
      <c r="HX28" s="268">
        <v>0</v>
      </c>
      <c r="HY28" s="268">
        <v>0</v>
      </c>
      <c r="HZ28" s="268">
        <v>0</v>
      </c>
      <c r="IA28" s="268">
        <v>0</v>
      </c>
      <c r="IB28" s="268">
        <v>0</v>
      </c>
      <c r="IC28" s="268">
        <v>0</v>
      </c>
      <c r="ID28" s="268">
        <v>0</v>
      </c>
      <c r="IE28" s="268">
        <v>0</v>
      </c>
      <c r="IF28" s="268">
        <v>0</v>
      </c>
      <c r="IG28" s="268">
        <v>0</v>
      </c>
      <c r="IH28" s="269"/>
      <c r="II28" s="270">
        <f t="shared" si="15"/>
        <v>0</v>
      </c>
      <c r="IJ28" s="271">
        <f t="shared" si="15"/>
        <v>0</v>
      </c>
      <c r="IK28" s="268">
        <v>13945</v>
      </c>
      <c r="IL28" s="268">
        <v>13437.5</v>
      </c>
      <c r="IM28" s="268">
        <v>14695</v>
      </c>
      <c r="IN28" s="268">
        <v>12632.5</v>
      </c>
      <c r="IO28" s="268">
        <v>11062.5</v>
      </c>
      <c r="IP28" s="268">
        <v>13550</v>
      </c>
      <c r="IQ28" s="268">
        <v>14015</v>
      </c>
      <c r="IR28" s="268">
        <v>7200</v>
      </c>
      <c r="IS28" s="268">
        <v>7930</v>
      </c>
      <c r="IT28" s="268">
        <v>8952.5</v>
      </c>
      <c r="IU28" s="268">
        <v>11260</v>
      </c>
      <c r="IV28" s="268">
        <v>11100</v>
      </c>
      <c r="IW28" s="269"/>
      <c r="IX28" s="270">
        <f t="shared" si="16"/>
        <v>139780</v>
      </c>
      <c r="IY28" s="271">
        <f t="shared" si="16"/>
        <v>125835</v>
      </c>
      <c r="IZ28" s="268">
        <v>17736.82</v>
      </c>
      <c r="JA28" s="268">
        <v>20475.96</v>
      </c>
      <c r="JB28" s="268">
        <v>19467.3</v>
      </c>
      <c r="JC28" s="268">
        <v>22146.01</v>
      </c>
      <c r="JD28" s="268">
        <v>14715.8</v>
      </c>
      <c r="JE28" s="268">
        <v>18254.28</v>
      </c>
      <c r="JF28" s="268">
        <v>10770.54</v>
      </c>
      <c r="JG28" s="268">
        <v>5611.08</v>
      </c>
      <c r="JH28" s="268">
        <v>3612.83</v>
      </c>
      <c r="JI28" s="268">
        <v>3410.71</v>
      </c>
      <c r="JJ28" s="268">
        <v>6702.22</v>
      </c>
      <c r="JK28" s="268">
        <v>4784.84</v>
      </c>
      <c r="JL28" s="269"/>
      <c r="JM28" s="270">
        <f t="shared" si="17"/>
        <v>147688.38999999998</v>
      </c>
      <c r="JN28" s="271">
        <f t="shared" si="17"/>
        <v>129951.56999999999</v>
      </c>
      <c r="JO28" s="268">
        <v>0</v>
      </c>
      <c r="JP28" s="268">
        <v>0</v>
      </c>
      <c r="JQ28" s="268">
        <v>0</v>
      </c>
      <c r="JR28" s="268">
        <v>0</v>
      </c>
      <c r="JS28" s="268">
        <v>0</v>
      </c>
      <c r="JT28" s="268">
        <v>0</v>
      </c>
      <c r="JU28" s="268">
        <v>0</v>
      </c>
      <c r="JV28" s="268">
        <v>0</v>
      </c>
      <c r="JW28" s="268">
        <v>0</v>
      </c>
      <c r="JX28" s="268">
        <v>0</v>
      </c>
      <c r="JY28" s="268">
        <v>0</v>
      </c>
      <c r="JZ28" s="268">
        <v>0</v>
      </c>
      <c r="KA28" s="269"/>
      <c r="KB28" s="270">
        <f t="shared" si="18"/>
        <v>0</v>
      </c>
      <c r="KC28" s="271">
        <f t="shared" si="18"/>
        <v>0</v>
      </c>
      <c r="KD28" s="268">
        <v>9440</v>
      </c>
      <c r="KE28" s="268">
        <v>8000</v>
      </c>
      <c r="KF28" s="268">
        <v>9440</v>
      </c>
      <c r="KG28" s="268">
        <v>8240</v>
      </c>
      <c r="KH28" s="268">
        <v>7200</v>
      </c>
      <c r="KI28" s="268">
        <v>8800</v>
      </c>
      <c r="KJ28" s="268">
        <v>9280</v>
      </c>
      <c r="KK28" s="268">
        <v>4800</v>
      </c>
      <c r="KL28" s="268">
        <v>5360</v>
      </c>
      <c r="KM28" s="268">
        <v>5680</v>
      </c>
      <c r="KN28" s="268">
        <v>7520</v>
      </c>
      <c r="KO28" s="268">
        <v>7200</v>
      </c>
      <c r="KP28" s="269"/>
      <c r="KQ28" s="270">
        <f t="shared" si="19"/>
        <v>90960</v>
      </c>
      <c r="KR28" s="271">
        <f t="shared" si="19"/>
        <v>81520</v>
      </c>
      <c r="KS28" s="268">
        <v>250</v>
      </c>
      <c r="KT28" s="268">
        <v>650</v>
      </c>
      <c r="KU28" s="268">
        <v>450</v>
      </c>
      <c r="KV28" s="268">
        <v>700</v>
      </c>
      <c r="KW28" s="268">
        <v>850</v>
      </c>
      <c r="KX28" s="268">
        <v>1150</v>
      </c>
      <c r="KY28" s="268">
        <v>1250</v>
      </c>
      <c r="KZ28" s="268">
        <v>850</v>
      </c>
      <c r="LA28" s="268">
        <v>450</v>
      </c>
      <c r="LB28" s="268">
        <v>450</v>
      </c>
      <c r="LC28" s="268">
        <v>200</v>
      </c>
      <c r="LD28" s="268">
        <v>800</v>
      </c>
      <c r="LE28" s="269"/>
      <c r="LF28" s="270">
        <f t="shared" si="20"/>
        <v>8050</v>
      </c>
      <c r="LG28" s="271">
        <f t="shared" si="20"/>
        <v>7800</v>
      </c>
      <c r="LH28" s="268">
        <v>80</v>
      </c>
      <c r="LI28" s="268">
        <v>240</v>
      </c>
      <c r="LJ28" s="268">
        <v>160</v>
      </c>
      <c r="LK28" s="268">
        <v>80</v>
      </c>
      <c r="LL28" s="268">
        <v>80</v>
      </c>
      <c r="LM28" s="268">
        <v>80</v>
      </c>
      <c r="LN28" s="268">
        <v>0</v>
      </c>
      <c r="LO28" s="268">
        <v>80</v>
      </c>
      <c r="LP28" s="268">
        <v>0</v>
      </c>
      <c r="LQ28" s="268">
        <v>80</v>
      </c>
      <c r="LR28" s="268">
        <v>80</v>
      </c>
      <c r="LS28" s="268">
        <v>0</v>
      </c>
      <c r="LT28" s="269"/>
      <c r="LU28" s="270">
        <f t="shared" si="21"/>
        <v>960</v>
      </c>
      <c r="LV28" s="271">
        <f t="shared" si="21"/>
        <v>880</v>
      </c>
      <c r="LW28" s="268">
        <v>2370</v>
      </c>
      <c r="LX28" s="268">
        <v>790</v>
      </c>
      <c r="LY28" s="268">
        <v>0</v>
      </c>
      <c r="LZ28" s="268">
        <v>395</v>
      </c>
      <c r="MA28" s="268">
        <v>395</v>
      </c>
      <c r="MB28" s="268">
        <v>395</v>
      </c>
      <c r="MC28" s="268">
        <v>395</v>
      </c>
      <c r="MD28" s="268">
        <v>790</v>
      </c>
      <c r="ME28" s="268">
        <v>790</v>
      </c>
      <c r="MF28" s="268">
        <v>0</v>
      </c>
      <c r="MG28" s="268">
        <v>1185</v>
      </c>
      <c r="MH28" s="268"/>
      <c r="MI28" s="269"/>
      <c r="MJ28" s="270">
        <f t="shared" si="22"/>
        <v>7505</v>
      </c>
      <c r="MK28" s="271">
        <f t="shared" si="22"/>
        <v>5135</v>
      </c>
      <c r="ML28" s="268">
        <v>0</v>
      </c>
      <c r="MM28" s="268">
        <v>0</v>
      </c>
      <c r="MN28" s="268">
        <v>0</v>
      </c>
      <c r="MO28" s="268">
        <v>0</v>
      </c>
      <c r="MP28" s="268">
        <v>0</v>
      </c>
      <c r="MQ28" s="268">
        <v>0</v>
      </c>
      <c r="MR28" s="268">
        <v>0</v>
      </c>
      <c r="MS28" s="268">
        <v>0</v>
      </c>
      <c r="MT28" s="268">
        <v>0</v>
      </c>
      <c r="MU28" s="268">
        <v>0</v>
      </c>
      <c r="MV28" s="268">
        <v>0</v>
      </c>
      <c r="MW28" s="268">
        <v>0</v>
      </c>
      <c r="MX28" s="269"/>
      <c r="MY28" s="270">
        <f t="shared" si="23"/>
        <v>0</v>
      </c>
      <c r="MZ28" s="271">
        <f t="shared" si="23"/>
        <v>0</v>
      </c>
      <c r="NA28" s="268">
        <v>64570</v>
      </c>
      <c r="NB28" s="268">
        <v>63575</v>
      </c>
      <c r="NC28" s="268">
        <v>70412</v>
      </c>
      <c r="ND28" s="268">
        <v>84691</v>
      </c>
      <c r="NE28" s="268">
        <v>74171</v>
      </c>
      <c r="NF28" s="268">
        <v>59114</v>
      </c>
      <c r="NG28" s="268">
        <v>79985</v>
      </c>
      <c r="NH28" s="268">
        <v>37380</v>
      </c>
      <c r="NI28" s="268">
        <v>34827.589999999997</v>
      </c>
      <c r="NJ28" s="268">
        <v>51595</v>
      </c>
      <c r="NK28" s="268">
        <v>71641.539999999994</v>
      </c>
      <c r="NL28" s="268">
        <v>60087</v>
      </c>
      <c r="NM28" s="269"/>
      <c r="NN28" s="270">
        <f t="shared" si="24"/>
        <v>752049.13</v>
      </c>
      <c r="NO28" s="271">
        <f t="shared" si="24"/>
        <v>687479.13</v>
      </c>
      <c r="NP28" s="268">
        <v>427.95</v>
      </c>
      <c r="NQ28" s="268">
        <v>118.2</v>
      </c>
      <c r="NR28" s="268">
        <v>48</v>
      </c>
      <c r="NS28" s="268">
        <v>770</v>
      </c>
      <c r="NT28" s="268">
        <v>230</v>
      </c>
      <c r="NU28" s="268">
        <v>1943.91</v>
      </c>
      <c r="NV28" s="268">
        <v>143</v>
      </c>
      <c r="NW28" s="268">
        <v>0</v>
      </c>
      <c r="NX28" s="268">
        <v>130.01</v>
      </c>
      <c r="NY28" s="268">
        <v>381</v>
      </c>
      <c r="NZ28" s="268">
        <v>93.79</v>
      </c>
      <c r="OA28" s="268">
        <v>145.5</v>
      </c>
      <c r="OB28" s="269"/>
      <c r="OC28" s="270">
        <f t="shared" si="25"/>
        <v>4431.3600000000006</v>
      </c>
      <c r="OD28" s="271">
        <f t="shared" si="25"/>
        <v>4003.41</v>
      </c>
      <c r="OE28" s="268">
        <v>12880</v>
      </c>
      <c r="OF28" s="268">
        <v>14320</v>
      </c>
      <c r="OG28" s="268">
        <v>15280</v>
      </c>
      <c r="OH28" s="268">
        <v>15680</v>
      </c>
      <c r="OI28" s="268">
        <v>13040</v>
      </c>
      <c r="OJ28" s="268">
        <v>13280</v>
      </c>
      <c r="OK28" s="268">
        <v>17680</v>
      </c>
      <c r="OL28" s="268">
        <v>7760</v>
      </c>
      <c r="OM28" s="268">
        <v>7301.78</v>
      </c>
      <c r="ON28" s="268">
        <v>10080</v>
      </c>
      <c r="OO28" s="268">
        <v>13818.22</v>
      </c>
      <c r="OP28" s="268">
        <v>11760</v>
      </c>
      <c r="OQ28" s="269"/>
      <c r="OR28" s="270">
        <f t="shared" si="26"/>
        <v>152880</v>
      </c>
      <c r="OS28" s="271">
        <f t="shared" si="26"/>
        <v>140000</v>
      </c>
      <c r="OT28" s="268">
        <v>150</v>
      </c>
      <c r="OU28" s="268">
        <v>150</v>
      </c>
      <c r="OV28" s="268">
        <v>50</v>
      </c>
      <c r="OW28" s="268">
        <v>0</v>
      </c>
      <c r="OX28" s="268">
        <v>100</v>
      </c>
      <c r="OY28" s="268">
        <v>50</v>
      </c>
      <c r="OZ28" s="268">
        <v>0</v>
      </c>
      <c r="PA28" s="268">
        <v>0</v>
      </c>
      <c r="PB28" s="268">
        <v>0</v>
      </c>
      <c r="PC28" s="268">
        <v>100</v>
      </c>
      <c r="PD28" s="268">
        <v>50</v>
      </c>
      <c r="PE28" s="268">
        <v>0</v>
      </c>
      <c r="PF28" s="269"/>
      <c r="PG28" s="270">
        <f t="shared" si="27"/>
        <v>650</v>
      </c>
      <c r="PH28" s="271">
        <f t="shared" si="27"/>
        <v>500</v>
      </c>
      <c r="PI28" s="268">
        <v>15730</v>
      </c>
      <c r="PJ28" s="268">
        <v>19600</v>
      </c>
      <c r="PK28" s="268">
        <v>12010</v>
      </c>
      <c r="PL28" s="268">
        <v>16225</v>
      </c>
      <c r="PM28" s="268">
        <v>13690</v>
      </c>
      <c r="PN28" s="268">
        <v>15450</v>
      </c>
      <c r="PO28" s="268">
        <v>19295</v>
      </c>
      <c r="PP28" s="268">
        <v>15120</v>
      </c>
      <c r="PQ28" s="268">
        <v>16155</v>
      </c>
      <c r="PR28" s="268">
        <v>16750</v>
      </c>
      <c r="PS28" s="268">
        <v>16280</v>
      </c>
      <c r="PT28" s="268">
        <v>21615</v>
      </c>
      <c r="PU28" s="269"/>
      <c r="PV28" s="270">
        <f t="shared" si="28"/>
        <v>197920</v>
      </c>
      <c r="PW28" s="271">
        <f t="shared" si="28"/>
        <v>182190</v>
      </c>
      <c r="PX28" s="268">
        <v>930</v>
      </c>
      <c r="PY28" s="268">
        <v>1755</v>
      </c>
      <c r="PZ28" s="268">
        <v>1500</v>
      </c>
      <c r="QA28" s="268">
        <v>1230</v>
      </c>
      <c r="QB28" s="268">
        <v>997.5</v>
      </c>
      <c r="QC28" s="268">
        <v>1522.5</v>
      </c>
      <c r="QD28" s="268">
        <v>1372.5</v>
      </c>
      <c r="QE28" s="268">
        <v>1912.5</v>
      </c>
      <c r="QF28" s="268">
        <v>1740</v>
      </c>
      <c r="QG28" s="268">
        <v>1297.5</v>
      </c>
      <c r="QH28" s="268">
        <v>960</v>
      </c>
      <c r="QI28" s="268">
        <v>2205</v>
      </c>
      <c r="QJ28" s="269"/>
      <c r="QK28" s="270">
        <f t="shared" si="29"/>
        <v>17422.5</v>
      </c>
      <c r="QL28" s="271">
        <f t="shared" si="29"/>
        <v>16492.5</v>
      </c>
      <c r="QM28" s="268">
        <v>0</v>
      </c>
      <c r="QN28" s="268">
        <v>0</v>
      </c>
      <c r="QO28" s="268">
        <v>0</v>
      </c>
      <c r="QP28" s="268">
        <v>0</v>
      </c>
      <c r="QQ28" s="268">
        <v>0</v>
      </c>
      <c r="QR28" s="268">
        <v>0</v>
      </c>
      <c r="QS28" s="268">
        <v>0</v>
      </c>
      <c r="QT28" s="268">
        <v>0</v>
      </c>
      <c r="QU28" s="268">
        <v>0</v>
      </c>
      <c r="QV28" s="268">
        <v>0</v>
      </c>
      <c r="QW28" s="268">
        <v>0</v>
      </c>
      <c r="QX28" s="268">
        <v>0</v>
      </c>
      <c r="QY28" s="269"/>
      <c r="QZ28" s="270">
        <f t="shared" si="30"/>
        <v>0</v>
      </c>
      <c r="RA28" s="271">
        <f t="shared" si="30"/>
        <v>0</v>
      </c>
      <c r="RB28" s="268">
        <v>150</v>
      </c>
      <c r="RC28" s="268">
        <v>150</v>
      </c>
      <c r="RD28" s="268">
        <v>0</v>
      </c>
      <c r="RE28" s="268">
        <v>250</v>
      </c>
      <c r="RF28" s="268">
        <v>100</v>
      </c>
      <c r="RG28" s="268">
        <v>300</v>
      </c>
      <c r="RH28" s="268">
        <v>350</v>
      </c>
      <c r="RI28" s="268">
        <v>100</v>
      </c>
      <c r="RJ28" s="268">
        <v>300</v>
      </c>
      <c r="RK28" s="268">
        <v>350</v>
      </c>
      <c r="RL28" s="268">
        <v>100</v>
      </c>
      <c r="RM28" s="268">
        <v>150</v>
      </c>
      <c r="RN28" s="269"/>
      <c r="RO28" s="270">
        <f t="shared" si="31"/>
        <v>2300</v>
      </c>
      <c r="RP28" s="271">
        <f t="shared" si="31"/>
        <v>2150</v>
      </c>
      <c r="RQ28" s="268">
        <v>0</v>
      </c>
      <c r="RR28" s="268">
        <v>0</v>
      </c>
      <c r="RS28" s="268">
        <v>0</v>
      </c>
      <c r="RT28" s="268">
        <v>0</v>
      </c>
      <c r="RU28" s="268">
        <v>0</v>
      </c>
      <c r="RV28" s="268">
        <v>0</v>
      </c>
      <c r="RW28" s="268">
        <v>0</v>
      </c>
      <c r="RX28" s="268">
        <v>0</v>
      </c>
      <c r="RY28" s="268">
        <v>0</v>
      </c>
      <c r="RZ28" s="268">
        <v>0</v>
      </c>
      <c r="SA28" s="268">
        <v>80</v>
      </c>
      <c r="SB28" s="268">
        <v>0</v>
      </c>
      <c r="SC28" s="269"/>
      <c r="SD28" s="270">
        <f t="shared" si="32"/>
        <v>80</v>
      </c>
      <c r="SE28" s="271">
        <f t="shared" si="32"/>
        <v>80</v>
      </c>
      <c r="SF28" s="268">
        <v>0</v>
      </c>
      <c r="SG28" s="268">
        <v>0</v>
      </c>
      <c r="SH28" s="268">
        <v>0</v>
      </c>
      <c r="SI28" s="268">
        <v>0</v>
      </c>
      <c r="SJ28" s="268">
        <v>0</v>
      </c>
      <c r="SK28" s="268">
        <v>0</v>
      </c>
      <c r="SL28" s="268">
        <v>0</v>
      </c>
      <c r="SM28" s="268">
        <v>0</v>
      </c>
      <c r="SN28" s="268">
        <v>0</v>
      </c>
      <c r="SO28" s="268">
        <v>0</v>
      </c>
      <c r="SP28" s="268">
        <v>0</v>
      </c>
      <c r="SQ28" s="268">
        <v>0</v>
      </c>
      <c r="SR28" s="269"/>
      <c r="SS28" s="270">
        <f t="shared" si="33"/>
        <v>0</v>
      </c>
      <c r="ST28" s="271">
        <f t="shared" si="33"/>
        <v>0</v>
      </c>
      <c r="SU28" s="268">
        <v>5520</v>
      </c>
      <c r="SV28" s="268">
        <v>4945</v>
      </c>
      <c r="SW28" s="268">
        <v>5635</v>
      </c>
      <c r="SX28" s="268">
        <v>5520</v>
      </c>
      <c r="SY28" s="268">
        <v>5635</v>
      </c>
      <c r="SZ28" s="268">
        <v>5635</v>
      </c>
      <c r="TA28" s="268">
        <v>5405</v>
      </c>
      <c r="TB28" s="268">
        <v>3795</v>
      </c>
      <c r="TC28" s="268">
        <v>5980</v>
      </c>
      <c r="TD28" s="268">
        <v>9545</v>
      </c>
      <c r="TE28" s="268">
        <v>7245</v>
      </c>
      <c r="TF28" s="268">
        <v>5520</v>
      </c>
      <c r="TG28" s="269"/>
      <c r="TH28" s="270">
        <f t="shared" si="34"/>
        <v>70380</v>
      </c>
      <c r="TI28" s="271">
        <f t="shared" si="34"/>
        <v>64860</v>
      </c>
      <c r="TJ28" s="268">
        <v>956.14</v>
      </c>
      <c r="TK28" s="268">
        <v>1158.67</v>
      </c>
      <c r="TL28" s="268">
        <v>786.1</v>
      </c>
      <c r="TM28" s="268">
        <v>1052.99</v>
      </c>
      <c r="TN28" s="268">
        <v>2294.17</v>
      </c>
      <c r="TO28" s="268">
        <v>1144.02</v>
      </c>
      <c r="TP28" s="268">
        <v>1739.79</v>
      </c>
      <c r="TQ28" s="268">
        <v>1098.94</v>
      </c>
      <c r="TR28" s="268">
        <v>950.94</v>
      </c>
      <c r="TS28" s="268">
        <v>2159.73</v>
      </c>
      <c r="TT28" s="268">
        <v>1058.96</v>
      </c>
      <c r="TU28" s="268">
        <v>881.65</v>
      </c>
      <c r="TV28" s="269"/>
      <c r="TW28" s="270">
        <f t="shared" si="35"/>
        <v>15282.1</v>
      </c>
      <c r="TX28" s="271">
        <f t="shared" si="35"/>
        <v>14325.960000000001</v>
      </c>
      <c r="TY28" s="268">
        <v>3840</v>
      </c>
      <c r="TZ28" s="268">
        <v>3440</v>
      </c>
      <c r="UA28" s="268">
        <v>3920</v>
      </c>
      <c r="UB28" s="268">
        <v>3840</v>
      </c>
      <c r="UC28" s="268">
        <v>3920</v>
      </c>
      <c r="UD28" s="268">
        <v>3920</v>
      </c>
      <c r="UE28" s="268">
        <v>3760</v>
      </c>
      <c r="UF28" s="268">
        <v>2640</v>
      </c>
      <c r="UG28" s="268">
        <v>4160</v>
      </c>
      <c r="UH28" s="268">
        <v>6640</v>
      </c>
      <c r="UI28" s="268">
        <v>5040</v>
      </c>
      <c r="UJ28" s="268">
        <v>3840</v>
      </c>
      <c r="UK28" s="269"/>
      <c r="UL28" s="270">
        <f t="shared" si="36"/>
        <v>48960</v>
      </c>
      <c r="UM28" s="271">
        <f t="shared" si="36"/>
        <v>45120</v>
      </c>
      <c r="UN28" s="268">
        <v>800</v>
      </c>
      <c r="UO28" s="268">
        <v>550</v>
      </c>
      <c r="UP28" s="268">
        <v>400</v>
      </c>
      <c r="UQ28" s="268">
        <v>200</v>
      </c>
      <c r="UR28" s="268">
        <v>700</v>
      </c>
      <c r="US28" s="268">
        <v>550</v>
      </c>
      <c r="UT28" s="268">
        <v>400</v>
      </c>
      <c r="UU28" s="268">
        <v>500</v>
      </c>
      <c r="UV28" s="268">
        <v>400</v>
      </c>
      <c r="UW28" s="268">
        <v>450</v>
      </c>
      <c r="UX28" s="268">
        <v>450</v>
      </c>
      <c r="UY28" s="268">
        <v>350</v>
      </c>
      <c r="UZ28" s="269"/>
      <c r="VA28" s="270">
        <f t="shared" si="37"/>
        <v>5750</v>
      </c>
      <c r="VB28" s="271">
        <f t="shared" si="37"/>
        <v>4950</v>
      </c>
      <c r="VC28" s="268">
        <v>80</v>
      </c>
      <c r="VD28" s="268">
        <v>0</v>
      </c>
      <c r="VE28" s="268">
        <v>80</v>
      </c>
      <c r="VF28" s="268">
        <v>160</v>
      </c>
      <c r="VG28" s="268">
        <v>0</v>
      </c>
      <c r="VH28" s="268">
        <v>0</v>
      </c>
      <c r="VI28" s="268">
        <v>0</v>
      </c>
      <c r="VJ28" s="268">
        <v>80</v>
      </c>
      <c r="VK28" s="268">
        <v>80</v>
      </c>
      <c r="VL28" s="268">
        <v>0</v>
      </c>
      <c r="VM28" s="268">
        <v>80</v>
      </c>
      <c r="VN28" s="268">
        <v>80</v>
      </c>
      <c r="VO28" s="269"/>
      <c r="VP28" s="270">
        <f t="shared" si="38"/>
        <v>640</v>
      </c>
      <c r="VQ28" s="271">
        <f t="shared" si="38"/>
        <v>560</v>
      </c>
      <c r="VR28" s="268">
        <v>3245</v>
      </c>
      <c r="VS28" s="268">
        <v>1180</v>
      </c>
      <c r="VT28" s="268">
        <v>2360</v>
      </c>
      <c r="VU28" s="268">
        <v>2360</v>
      </c>
      <c r="VV28" s="268">
        <v>590</v>
      </c>
      <c r="VW28" s="268">
        <v>4720</v>
      </c>
      <c r="VX28" s="268">
        <v>2950</v>
      </c>
      <c r="VY28" s="268">
        <v>1475</v>
      </c>
      <c r="VZ28" s="268">
        <v>2360</v>
      </c>
      <c r="WA28" s="268">
        <v>2065</v>
      </c>
      <c r="WB28" s="268">
        <v>3245</v>
      </c>
      <c r="WC28" s="268">
        <v>4130</v>
      </c>
      <c r="WD28" s="269"/>
      <c r="WE28" s="270">
        <f t="shared" si="39"/>
        <v>30680</v>
      </c>
      <c r="WF28" s="271">
        <f t="shared" si="39"/>
        <v>27435</v>
      </c>
      <c r="WG28" s="268">
        <v>19838.04</v>
      </c>
      <c r="WH28" s="268">
        <v>23577.62</v>
      </c>
      <c r="WI28" s="268">
        <v>19183.03</v>
      </c>
      <c r="WJ28" s="268">
        <v>15593.34</v>
      </c>
      <c r="WK28" s="268">
        <v>19353.09</v>
      </c>
      <c r="WL28" s="268">
        <v>19979.990000000002</v>
      </c>
      <c r="WM28" s="268">
        <v>20238.919999999998</v>
      </c>
      <c r="WN28" s="268">
        <v>15545.49</v>
      </c>
      <c r="WO28" s="268">
        <v>16910.03</v>
      </c>
      <c r="WP28" s="268">
        <v>15275.69</v>
      </c>
      <c r="WQ28" s="268">
        <v>18020.04</v>
      </c>
      <c r="WR28" s="268">
        <v>10751.15</v>
      </c>
      <c r="WS28" s="269"/>
      <c r="WT28" s="270">
        <f t="shared" si="40"/>
        <v>214266.43</v>
      </c>
      <c r="WU28" s="271">
        <f t="shared" si="40"/>
        <v>194428.38999999998</v>
      </c>
      <c r="WV28" s="268">
        <v>2100.0300000000002</v>
      </c>
      <c r="WW28" s="268">
        <v>1802.77</v>
      </c>
      <c r="WX28" s="268">
        <v>1816.77</v>
      </c>
      <c r="WY28" s="268">
        <v>1279.5999999999999</v>
      </c>
      <c r="WZ28" s="268">
        <v>1583.9</v>
      </c>
      <c r="XA28" s="268">
        <v>1780.81</v>
      </c>
      <c r="XB28" s="268">
        <v>1849.16</v>
      </c>
      <c r="XC28" s="268">
        <v>1300.5899999999999</v>
      </c>
      <c r="XD28" s="268">
        <v>1110.32</v>
      </c>
      <c r="XE28" s="268">
        <v>1201.9000000000001</v>
      </c>
      <c r="XF28" s="268">
        <v>1001.32</v>
      </c>
      <c r="XG28" s="268">
        <v>965.87</v>
      </c>
      <c r="XH28" s="269"/>
      <c r="XI28" s="270">
        <f t="shared" si="41"/>
        <v>17793.039999999997</v>
      </c>
      <c r="XJ28" s="271">
        <f t="shared" si="41"/>
        <v>15693.009999999998</v>
      </c>
      <c r="XK28" s="268">
        <v>0</v>
      </c>
      <c r="XL28" s="268">
        <v>0</v>
      </c>
      <c r="XM28" s="268">
        <v>0</v>
      </c>
      <c r="XN28" s="268">
        <v>0</v>
      </c>
      <c r="XO28" s="268">
        <v>0</v>
      </c>
      <c r="XP28" s="268">
        <v>0</v>
      </c>
      <c r="XQ28" s="268">
        <v>0</v>
      </c>
      <c r="XR28" s="268">
        <v>0</v>
      </c>
      <c r="XS28" s="268">
        <v>0</v>
      </c>
      <c r="XT28" s="268">
        <v>0</v>
      </c>
      <c r="XU28" s="268">
        <v>0</v>
      </c>
      <c r="XV28" s="268">
        <v>0</v>
      </c>
      <c r="XW28" s="268"/>
      <c r="XX28" s="270">
        <f t="shared" si="42"/>
        <v>0</v>
      </c>
      <c r="XY28" s="271">
        <f t="shared" si="42"/>
        <v>0</v>
      </c>
      <c r="XZ28" s="268">
        <v>1064</v>
      </c>
      <c r="YA28" s="268">
        <v>1394.77</v>
      </c>
      <c r="YB28" s="268">
        <v>1088.5</v>
      </c>
      <c r="YC28" s="268">
        <v>1052.6600000000001</v>
      </c>
      <c r="YD28" s="268">
        <v>1112.04</v>
      </c>
      <c r="YE28" s="268">
        <v>1022.98</v>
      </c>
      <c r="YF28" s="268">
        <v>1218.47</v>
      </c>
      <c r="YG28" s="268">
        <v>743.87</v>
      </c>
      <c r="YH28" s="268">
        <v>940.86</v>
      </c>
      <c r="YI28" s="268">
        <v>923.42</v>
      </c>
      <c r="YJ28" s="268">
        <v>1244.72</v>
      </c>
      <c r="YK28" s="268">
        <v>717.01</v>
      </c>
      <c r="YL28" s="269"/>
      <c r="YM28" s="270">
        <f t="shared" si="43"/>
        <v>12523.300000000001</v>
      </c>
      <c r="YN28" s="271">
        <f t="shared" si="43"/>
        <v>11459.300000000001</v>
      </c>
      <c r="YO28" s="268">
        <v>2418.9899999999998</v>
      </c>
      <c r="YP28" s="268">
        <v>2615.77</v>
      </c>
      <c r="YQ28" s="268">
        <v>2903.5</v>
      </c>
      <c r="YR28" s="268">
        <v>2468.12</v>
      </c>
      <c r="YS28" s="268">
        <v>2927.89</v>
      </c>
      <c r="YT28" s="268">
        <v>2485.54</v>
      </c>
      <c r="YU28" s="268">
        <v>3224.12</v>
      </c>
      <c r="YV28" s="268">
        <v>2080.86</v>
      </c>
      <c r="YW28" s="268">
        <v>2175.0700000000002</v>
      </c>
      <c r="YX28" s="268">
        <v>2622.96</v>
      </c>
      <c r="YY28" s="268">
        <v>2858.2</v>
      </c>
      <c r="YZ28" s="268">
        <v>1844.38</v>
      </c>
      <c r="ZA28" s="269"/>
      <c r="ZB28" s="270">
        <f t="shared" si="44"/>
        <v>30625.4</v>
      </c>
      <c r="ZC28" s="271">
        <f t="shared" si="44"/>
        <v>28206.41</v>
      </c>
      <c r="ZD28" s="268">
        <v>0</v>
      </c>
      <c r="ZE28" s="268">
        <v>0</v>
      </c>
      <c r="ZF28" s="268">
        <v>0</v>
      </c>
      <c r="ZG28" s="268">
        <v>0</v>
      </c>
      <c r="ZH28" s="268">
        <v>0</v>
      </c>
      <c r="ZI28" s="268">
        <v>0</v>
      </c>
      <c r="ZJ28" s="268">
        <v>0</v>
      </c>
      <c r="ZK28" s="268">
        <v>0</v>
      </c>
      <c r="ZL28" s="268">
        <v>0</v>
      </c>
      <c r="ZM28" s="268">
        <v>0</v>
      </c>
      <c r="ZN28" s="268">
        <v>0</v>
      </c>
      <c r="ZO28" s="268">
        <v>0</v>
      </c>
      <c r="ZP28" s="269"/>
      <c r="ZQ28" s="270">
        <f t="shared" si="45"/>
        <v>0</v>
      </c>
      <c r="ZR28" s="271">
        <f t="shared" si="45"/>
        <v>0</v>
      </c>
      <c r="ZS28" s="268">
        <v>765.81</v>
      </c>
      <c r="ZT28" s="268">
        <v>1010.21</v>
      </c>
      <c r="ZU28" s="268">
        <v>879.59</v>
      </c>
      <c r="ZV28" s="268">
        <v>887.77</v>
      </c>
      <c r="ZW28" s="268">
        <v>1267.29</v>
      </c>
      <c r="ZX28" s="268">
        <v>1145.3800000000001</v>
      </c>
      <c r="ZY28" s="268">
        <v>1570.15</v>
      </c>
      <c r="ZZ28" s="268">
        <v>862.98</v>
      </c>
      <c r="AAA28" s="268">
        <v>1109.1199999999999</v>
      </c>
      <c r="AAB28" s="268">
        <v>963.25</v>
      </c>
      <c r="AAC28" s="268">
        <v>1102.3900000000001</v>
      </c>
      <c r="AAD28" s="268">
        <v>249.54</v>
      </c>
      <c r="AAE28" s="269"/>
      <c r="AAF28" s="270">
        <f t="shared" si="46"/>
        <v>11813.48</v>
      </c>
      <c r="AAG28" s="271">
        <f t="shared" si="46"/>
        <v>11047.669999999998</v>
      </c>
      <c r="AAH28" s="268">
        <v>20965.560000000001</v>
      </c>
      <c r="AAI28" s="268">
        <v>21112.35</v>
      </c>
      <c r="AAJ28" s="268">
        <v>16878.669999999998</v>
      </c>
      <c r="AAK28" s="268">
        <v>19092.189999999999</v>
      </c>
      <c r="AAL28" s="268">
        <v>17591.18</v>
      </c>
      <c r="AAM28" s="268">
        <v>21909.42</v>
      </c>
      <c r="AAN28" s="268">
        <v>25038.21</v>
      </c>
      <c r="AAO28" s="268">
        <v>15352.13</v>
      </c>
      <c r="AAP28" s="268">
        <v>17228.21</v>
      </c>
      <c r="AAQ28" s="268">
        <v>21597.54</v>
      </c>
      <c r="AAR28" s="268">
        <v>20151.12</v>
      </c>
      <c r="AAS28" s="268">
        <v>17765.25</v>
      </c>
      <c r="AAT28" s="269"/>
      <c r="AAU28" s="270">
        <f t="shared" si="47"/>
        <v>234681.83000000002</v>
      </c>
      <c r="AAV28" s="271">
        <f t="shared" si="47"/>
        <v>213716.27</v>
      </c>
      <c r="AAW28" s="268">
        <v>7033.44</v>
      </c>
      <c r="AAX28" s="268">
        <v>7277.11</v>
      </c>
      <c r="AAY28" s="268">
        <v>5565.24</v>
      </c>
      <c r="AAZ28" s="268">
        <v>6154.67</v>
      </c>
      <c r="ABA28" s="268">
        <v>6003.73</v>
      </c>
      <c r="ABB28" s="268">
        <v>6889.8</v>
      </c>
      <c r="ABC28" s="268">
        <v>7391.19</v>
      </c>
      <c r="ABD28" s="268">
        <v>5011.3500000000004</v>
      </c>
      <c r="ABE28" s="268">
        <v>5772.33</v>
      </c>
      <c r="ABF28" s="268">
        <v>7627.9</v>
      </c>
      <c r="ABG28" s="268">
        <v>6796.06</v>
      </c>
      <c r="ABH28" s="268">
        <v>6649.86</v>
      </c>
      <c r="ABI28" s="269"/>
      <c r="ABJ28" s="270">
        <f t="shared" si="48"/>
        <v>78172.680000000008</v>
      </c>
      <c r="ABK28" s="271">
        <f t="shared" si="48"/>
        <v>71139.239999999991</v>
      </c>
      <c r="ABL28" s="268">
        <v>8941.5</v>
      </c>
      <c r="ABM28" s="268">
        <v>10461.44</v>
      </c>
      <c r="ABN28" s="268">
        <v>8025.4</v>
      </c>
      <c r="ABO28" s="268">
        <v>8387.85</v>
      </c>
      <c r="ABP28" s="268">
        <v>8695.9599999999991</v>
      </c>
      <c r="ABQ28" s="268">
        <v>8937.2999999999993</v>
      </c>
      <c r="ABR28" s="268">
        <v>9046.92</v>
      </c>
      <c r="ABS28" s="268">
        <v>5772.6</v>
      </c>
      <c r="ABT28" s="268">
        <v>7947.25</v>
      </c>
      <c r="ABU28" s="268">
        <v>9238.2999999999993</v>
      </c>
      <c r="ABV28" s="268">
        <v>8981.2900000000009</v>
      </c>
      <c r="ABW28" s="268">
        <v>7324.34</v>
      </c>
      <c r="ABX28" s="269"/>
      <c r="ABY28" s="270">
        <f t="shared" si="49"/>
        <v>101760.15</v>
      </c>
      <c r="ABZ28" s="271">
        <f t="shared" si="49"/>
        <v>92818.65</v>
      </c>
      <c r="ACA28" s="268">
        <v>24038.21</v>
      </c>
      <c r="ACB28" s="268">
        <v>25196.46</v>
      </c>
      <c r="ACC28" s="268">
        <v>19553.599999999999</v>
      </c>
      <c r="ACD28" s="268">
        <v>22129.97</v>
      </c>
      <c r="ACE28" s="268">
        <v>22883.68</v>
      </c>
      <c r="ACF28" s="268">
        <v>25218.45</v>
      </c>
      <c r="ACG28" s="268">
        <v>27343.56</v>
      </c>
      <c r="ACH28" s="268">
        <v>17724.21</v>
      </c>
      <c r="ACI28" s="268">
        <v>19458.419999999998</v>
      </c>
      <c r="ACJ28" s="268">
        <v>25126.45</v>
      </c>
      <c r="ACK28" s="268">
        <v>24423.62</v>
      </c>
      <c r="ACL28" s="268">
        <v>21197.43</v>
      </c>
      <c r="ACM28" s="269"/>
      <c r="ACN28" s="270">
        <f t="shared" si="50"/>
        <v>274294.06</v>
      </c>
      <c r="ACO28" s="271">
        <f t="shared" si="50"/>
        <v>250255.84999999998</v>
      </c>
      <c r="ACP28" s="268">
        <v>575</v>
      </c>
      <c r="ACQ28" s="268">
        <v>460</v>
      </c>
      <c r="ACR28" s="268">
        <v>460</v>
      </c>
      <c r="ACS28" s="268">
        <v>460</v>
      </c>
      <c r="ACT28" s="268">
        <v>230</v>
      </c>
      <c r="ACU28" s="268">
        <v>575</v>
      </c>
      <c r="ACV28" s="268">
        <v>805</v>
      </c>
      <c r="ACW28" s="268">
        <v>230</v>
      </c>
      <c r="ACX28" s="268">
        <v>345</v>
      </c>
      <c r="ACY28" s="268">
        <v>690</v>
      </c>
      <c r="ACZ28" s="268">
        <v>345</v>
      </c>
      <c r="ADA28" s="268">
        <v>920</v>
      </c>
      <c r="ADB28" s="269"/>
      <c r="ADC28" s="270">
        <f t="shared" si="51"/>
        <v>6095</v>
      </c>
      <c r="ADD28" s="271">
        <f t="shared" si="51"/>
        <v>5520</v>
      </c>
      <c r="ADE28" s="268">
        <v>0</v>
      </c>
      <c r="ADF28" s="268">
        <v>0</v>
      </c>
      <c r="ADG28" s="268">
        <v>0</v>
      </c>
      <c r="ADH28" s="268">
        <v>0</v>
      </c>
      <c r="ADI28" s="268">
        <v>0</v>
      </c>
      <c r="ADJ28" s="268">
        <v>0</v>
      </c>
      <c r="ADK28" s="268">
        <v>0</v>
      </c>
      <c r="ADL28" s="268">
        <v>0</v>
      </c>
      <c r="ADM28" s="268">
        <v>0</v>
      </c>
      <c r="ADN28" s="268">
        <v>0</v>
      </c>
      <c r="ADO28" s="268">
        <v>0</v>
      </c>
      <c r="ADP28" s="268">
        <v>0</v>
      </c>
      <c r="ADQ28" s="269"/>
      <c r="ADR28" s="270">
        <f t="shared" si="52"/>
        <v>0</v>
      </c>
      <c r="ADS28" s="271">
        <f t="shared" si="52"/>
        <v>0</v>
      </c>
      <c r="ADT28" s="268">
        <v>400</v>
      </c>
      <c r="ADU28" s="268">
        <v>320</v>
      </c>
      <c r="ADV28" s="268">
        <v>320</v>
      </c>
      <c r="ADW28" s="268">
        <v>320</v>
      </c>
      <c r="ADX28" s="268">
        <v>160</v>
      </c>
      <c r="ADY28" s="268">
        <v>400</v>
      </c>
      <c r="ADZ28" s="268">
        <v>560</v>
      </c>
      <c r="AEA28" s="268">
        <v>160</v>
      </c>
      <c r="AEB28" s="268">
        <v>240</v>
      </c>
      <c r="AEC28" s="268">
        <v>480</v>
      </c>
      <c r="AED28" s="268">
        <v>240</v>
      </c>
      <c r="AEE28" s="268">
        <v>640</v>
      </c>
      <c r="AEF28" s="269"/>
      <c r="AEG28" s="270">
        <f t="shared" si="53"/>
        <v>4240</v>
      </c>
      <c r="AEH28" s="271">
        <f t="shared" si="53"/>
        <v>3840</v>
      </c>
      <c r="AEI28" s="268">
        <v>0</v>
      </c>
      <c r="AEJ28" s="268">
        <v>0</v>
      </c>
      <c r="AEK28" s="268">
        <v>0</v>
      </c>
      <c r="AEL28" s="268">
        <v>0</v>
      </c>
      <c r="AEM28" s="268">
        <v>0</v>
      </c>
      <c r="AEN28" s="268">
        <v>0</v>
      </c>
      <c r="AEO28" s="268">
        <v>0</v>
      </c>
      <c r="AEP28" s="268">
        <v>0</v>
      </c>
      <c r="AEQ28" s="268">
        <v>0</v>
      </c>
      <c r="AER28" s="268">
        <v>0</v>
      </c>
      <c r="AES28" s="268">
        <v>0</v>
      </c>
      <c r="AET28" s="268">
        <v>0</v>
      </c>
      <c r="AEU28" s="269"/>
      <c r="AEV28" s="270">
        <f t="shared" si="54"/>
        <v>0</v>
      </c>
      <c r="AEW28" s="271">
        <f t="shared" si="54"/>
        <v>0</v>
      </c>
      <c r="AEX28" s="268">
        <v>0</v>
      </c>
      <c r="AEY28" s="268">
        <v>0</v>
      </c>
      <c r="AEZ28" s="268">
        <v>0</v>
      </c>
      <c r="AFA28" s="268">
        <v>0</v>
      </c>
      <c r="AFB28" s="268">
        <v>0</v>
      </c>
      <c r="AFC28" s="268">
        <v>0</v>
      </c>
      <c r="AFD28" s="268">
        <v>0</v>
      </c>
      <c r="AFE28" s="268">
        <v>0</v>
      </c>
      <c r="AFF28" s="268">
        <v>0</v>
      </c>
      <c r="AFG28" s="268">
        <v>0</v>
      </c>
      <c r="AFH28" s="268">
        <v>0</v>
      </c>
      <c r="AFI28" s="268">
        <v>0</v>
      </c>
      <c r="AFJ28" s="269"/>
      <c r="AFK28" s="270">
        <f t="shared" si="55"/>
        <v>0</v>
      </c>
      <c r="AFL28" s="271">
        <f t="shared" si="55"/>
        <v>0</v>
      </c>
      <c r="AFM28" s="268">
        <v>0</v>
      </c>
      <c r="AFN28" s="268">
        <v>0</v>
      </c>
      <c r="AFO28" s="268">
        <v>0</v>
      </c>
      <c r="AFP28" s="268">
        <v>0</v>
      </c>
      <c r="AFQ28" s="268">
        <v>0</v>
      </c>
      <c r="AFR28" s="268">
        <v>0</v>
      </c>
      <c r="AFS28" s="268">
        <v>0</v>
      </c>
      <c r="AFT28" s="268">
        <v>0</v>
      </c>
      <c r="AFU28" s="268">
        <v>0</v>
      </c>
      <c r="AFV28" s="268">
        <v>0</v>
      </c>
      <c r="AFW28" s="268">
        <v>0</v>
      </c>
      <c r="AFX28" s="268">
        <v>0</v>
      </c>
      <c r="AFY28" s="269"/>
      <c r="AFZ28" s="270">
        <f t="shared" si="56"/>
        <v>0</v>
      </c>
      <c r="AGA28" s="271">
        <f t="shared" si="56"/>
        <v>0</v>
      </c>
      <c r="AGB28" s="268">
        <v>0</v>
      </c>
      <c r="AGC28" s="268">
        <v>0</v>
      </c>
      <c r="AGD28" s="268">
        <v>0</v>
      </c>
      <c r="AGE28" s="268">
        <v>0</v>
      </c>
      <c r="AGF28" s="268">
        <v>0</v>
      </c>
      <c r="AGG28" s="268">
        <v>0</v>
      </c>
      <c r="AGH28" s="268">
        <v>0</v>
      </c>
      <c r="AGI28" s="268">
        <v>0</v>
      </c>
      <c r="AGJ28" s="268">
        <v>0</v>
      </c>
      <c r="AGK28" s="268">
        <v>0</v>
      </c>
      <c r="AGL28" s="268">
        <v>0</v>
      </c>
      <c r="AGM28" s="268">
        <v>0</v>
      </c>
      <c r="AGN28" s="269"/>
      <c r="AGO28" s="270">
        <f t="shared" si="57"/>
        <v>0</v>
      </c>
      <c r="AGP28" s="271">
        <f t="shared" si="57"/>
        <v>0</v>
      </c>
      <c r="AGQ28" s="268">
        <v>0</v>
      </c>
      <c r="AGR28" s="268">
        <v>0</v>
      </c>
      <c r="AGS28" s="268">
        <v>0</v>
      </c>
      <c r="AGT28" s="268">
        <v>0</v>
      </c>
      <c r="AGU28" s="268">
        <v>0</v>
      </c>
      <c r="AGV28" s="268">
        <v>0</v>
      </c>
      <c r="AGW28" s="268">
        <v>0</v>
      </c>
      <c r="AGX28" s="268">
        <v>0</v>
      </c>
      <c r="AGY28" s="268">
        <v>0</v>
      </c>
      <c r="AGZ28" s="268">
        <v>0</v>
      </c>
      <c r="AHA28" s="268">
        <v>0</v>
      </c>
      <c r="AHB28" s="268">
        <v>0</v>
      </c>
      <c r="AHC28" s="269"/>
      <c r="AHD28" s="270">
        <f t="shared" si="58"/>
        <v>0</v>
      </c>
      <c r="AHE28" s="271">
        <f t="shared" si="58"/>
        <v>0</v>
      </c>
      <c r="AHF28" s="268">
        <v>15</v>
      </c>
      <c r="AHG28" s="268">
        <v>30</v>
      </c>
      <c r="AHH28" s="268">
        <v>15</v>
      </c>
      <c r="AHI28" s="268">
        <v>25.8</v>
      </c>
      <c r="AHJ28" s="268">
        <v>13.6</v>
      </c>
      <c r="AHK28" s="268">
        <v>41.4</v>
      </c>
      <c r="AHL28" s="268">
        <v>20</v>
      </c>
      <c r="AHM28" s="268">
        <v>1</v>
      </c>
      <c r="AHN28" s="268">
        <v>10</v>
      </c>
      <c r="AHO28" s="268">
        <v>11.8</v>
      </c>
      <c r="AHP28" s="268">
        <v>35.6</v>
      </c>
      <c r="AHQ28" s="268">
        <v>7.4</v>
      </c>
      <c r="AHR28" s="269"/>
      <c r="AHS28" s="270">
        <f t="shared" si="59"/>
        <v>226.6</v>
      </c>
      <c r="AHT28" s="271">
        <f t="shared" si="59"/>
        <v>211.6</v>
      </c>
      <c r="AHU28" s="268">
        <v>0</v>
      </c>
      <c r="AHV28" s="268">
        <v>0</v>
      </c>
      <c r="AHW28" s="268">
        <v>0</v>
      </c>
      <c r="AHX28" s="268">
        <v>0</v>
      </c>
      <c r="AHY28" s="268">
        <v>0</v>
      </c>
      <c r="AHZ28" s="268">
        <v>0</v>
      </c>
      <c r="AIA28" s="268">
        <v>0</v>
      </c>
      <c r="AIB28" s="268">
        <v>0</v>
      </c>
      <c r="AIC28" s="268">
        <v>0</v>
      </c>
      <c r="AID28" s="268">
        <v>0</v>
      </c>
      <c r="AIE28" s="268">
        <v>0</v>
      </c>
      <c r="AIF28" s="268">
        <v>0</v>
      </c>
      <c r="AIG28" s="269"/>
      <c r="AIH28" s="270">
        <f t="shared" si="60"/>
        <v>0</v>
      </c>
      <c r="AII28" s="271">
        <f t="shared" si="60"/>
        <v>0</v>
      </c>
      <c r="AIJ28" s="268">
        <v>0</v>
      </c>
      <c r="AIK28" s="268">
        <v>0</v>
      </c>
      <c r="AIL28" s="268">
        <v>0</v>
      </c>
      <c r="AIM28" s="268">
        <v>0</v>
      </c>
      <c r="AIN28" s="268">
        <v>0</v>
      </c>
      <c r="AIO28" s="268">
        <v>0</v>
      </c>
      <c r="AIP28" s="268">
        <v>0</v>
      </c>
      <c r="AIQ28" s="268">
        <v>0</v>
      </c>
      <c r="AIR28" s="268">
        <v>0</v>
      </c>
      <c r="AIS28" s="268">
        <v>0</v>
      </c>
      <c r="AIT28" s="268">
        <v>0</v>
      </c>
      <c r="AIU28" s="268">
        <v>0</v>
      </c>
      <c r="AIV28" s="269"/>
      <c r="AIW28" s="270">
        <f t="shared" si="61"/>
        <v>0</v>
      </c>
      <c r="AIX28" s="271">
        <f t="shared" si="61"/>
        <v>0</v>
      </c>
      <c r="AIY28" s="268">
        <v>0</v>
      </c>
      <c r="AIZ28" s="268">
        <v>0</v>
      </c>
      <c r="AJA28" s="268">
        <v>0</v>
      </c>
      <c r="AJB28" s="268">
        <v>0</v>
      </c>
      <c r="AJC28" s="268">
        <v>0</v>
      </c>
      <c r="AJD28" s="268">
        <v>0</v>
      </c>
      <c r="AJE28" s="268">
        <v>0</v>
      </c>
      <c r="AJF28" s="268">
        <v>0</v>
      </c>
      <c r="AJG28" s="268">
        <v>0</v>
      </c>
      <c r="AJH28" s="268">
        <v>0</v>
      </c>
      <c r="AJI28" s="268">
        <v>0</v>
      </c>
      <c r="AJJ28" s="268">
        <v>0</v>
      </c>
      <c r="AJK28" s="269"/>
      <c r="AJL28" s="270">
        <f t="shared" si="62"/>
        <v>0</v>
      </c>
      <c r="AJM28" s="271">
        <f t="shared" si="62"/>
        <v>0</v>
      </c>
      <c r="AJN28" s="268">
        <v>0</v>
      </c>
      <c r="AJO28" s="268">
        <v>0</v>
      </c>
      <c r="AJP28" s="268">
        <v>0</v>
      </c>
      <c r="AJQ28" s="268">
        <v>0</v>
      </c>
      <c r="AJR28" s="268">
        <v>0</v>
      </c>
      <c r="AJS28" s="268">
        <v>282.86</v>
      </c>
      <c r="AJT28" s="268">
        <v>0</v>
      </c>
      <c r="AJU28" s="268">
        <v>-282.86</v>
      </c>
      <c r="AJV28" s="268">
        <v>0</v>
      </c>
      <c r="AJW28" s="268">
        <v>0</v>
      </c>
      <c r="AJX28" s="268">
        <v>0</v>
      </c>
      <c r="AJY28" s="268">
        <v>0</v>
      </c>
      <c r="AJZ28" s="269"/>
      <c r="AKA28" s="270">
        <f t="shared" si="63"/>
        <v>0</v>
      </c>
      <c r="AKB28" s="271">
        <f t="shared" si="63"/>
        <v>0</v>
      </c>
      <c r="AKC28" s="268">
        <v>0</v>
      </c>
      <c r="AKD28" s="268">
        <v>0</v>
      </c>
      <c r="AKE28" s="268">
        <v>0</v>
      </c>
      <c r="AKF28" s="268">
        <v>0</v>
      </c>
      <c r="AKG28" s="268">
        <v>0</v>
      </c>
      <c r="AKH28" s="268">
        <v>0</v>
      </c>
      <c r="AKI28" s="268">
        <v>0</v>
      </c>
      <c r="AKJ28" s="268">
        <v>-31.42</v>
      </c>
      <c r="AKK28" s="268">
        <v>0</v>
      </c>
      <c r="AKL28" s="268">
        <v>0</v>
      </c>
      <c r="AKM28" s="268">
        <v>0</v>
      </c>
      <c r="AKN28" s="268">
        <v>0</v>
      </c>
      <c r="AKO28" s="269"/>
      <c r="AKP28" s="270">
        <f t="shared" si="64"/>
        <v>-31.42</v>
      </c>
      <c r="AKQ28" s="271">
        <f t="shared" si="64"/>
        <v>-31.42</v>
      </c>
      <c r="AKR28" s="268">
        <v>25465.56</v>
      </c>
      <c r="AKS28" s="268">
        <v>7600</v>
      </c>
      <c r="AKT28" s="268">
        <v>350</v>
      </c>
      <c r="AKU28" s="268">
        <v>625</v>
      </c>
      <c r="AKV28" s="268">
        <v>12850</v>
      </c>
      <c r="AKW28" s="268">
        <v>4996</v>
      </c>
      <c r="AKX28" s="268">
        <v>200</v>
      </c>
      <c r="AKY28" s="268">
        <v>0</v>
      </c>
      <c r="AKZ28" s="268">
        <v>3500</v>
      </c>
      <c r="ALA28" s="268">
        <v>0</v>
      </c>
      <c r="ALB28" s="268">
        <v>14850</v>
      </c>
      <c r="ALC28" s="268">
        <v>3000</v>
      </c>
      <c r="ALD28" s="269"/>
      <c r="ALE28" s="270">
        <f t="shared" si="65"/>
        <v>73436.56</v>
      </c>
      <c r="ALF28" s="271">
        <f t="shared" si="65"/>
        <v>47971</v>
      </c>
      <c r="ALG28" s="268">
        <v>0</v>
      </c>
      <c r="ALH28" s="268">
        <v>0</v>
      </c>
      <c r="ALI28" s="268">
        <v>0</v>
      </c>
      <c r="ALJ28" s="268">
        <v>0</v>
      </c>
      <c r="ALK28" s="268">
        <v>0</v>
      </c>
      <c r="ALL28" s="268">
        <v>0</v>
      </c>
      <c r="ALM28" s="268">
        <v>0</v>
      </c>
      <c r="ALN28" s="268">
        <v>0</v>
      </c>
      <c r="ALO28" s="268">
        <v>0</v>
      </c>
      <c r="ALP28" s="268">
        <v>0</v>
      </c>
      <c r="ALQ28" s="268">
        <v>0</v>
      </c>
      <c r="ALR28" s="268">
        <v>0</v>
      </c>
      <c r="ALS28" s="269"/>
      <c r="ALT28" s="270">
        <f t="shared" si="66"/>
        <v>0</v>
      </c>
      <c r="ALU28" s="271">
        <f t="shared" si="66"/>
        <v>0</v>
      </c>
      <c r="ALV28" s="268">
        <v>754.04</v>
      </c>
      <c r="ALW28" s="268">
        <v>796.07</v>
      </c>
      <c r="ALX28" s="268">
        <v>607.38</v>
      </c>
      <c r="ALY28" s="268">
        <v>694.07</v>
      </c>
      <c r="ALZ28" s="268">
        <v>636.51</v>
      </c>
      <c r="AMA28" s="268">
        <v>981.45</v>
      </c>
      <c r="AMB28" s="268">
        <v>-733.14</v>
      </c>
      <c r="AMC28" s="268">
        <v>1388.91</v>
      </c>
      <c r="AMD28" s="268">
        <v>731.05</v>
      </c>
      <c r="AME28" s="268">
        <v>618.07000000000005</v>
      </c>
      <c r="AMF28" s="268">
        <v>907.39</v>
      </c>
      <c r="AMG28" s="268">
        <v>518.21</v>
      </c>
      <c r="AMH28" s="269"/>
      <c r="AMI28" s="270">
        <f t="shared" si="67"/>
        <v>7900.0100000000011</v>
      </c>
      <c r="AMJ28" s="271">
        <f t="shared" si="67"/>
        <v>7145.97</v>
      </c>
      <c r="AMK28" s="268">
        <v>4626.6899999999996</v>
      </c>
      <c r="AML28" s="268">
        <v>1392.37</v>
      </c>
      <c r="AMM28" s="268">
        <v>1832.85</v>
      </c>
      <c r="AMN28" s="268">
        <v>1178.7</v>
      </c>
      <c r="AMO28" s="268">
        <v>3207.32</v>
      </c>
      <c r="AMP28" s="268">
        <v>1576.58</v>
      </c>
      <c r="AMQ28" s="268">
        <v>1732.11</v>
      </c>
      <c r="AMR28" s="268">
        <v>4883.0600000000004</v>
      </c>
      <c r="AMS28" s="268">
        <v>941.47</v>
      </c>
      <c r="AMT28" s="268">
        <v>730.7</v>
      </c>
      <c r="AMU28" s="268">
        <v>5476.95</v>
      </c>
      <c r="AMV28" s="268">
        <v>638.70000000000005</v>
      </c>
      <c r="AMW28" s="269"/>
      <c r="AMX28" s="270">
        <f t="shared" si="68"/>
        <v>28217.500000000004</v>
      </c>
      <c r="AMY28" s="271">
        <f t="shared" si="68"/>
        <v>23590.810000000005</v>
      </c>
      <c r="AMZ28" s="268">
        <v>0</v>
      </c>
      <c r="ANA28" s="268">
        <v>0</v>
      </c>
      <c r="ANB28" s="268">
        <v>0</v>
      </c>
      <c r="ANC28" s="268">
        <v>0</v>
      </c>
      <c r="AND28" s="268">
        <v>0</v>
      </c>
      <c r="ANE28" s="268">
        <v>100</v>
      </c>
      <c r="ANF28" s="268">
        <v>0</v>
      </c>
      <c r="ANG28" s="268">
        <v>-100</v>
      </c>
      <c r="ANH28" s="268">
        <v>0</v>
      </c>
      <c r="ANI28" s="268">
        <v>0</v>
      </c>
      <c r="ANJ28" s="268">
        <v>0</v>
      </c>
      <c r="ANK28" s="268">
        <v>0</v>
      </c>
      <c r="ANL28" s="269"/>
      <c r="ANM28" s="270">
        <f t="shared" si="69"/>
        <v>0</v>
      </c>
      <c r="ANN28" s="271">
        <f t="shared" si="69"/>
        <v>0</v>
      </c>
      <c r="ANO28" s="268">
        <v>0</v>
      </c>
      <c r="ANP28" s="268">
        <v>0</v>
      </c>
      <c r="ANQ28" s="268">
        <v>0</v>
      </c>
      <c r="ANR28" s="268">
        <v>0</v>
      </c>
      <c r="ANS28" s="268">
        <v>0</v>
      </c>
      <c r="ANT28" s="268">
        <v>0</v>
      </c>
      <c r="ANU28" s="268">
        <v>0</v>
      </c>
      <c r="ANV28" s="268">
        <v>0</v>
      </c>
      <c r="ANW28" s="268">
        <v>0</v>
      </c>
      <c r="ANX28" s="268">
        <v>0</v>
      </c>
      <c r="ANY28" s="268">
        <v>260</v>
      </c>
      <c r="ANZ28" s="268">
        <v>0</v>
      </c>
      <c r="AOA28" s="269"/>
      <c r="AOB28" s="270">
        <f t="shared" si="70"/>
        <v>260</v>
      </c>
      <c r="AOC28" s="271">
        <f t="shared" si="70"/>
        <v>260</v>
      </c>
      <c r="AOD28" s="268">
        <v>0</v>
      </c>
      <c r="AOE28" s="268">
        <v>0</v>
      </c>
      <c r="AOF28" s="268">
        <v>0</v>
      </c>
      <c r="AOG28" s="268">
        <v>0</v>
      </c>
      <c r="AOH28" s="268">
        <v>0</v>
      </c>
      <c r="AOI28" s="268">
        <v>0</v>
      </c>
      <c r="AOJ28" s="268">
        <v>0</v>
      </c>
      <c r="AOK28" s="268">
        <v>0</v>
      </c>
      <c r="AOL28" s="268">
        <v>0</v>
      </c>
      <c r="AOM28" s="268">
        <v>0</v>
      </c>
      <c r="AON28" s="268">
        <v>0</v>
      </c>
      <c r="AOO28" s="268">
        <v>0</v>
      </c>
      <c r="AOP28" s="269"/>
      <c r="AOQ28" s="270">
        <f t="shared" si="71"/>
        <v>0</v>
      </c>
      <c r="AOR28" s="271">
        <f t="shared" si="71"/>
        <v>0</v>
      </c>
      <c r="AOS28" s="268">
        <v>0</v>
      </c>
      <c r="AOT28" s="268">
        <v>260</v>
      </c>
      <c r="AOU28" s="268">
        <v>0</v>
      </c>
      <c r="AOV28" s="268">
        <v>260</v>
      </c>
      <c r="AOW28" s="268">
        <v>0</v>
      </c>
      <c r="AOX28" s="268">
        <v>0</v>
      </c>
      <c r="AOY28" s="268">
        <v>0</v>
      </c>
      <c r="AOZ28" s="268">
        <v>0</v>
      </c>
      <c r="APA28" s="268">
        <v>1300</v>
      </c>
      <c r="APB28" s="268">
        <v>0</v>
      </c>
      <c r="APC28" s="268">
        <v>0</v>
      </c>
      <c r="APD28" s="268">
        <v>0</v>
      </c>
      <c r="APE28" s="269"/>
      <c r="APF28" s="270">
        <f t="shared" si="72"/>
        <v>1820</v>
      </c>
      <c r="APG28" s="271">
        <f t="shared" si="72"/>
        <v>1820</v>
      </c>
      <c r="APH28" s="268">
        <v>0</v>
      </c>
      <c r="API28" s="268">
        <v>0</v>
      </c>
      <c r="APJ28" s="268">
        <v>0</v>
      </c>
      <c r="APK28" s="268">
        <v>0</v>
      </c>
      <c r="APL28" s="268">
        <v>0</v>
      </c>
      <c r="APM28" s="268">
        <v>0</v>
      </c>
      <c r="APN28" s="268">
        <v>0</v>
      </c>
      <c r="APO28" s="268">
        <v>0</v>
      </c>
      <c r="APP28" s="268">
        <v>0</v>
      </c>
      <c r="APQ28" s="268">
        <v>0</v>
      </c>
      <c r="APR28" s="268">
        <v>0</v>
      </c>
      <c r="APS28" s="268">
        <v>0</v>
      </c>
      <c r="APT28" s="269"/>
      <c r="APU28" s="270">
        <f t="shared" si="73"/>
        <v>0</v>
      </c>
      <c r="APV28" s="271">
        <f t="shared" si="73"/>
        <v>0</v>
      </c>
      <c r="APW28" s="268">
        <v>0</v>
      </c>
      <c r="APX28" s="268">
        <v>0</v>
      </c>
      <c r="APY28" s="268">
        <v>0</v>
      </c>
      <c r="APZ28" s="268">
        <v>0</v>
      </c>
      <c r="AQA28" s="268">
        <v>0</v>
      </c>
      <c r="AQB28" s="268">
        <v>0</v>
      </c>
      <c r="AQC28" s="268">
        <v>0</v>
      </c>
      <c r="AQD28" s="268">
        <v>0</v>
      </c>
      <c r="AQE28" s="268">
        <v>0</v>
      </c>
      <c r="AQF28" s="268">
        <v>0</v>
      </c>
      <c r="AQG28" s="268">
        <v>0</v>
      </c>
      <c r="AQH28" s="268">
        <v>0</v>
      </c>
      <c r="AQI28" s="269"/>
      <c r="AQJ28" s="270">
        <f t="shared" si="74"/>
        <v>0</v>
      </c>
      <c r="AQK28" s="271">
        <f t="shared" si="74"/>
        <v>0</v>
      </c>
      <c r="AQL28" s="268"/>
      <c r="AQM28" s="268"/>
      <c r="AQN28" s="268"/>
      <c r="AQO28" s="268"/>
      <c r="AQP28" s="268"/>
      <c r="AQQ28" s="268"/>
      <c r="AQR28" s="268">
        <v>120872</v>
      </c>
      <c r="AQS28" s="268"/>
      <c r="AQT28" s="268"/>
      <c r="AQU28" s="268"/>
      <c r="AQV28" s="268"/>
      <c r="AQW28" s="268"/>
      <c r="AQX28" s="269"/>
      <c r="AQY28" s="270">
        <f t="shared" si="75"/>
        <v>120872</v>
      </c>
      <c r="AQZ28" s="271">
        <f t="shared" si="75"/>
        <v>120872</v>
      </c>
      <c r="ARA28" s="268">
        <v>0</v>
      </c>
      <c r="ARB28" s="268">
        <v>0</v>
      </c>
      <c r="ARC28" s="268">
        <v>0</v>
      </c>
      <c r="ARD28" s="268">
        <v>0</v>
      </c>
      <c r="ARE28" s="268">
        <v>0</v>
      </c>
      <c r="ARF28" s="268">
        <v>0</v>
      </c>
      <c r="ARG28" s="268">
        <v>0</v>
      </c>
      <c r="ARH28" s="268">
        <v>0</v>
      </c>
      <c r="ARI28" s="268">
        <v>0</v>
      </c>
      <c r="ARJ28" s="268">
        <v>0</v>
      </c>
      <c r="ARK28" s="268">
        <v>0</v>
      </c>
      <c r="ARL28" s="268">
        <v>0</v>
      </c>
      <c r="ARM28" s="269"/>
      <c r="ARN28" s="270">
        <f t="shared" si="76"/>
        <v>0</v>
      </c>
      <c r="ARO28" s="271">
        <f t="shared" si="76"/>
        <v>0</v>
      </c>
      <c r="ARP28" s="268">
        <v>226769.54</v>
      </c>
      <c r="ARQ28" s="268">
        <v>243874.14</v>
      </c>
      <c r="ARR28" s="268">
        <v>228739.37</v>
      </c>
      <c r="ARS28" s="268">
        <v>228244.22</v>
      </c>
      <c r="ART28" s="268">
        <v>228972.19</v>
      </c>
      <c r="ARU28" s="268">
        <v>233249.06</v>
      </c>
      <c r="ARV28" s="268">
        <v>312004.17</v>
      </c>
      <c r="ARW28" s="268">
        <v>221743.23</v>
      </c>
      <c r="ARX28" s="268">
        <v>199537.6</v>
      </c>
      <c r="ARY28" s="268">
        <v>242274.12</v>
      </c>
      <c r="ARZ28" s="268">
        <v>91584.24</v>
      </c>
      <c r="ASA28" s="269"/>
      <c r="ASB28" s="272">
        <f t="shared" si="78"/>
        <v>2456991.8800000004</v>
      </c>
      <c r="ASC28" s="273">
        <v>71508.78</v>
      </c>
      <c r="ASD28" s="268">
        <v>43102.57</v>
      </c>
      <c r="ASE28" s="268">
        <v>11869.8</v>
      </c>
      <c r="ASF28" s="268">
        <v>41128.239999999998</v>
      </c>
      <c r="ASG28" s="268">
        <v>36967.71</v>
      </c>
      <c r="ASH28" s="268">
        <v>41231.870000000003</v>
      </c>
      <c r="ASI28" s="268">
        <v>80436.52</v>
      </c>
      <c r="ASJ28" s="268"/>
      <c r="ASK28" s="268"/>
      <c r="ASL28" s="268">
        <v>9174.0300000000007</v>
      </c>
      <c r="ASM28" s="268">
        <v>87406.68</v>
      </c>
      <c r="ASN28" s="269"/>
      <c r="ASO28" s="274">
        <f t="shared" si="77"/>
        <v>422826.2</v>
      </c>
    </row>
    <row r="29" spans="1:1185" x14ac:dyDescent="0.25">
      <c r="A29" s="39">
        <v>28</v>
      </c>
      <c r="B29" s="40">
        <v>1</v>
      </c>
      <c r="C29" s="40" t="s">
        <v>39</v>
      </c>
      <c r="D29" s="40" t="s">
        <v>39</v>
      </c>
      <c r="E29" s="41" t="s">
        <v>39</v>
      </c>
      <c r="F29" s="187">
        <v>1686635</v>
      </c>
      <c r="G29" s="49">
        <v>1872231</v>
      </c>
      <c r="H29" s="51">
        <v>1623968</v>
      </c>
      <c r="I29" s="49">
        <v>1640098</v>
      </c>
      <c r="J29" s="49">
        <v>170401.85417158739</v>
      </c>
      <c r="K29" s="51" t="s">
        <v>219</v>
      </c>
      <c r="L29" s="49">
        <v>1635571.01</v>
      </c>
      <c r="M29" s="49">
        <v>1805973</v>
      </c>
      <c r="N29" s="49">
        <v>1623968</v>
      </c>
      <c r="O29" s="49">
        <v>135331</v>
      </c>
      <c r="P29" s="49">
        <v>136675</v>
      </c>
      <c r="Q29" s="258">
        <v>24356.213225823642</v>
      </c>
      <c r="R29" s="259">
        <v>41901.922602589038</v>
      </c>
      <c r="S29" s="260">
        <f t="shared" si="0"/>
        <v>66258.135828412676</v>
      </c>
      <c r="T29" s="261">
        <v>2451</v>
      </c>
      <c r="U29" s="261">
        <v>5546.94</v>
      </c>
      <c r="V29" s="261">
        <v>5127.78</v>
      </c>
      <c r="W29" s="261">
        <v>5928.89</v>
      </c>
      <c r="X29" s="261">
        <v>7607.87</v>
      </c>
      <c r="Y29" s="261">
        <v>6870.84</v>
      </c>
      <c r="Z29" s="261">
        <v>5090.16</v>
      </c>
      <c r="AA29" s="261">
        <v>9561.7999999999993</v>
      </c>
      <c r="AB29" s="261">
        <v>4349.46</v>
      </c>
      <c r="AC29" s="261">
        <v>6255.04</v>
      </c>
      <c r="AD29" s="261">
        <v>6641.79</v>
      </c>
      <c r="AE29" s="261">
        <v>6784.02</v>
      </c>
      <c r="AF29" s="262"/>
      <c r="AG29" s="263">
        <f t="shared" si="1"/>
        <v>72215.59</v>
      </c>
      <c r="AH29" s="264">
        <f t="shared" si="1"/>
        <v>69764.59</v>
      </c>
      <c r="AI29" s="261">
        <v>584.42999999999995</v>
      </c>
      <c r="AJ29" s="261">
        <v>1804.58</v>
      </c>
      <c r="AK29" s="261">
        <v>1612.58</v>
      </c>
      <c r="AL29" s="261">
        <v>1341.32</v>
      </c>
      <c r="AM29" s="261">
        <v>1644.94</v>
      </c>
      <c r="AN29" s="261">
        <v>1592.08</v>
      </c>
      <c r="AO29" s="261">
        <v>1309.07</v>
      </c>
      <c r="AP29" s="261">
        <v>1589.75</v>
      </c>
      <c r="AQ29" s="261">
        <v>621.25</v>
      </c>
      <c r="AR29" s="261">
        <v>1206.95</v>
      </c>
      <c r="AS29" s="261">
        <v>1272.8699999999999</v>
      </c>
      <c r="AT29" s="261">
        <v>1151.9100000000001</v>
      </c>
      <c r="AU29" s="262"/>
      <c r="AV29" s="263">
        <f t="shared" si="2"/>
        <v>15731.73</v>
      </c>
      <c r="AW29" s="264">
        <f t="shared" si="2"/>
        <v>15147.3</v>
      </c>
      <c r="AX29" s="261">
        <v>0</v>
      </c>
      <c r="AY29" s="261">
        <v>0</v>
      </c>
      <c r="AZ29" s="261">
        <v>0</v>
      </c>
      <c r="BA29" s="261">
        <v>0</v>
      </c>
      <c r="BB29" s="261">
        <v>0</v>
      </c>
      <c r="BC29" s="261">
        <v>0</v>
      </c>
      <c r="BD29" s="261">
        <v>0</v>
      </c>
      <c r="BE29" s="261">
        <v>0</v>
      </c>
      <c r="BF29" s="261">
        <v>0</v>
      </c>
      <c r="BG29" s="261">
        <v>0</v>
      </c>
      <c r="BH29" s="261">
        <v>0</v>
      </c>
      <c r="BI29" s="261">
        <v>0</v>
      </c>
      <c r="BJ29" s="262"/>
      <c r="BK29" s="263">
        <f t="shared" si="3"/>
        <v>0</v>
      </c>
      <c r="BL29" s="264">
        <f t="shared" si="3"/>
        <v>0</v>
      </c>
      <c r="BM29" s="261">
        <v>160.30000000000001</v>
      </c>
      <c r="BN29" s="261">
        <v>325.98</v>
      </c>
      <c r="BO29" s="261">
        <v>138.97</v>
      </c>
      <c r="BP29" s="261">
        <v>137.77000000000001</v>
      </c>
      <c r="BQ29" s="261">
        <v>188.21</v>
      </c>
      <c r="BR29" s="261">
        <v>224.7</v>
      </c>
      <c r="BS29" s="261">
        <v>212.21</v>
      </c>
      <c r="BT29" s="261">
        <v>236.63</v>
      </c>
      <c r="BU29" s="261">
        <v>182.03</v>
      </c>
      <c r="BV29" s="261">
        <v>186.63</v>
      </c>
      <c r="BW29" s="261">
        <v>204.62</v>
      </c>
      <c r="BX29" s="261">
        <v>186.21</v>
      </c>
      <c r="BY29" s="262"/>
      <c r="BZ29" s="263">
        <f t="shared" si="4"/>
        <v>2384.2599999999998</v>
      </c>
      <c r="CA29" s="264">
        <f t="shared" si="4"/>
        <v>2223.96</v>
      </c>
      <c r="CB29" s="261">
        <v>2268.83</v>
      </c>
      <c r="CC29" s="261">
        <v>4125.7700000000004</v>
      </c>
      <c r="CD29" s="261">
        <v>3384.53</v>
      </c>
      <c r="CE29" s="261">
        <v>3353.51</v>
      </c>
      <c r="CF29" s="261">
        <v>4838.5600000000004</v>
      </c>
      <c r="CG29" s="261">
        <v>5514.41</v>
      </c>
      <c r="CH29" s="261">
        <v>3473.85</v>
      </c>
      <c r="CI29" s="261">
        <v>7417.13</v>
      </c>
      <c r="CJ29" s="261">
        <v>2720.97</v>
      </c>
      <c r="CK29" s="261">
        <v>4819.3100000000004</v>
      </c>
      <c r="CL29" s="261">
        <v>3717.58</v>
      </c>
      <c r="CM29" s="261">
        <v>4002.93</v>
      </c>
      <c r="CN29" s="262"/>
      <c r="CO29" s="263">
        <f t="shared" si="5"/>
        <v>49637.38</v>
      </c>
      <c r="CP29" s="264">
        <f t="shared" si="5"/>
        <v>47368.55</v>
      </c>
      <c r="CQ29" s="261">
        <v>0</v>
      </c>
      <c r="CR29" s="261">
        <v>0</v>
      </c>
      <c r="CS29" s="261">
        <v>0</v>
      </c>
      <c r="CT29" s="261">
        <v>0</v>
      </c>
      <c r="CU29" s="261">
        <v>0</v>
      </c>
      <c r="CV29" s="261">
        <v>0</v>
      </c>
      <c r="CW29" s="261">
        <v>0</v>
      </c>
      <c r="CX29" s="261">
        <v>0</v>
      </c>
      <c r="CY29" s="261">
        <v>0</v>
      </c>
      <c r="CZ29" s="261">
        <v>0</v>
      </c>
      <c r="DA29" s="261">
        <v>0</v>
      </c>
      <c r="DB29" s="261">
        <v>0</v>
      </c>
      <c r="DC29" s="262"/>
      <c r="DD29" s="263">
        <f t="shared" si="6"/>
        <v>0</v>
      </c>
      <c r="DE29" s="264">
        <f t="shared" si="6"/>
        <v>0</v>
      </c>
      <c r="DF29" s="261">
        <v>1175.95</v>
      </c>
      <c r="DG29" s="261">
        <v>2865.85</v>
      </c>
      <c r="DH29" s="261">
        <v>1258.8699999999999</v>
      </c>
      <c r="DI29" s="261">
        <v>865.13</v>
      </c>
      <c r="DJ29" s="261">
        <v>700</v>
      </c>
      <c r="DK29" s="261">
        <v>1514.02</v>
      </c>
      <c r="DL29" s="261">
        <v>1475.91</v>
      </c>
      <c r="DM29" s="261">
        <v>2437.87</v>
      </c>
      <c r="DN29" s="261">
        <v>932.92</v>
      </c>
      <c r="DO29" s="261">
        <v>1916.4</v>
      </c>
      <c r="DP29" s="261">
        <v>2047.34</v>
      </c>
      <c r="DQ29" s="261">
        <v>965.62</v>
      </c>
      <c r="DR29" s="262"/>
      <c r="DS29" s="263">
        <f t="shared" si="7"/>
        <v>18155.879999999997</v>
      </c>
      <c r="DT29" s="264">
        <f t="shared" si="7"/>
        <v>16979.929999999997</v>
      </c>
      <c r="DU29" s="261">
        <v>6186.47</v>
      </c>
      <c r="DV29" s="261">
        <v>9743.75</v>
      </c>
      <c r="DW29" s="261">
        <v>6519.33</v>
      </c>
      <c r="DX29" s="261">
        <v>5074.84</v>
      </c>
      <c r="DY29" s="261">
        <v>6513.88</v>
      </c>
      <c r="DZ29" s="261">
        <v>31860.59</v>
      </c>
      <c r="EA29" s="261">
        <v>7626.23</v>
      </c>
      <c r="EB29" s="261">
        <v>14018.79</v>
      </c>
      <c r="EC29" s="261">
        <v>2908.32</v>
      </c>
      <c r="ED29" s="261">
        <v>10270.709999999999</v>
      </c>
      <c r="EE29" s="261">
        <v>6920.06</v>
      </c>
      <c r="EF29" s="261">
        <v>8148.72</v>
      </c>
      <c r="EG29" s="262"/>
      <c r="EH29" s="263">
        <f t="shared" si="8"/>
        <v>115791.69</v>
      </c>
      <c r="EI29" s="264">
        <f t="shared" si="8"/>
        <v>109605.22</v>
      </c>
      <c r="EJ29" s="261">
        <v>902.69</v>
      </c>
      <c r="EK29" s="261">
        <v>1384.33</v>
      </c>
      <c r="EL29" s="261">
        <v>942.39</v>
      </c>
      <c r="EM29" s="261">
        <v>734.77</v>
      </c>
      <c r="EN29" s="261">
        <v>984.91</v>
      </c>
      <c r="EO29" s="261">
        <v>3739.25</v>
      </c>
      <c r="EP29" s="261">
        <v>719.44</v>
      </c>
      <c r="EQ29" s="261">
        <v>1728.15</v>
      </c>
      <c r="ER29" s="261">
        <v>367.23</v>
      </c>
      <c r="ES29" s="261">
        <v>1021.03</v>
      </c>
      <c r="ET29" s="261">
        <v>1016.77</v>
      </c>
      <c r="EU29" s="261">
        <v>944.79</v>
      </c>
      <c r="EV29" s="262"/>
      <c r="EW29" s="263">
        <f t="shared" si="9"/>
        <v>14485.75</v>
      </c>
      <c r="EX29" s="264">
        <f t="shared" si="9"/>
        <v>13583.060000000001</v>
      </c>
      <c r="EY29" s="261">
        <v>0</v>
      </c>
      <c r="EZ29" s="261">
        <v>0</v>
      </c>
      <c r="FA29" s="261">
        <v>0</v>
      </c>
      <c r="FB29" s="261">
        <v>0</v>
      </c>
      <c r="FC29" s="261">
        <v>0</v>
      </c>
      <c r="FD29" s="261">
        <v>0</v>
      </c>
      <c r="FE29" s="261">
        <v>0</v>
      </c>
      <c r="FF29" s="261">
        <v>0</v>
      </c>
      <c r="FG29" s="261">
        <v>0</v>
      </c>
      <c r="FH29" s="261">
        <v>0</v>
      </c>
      <c r="FI29" s="261">
        <v>0</v>
      </c>
      <c r="FJ29" s="261">
        <v>0</v>
      </c>
      <c r="FK29" s="262"/>
      <c r="FL29" s="263">
        <f t="shared" si="10"/>
        <v>0</v>
      </c>
      <c r="FM29" s="264">
        <f t="shared" si="10"/>
        <v>0</v>
      </c>
      <c r="FN29" s="261">
        <v>656.95</v>
      </c>
      <c r="FO29" s="261">
        <v>1114.0999999999999</v>
      </c>
      <c r="FP29" s="261">
        <v>489.04</v>
      </c>
      <c r="FQ29" s="261">
        <v>623.35</v>
      </c>
      <c r="FR29" s="261">
        <v>616.53</v>
      </c>
      <c r="FS29" s="261">
        <v>570.86</v>
      </c>
      <c r="FT29" s="261">
        <v>821.93</v>
      </c>
      <c r="FU29" s="261">
        <v>1502.63</v>
      </c>
      <c r="FV29" s="261">
        <v>459.14</v>
      </c>
      <c r="FW29" s="261">
        <v>998.79</v>
      </c>
      <c r="FX29" s="261">
        <v>783.29</v>
      </c>
      <c r="FY29" s="261">
        <v>1224.31</v>
      </c>
      <c r="FZ29" s="262"/>
      <c r="GA29" s="263">
        <f t="shared" si="11"/>
        <v>9860.92</v>
      </c>
      <c r="GB29" s="264">
        <f t="shared" si="11"/>
        <v>9203.9699999999993</v>
      </c>
      <c r="GC29" s="261">
        <v>1469.87</v>
      </c>
      <c r="GD29" s="261">
        <v>2592.96</v>
      </c>
      <c r="GE29" s="261">
        <v>1925.62</v>
      </c>
      <c r="GF29" s="261">
        <v>1566.58</v>
      </c>
      <c r="GG29" s="261">
        <v>1857.05</v>
      </c>
      <c r="GH29" s="261">
        <v>1308.78</v>
      </c>
      <c r="GI29" s="261">
        <v>1891.86</v>
      </c>
      <c r="GJ29" s="261">
        <v>3557.88</v>
      </c>
      <c r="GK29" s="261">
        <v>709.78</v>
      </c>
      <c r="GL29" s="261">
        <v>2287.2800000000002</v>
      </c>
      <c r="GM29" s="261">
        <v>2012.09</v>
      </c>
      <c r="GN29" s="261">
        <v>2072.63</v>
      </c>
      <c r="GO29" s="262"/>
      <c r="GP29" s="263">
        <f t="shared" si="12"/>
        <v>23252.38</v>
      </c>
      <c r="GQ29" s="264">
        <f t="shared" si="12"/>
        <v>21782.510000000002</v>
      </c>
      <c r="GR29" s="261">
        <v>1418.62</v>
      </c>
      <c r="GS29" s="261">
        <v>1488.59</v>
      </c>
      <c r="GT29" s="261">
        <v>1153.99</v>
      </c>
      <c r="GU29" s="261">
        <v>787.31</v>
      </c>
      <c r="GV29" s="261">
        <v>970.09</v>
      </c>
      <c r="GW29" s="261">
        <v>725.89</v>
      </c>
      <c r="GX29" s="261">
        <v>410.23</v>
      </c>
      <c r="GY29" s="261">
        <v>1367.91</v>
      </c>
      <c r="GZ29" s="261">
        <v>802.69</v>
      </c>
      <c r="HA29" s="261">
        <v>768.5</v>
      </c>
      <c r="HB29" s="261">
        <v>996.74</v>
      </c>
      <c r="HC29" s="261">
        <v>465.51</v>
      </c>
      <c r="HD29" s="262"/>
      <c r="HE29" s="263">
        <f t="shared" si="13"/>
        <v>11356.070000000002</v>
      </c>
      <c r="HF29" s="264">
        <f t="shared" si="13"/>
        <v>9937.4500000000007</v>
      </c>
      <c r="HG29" s="261">
        <v>0</v>
      </c>
      <c r="HH29" s="261">
        <v>0</v>
      </c>
      <c r="HI29" s="261">
        <v>0</v>
      </c>
      <c r="HJ29" s="261">
        <v>0</v>
      </c>
      <c r="HK29" s="261">
        <v>0</v>
      </c>
      <c r="HL29" s="261">
        <v>0</v>
      </c>
      <c r="HM29" s="261">
        <v>0</v>
      </c>
      <c r="HN29" s="261">
        <v>0</v>
      </c>
      <c r="HO29" s="261">
        <v>0</v>
      </c>
      <c r="HP29" s="261">
        <v>0</v>
      </c>
      <c r="HQ29" s="261">
        <v>0</v>
      </c>
      <c r="HR29" s="261">
        <v>0</v>
      </c>
      <c r="HS29" s="262"/>
      <c r="HT29" s="263">
        <f t="shared" si="14"/>
        <v>0</v>
      </c>
      <c r="HU29" s="264">
        <f t="shared" si="14"/>
        <v>0</v>
      </c>
      <c r="HV29" s="261">
        <v>170</v>
      </c>
      <c r="HW29" s="261">
        <v>0</v>
      </c>
      <c r="HX29" s="261">
        <v>0</v>
      </c>
      <c r="HY29" s="261">
        <v>0</v>
      </c>
      <c r="HZ29" s="261">
        <v>0</v>
      </c>
      <c r="IA29" s="261">
        <v>0</v>
      </c>
      <c r="IB29" s="261">
        <v>0</v>
      </c>
      <c r="IC29" s="261">
        <v>0</v>
      </c>
      <c r="ID29" s="261">
        <v>0</v>
      </c>
      <c r="IE29" s="261">
        <v>0</v>
      </c>
      <c r="IF29" s="261">
        <v>0</v>
      </c>
      <c r="IG29" s="261">
        <v>0</v>
      </c>
      <c r="IH29" s="262"/>
      <c r="II29" s="263">
        <f t="shared" si="15"/>
        <v>170</v>
      </c>
      <c r="IJ29" s="264">
        <f t="shared" si="15"/>
        <v>0</v>
      </c>
      <c r="IK29" s="261">
        <v>10114.5</v>
      </c>
      <c r="IL29" s="261">
        <v>7172</v>
      </c>
      <c r="IM29" s="261">
        <v>5982</v>
      </c>
      <c r="IN29" s="261">
        <v>6648</v>
      </c>
      <c r="IO29" s="261">
        <v>6391.5</v>
      </c>
      <c r="IP29" s="261">
        <v>8279.24</v>
      </c>
      <c r="IQ29" s="261">
        <v>6082.29</v>
      </c>
      <c r="IR29" s="261">
        <v>4574.97</v>
      </c>
      <c r="IS29" s="261">
        <v>7844</v>
      </c>
      <c r="IT29" s="261">
        <v>6797.24</v>
      </c>
      <c r="IU29" s="261">
        <v>5762.51</v>
      </c>
      <c r="IV29" s="261">
        <v>7263.28</v>
      </c>
      <c r="IW29" s="262"/>
      <c r="IX29" s="263">
        <f t="shared" si="16"/>
        <v>82911.53</v>
      </c>
      <c r="IY29" s="264">
        <f t="shared" si="16"/>
        <v>72797.03</v>
      </c>
      <c r="IZ29" s="261">
        <v>7402.72</v>
      </c>
      <c r="JA29" s="261">
        <v>5268.42</v>
      </c>
      <c r="JB29" s="261">
        <v>3804.36</v>
      </c>
      <c r="JC29" s="261">
        <v>3031.16</v>
      </c>
      <c r="JD29" s="261">
        <v>5596.16</v>
      </c>
      <c r="JE29" s="261">
        <v>6418.16</v>
      </c>
      <c r="JF29" s="261">
        <v>903.71</v>
      </c>
      <c r="JG29" s="261">
        <v>1596.5</v>
      </c>
      <c r="JH29" s="261">
        <v>1451.67</v>
      </c>
      <c r="JI29" s="261">
        <v>2497.62</v>
      </c>
      <c r="JJ29" s="261">
        <v>953.93</v>
      </c>
      <c r="JK29" s="261">
        <v>1067.76</v>
      </c>
      <c r="JL29" s="262"/>
      <c r="JM29" s="263">
        <f t="shared" si="17"/>
        <v>39992.170000000006</v>
      </c>
      <c r="JN29" s="264">
        <f t="shared" si="17"/>
        <v>32589.449999999997</v>
      </c>
      <c r="JO29" s="261">
        <v>0</v>
      </c>
      <c r="JP29" s="261">
        <v>0</v>
      </c>
      <c r="JQ29" s="261">
        <v>0</v>
      </c>
      <c r="JR29" s="261">
        <v>0</v>
      </c>
      <c r="JS29" s="261">
        <v>0</v>
      </c>
      <c r="JT29" s="261">
        <v>0</v>
      </c>
      <c r="JU29" s="261">
        <v>0</v>
      </c>
      <c r="JV29" s="261">
        <v>0</v>
      </c>
      <c r="JW29" s="261">
        <v>0</v>
      </c>
      <c r="JX29" s="261">
        <v>0</v>
      </c>
      <c r="JY29" s="261">
        <v>0</v>
      </c>
      <c r="JZ29" s="261">
        <v>0</v>
      </c>
      <c r="KA29" s="262"/>
      <c r="KB29" s="263">
        <f t="shared" si="18"/>
        <v>0</v>
      </c>
      <c r="KC29" s="264">
        <f t="shared" si="18"/>
        <v>0</v>
      </c>
      <c r="KD29" s="261">
        <v>5760</v>
      </c>
      <c r="KE29" s="261">
        <v>4960</v>
      </c>
      <c r="KF29" s="261">
        <v>4080</v>
      </c>
      <c r="KG29" s="261">
        <v>4320</v>
      </c>
      <c r="KH29" s="261">
        <v>4240</v>
      </c>
      <c r="KI29" s="261">
        <v>4960</v>
      </c>
      <c r="KJ29" s="261">
        <v>4000</v>
      </c>
      <c r="KK29" s="261">
        <v>3040</v>
      </c>
      <c r="KL29" s="261">
        <v>3760</v>
      </c>
      <c r="KM29" s="261">
        <v>4640</v>
      </c>
      <c r="KN29" s="261">
        <v>3785.06</v>
      </c>
      <c r="KO29" s="261">
        <v>3280</v>
      </c>
      <c r="KP29" s="262"/>
      <c r="KQ29" s="263">
        <f t="shared" si="19"/>
        <v>50825.06</v>
      </c>
      <c r="KR29" s="264">
        <f t="shared" si="19"/>
        <v>45065.06</v>
      </c>
      <c r="KS29" s="261">
        <v>600</v>
      </c>
      <c r="KT29" s="261">
        <v>500</v>
      </c>
      <c r="KU29" s="261">
        <v>350</v>
      </c>
      <c r="KV29" s="261">
        <v>200</v>
      </c>
      <c r="KW29" s="261">
        <v>250</v>
      </c>
      <c r="KX29" s="261">
        <v>600</v>
      </c>
      <c r="KY29" s="261">
        <v>600</v>
      </c>
      <c r="KZ29" s="261">
        <v>250</v>
      </c>
      <c r="LA29" s="261">
        <v>200</v>
      </c>
      <c r="LB29" s="261">
        <v>550</v>
      </c>
      <c r="LC29" s="261">
        <v>200</v>
      </c>
      <c r="LD29" s="261">
        <v>550</v>
      </c>
      <c r="LE29" s="262"/>
      <c r="LF29" s="263">
        <f t="shared" si="20"/>
        <v>4850</v>
      </c>
      <c r="LG29" s="264">
        <f t="shared" si="20"/>
        <v>4250</v>
      </c>
      <c r="LH29" s="261">
        <v>0</v>
      </c>
      <c r="LI29" s="261">
        <v>400</v>
      </c>
      <c r="LJ29" s="261">
        <v>0</v>
      </c>
      <c r="LK29" s="261">
        <v>80</v>
      </c>
      <c r="LL29" s="261">
        <v>160</v>
      </c>
      <c r="LM29" s="261">
        <v>240</v>
      </c>
      <c r="LN29" s="261">
        <v>160</v>
      </c>
      <c r="LO29" s="261">
        <v>0</v>
      </c>
      <c r="LP29" s="261">
        <v>0</v>
      </c>
      <c r="LQ29" s="261">
        <v>160</v>
      </c>
      <c r="LR29" s="261">
        <v>0</v>
      </c>
      <c r="LS29" s="261">
        <v>0</v>
      </c>
      <c r="LT29" s="262"/>
      <c r="LU29" s="263">
        <f t="shared" si="21"/>
        <v>1200</v>
      </c>
      <c r="LV29" s="264">
        <f t="shared" si="21"/>
        <v>1200</v>
      </c>
      <c r="LW29" s="261">
        <v>1970</v>
      </c>
      <c r="LX29" s="261">
        <v>1770</v>
      </c>
      <c r="LY29" s="261">
        <v>1475</v>
      </c>
      <c r="LZ29" s="261">
        <v>1770</v>
      </c>
      <c r="MA29" s="261">
        <v>1575</v>
      </c>
      <c r="MB29" s="261">
        <v>885</v>
      </c>
      <c r="MC29" s="261">
        <v>2070</v>
      </c>
      <c r="MD29" s="261">
        <v>1870</v>
      </c>
      <c r="ME29" s="261">
        <v>1180</v>
      </c>
      <c r="MF29" s="261">
        <v>1870</v>
      </c>
      <c r="MG29" s="261">
        <v>3050</v>
      </c>
      <c r="MH29" s="261">
        <v>1475</v>
      </c>
      <c r="MI29" s="262"/>
      <c r="MJ29" s="263">
        <f t="shared" si="22"/>
        <v>20960</v>
      </c>
      <c r="MK29" s="264">
        <f t="shared" si="22"/>
        <v>18990</v>
      </c>
      <c r="ML29" s="261">
        <v>0</v>
      </c>
      <c r="MM29" s="261">
        <v>0</v>
      </c>
      <c r="MN29" s="261">
        <v>0</v>
      </c>
      <c r="MO29" s="261">
        <v>0</v>
      </c>
      <c r="MP29" s="261">
        <v>0</v>
      </c>
      <c r="MQ29" s="261">
        <v>0</v>
      </c>
      <c r="MR29" s="261">
        <v>0</v>
      </c>
      <c r="MS29" s="261">
        <v>0</v>
      </c>
      <c r="MT29" s="261">
        <v>0</v>
      </c>
      <c r="MU29" s="261">
        <v>0</v>
      </c>
      <c r="MV29" s="261">
        <v>0</v>
      </c>
      <c r="MW29" s="261">
        <v>0</v>
      </c>
      <c r="MX29" s="262"/>
      <c r="MY29" s="263">
        <f t="shared" si="23"/>
        <v>0</v>
      </c>
      <c r="MZ29" s="264">
        <f t="shared" si="23"/>
        <v>0</v>
      </c>
      <c r="NA29" s="261">
        <v>36363.5</v>
      </c>
      <c r="NB29" s="261">
        <v>25650</v>
      </c>
      <c r="NC29" s="261">
        <v>24775</v>
      </c>
      <c r="ND29" s="261">
        <v>32960</v>
      </c>
      <c r="NE29" s="261">
        <v>23180</v>
      </c>
      <c r="NF29" s="261">
        <v>26825</v>
      </c>
      <c r="NG29" s="261">
        <v>28725</v>
      </c>
      <c r="NH29" s="261">
        <v>8515</v>
      </c>
      <c r="NI29" s="261">
        <v>11375</v>
      </c>
      <c r="NJ29" s="261">
        <v>13700</v>
      </c>
      <c r="NK29" s="261">
        <v>13235</v>
      </c>
      <c r="NL29" s="261">
        <v>19485</v>
      </c>
      <c r="NM29" s="262"/>
      <c r="NN29" s="263">
        <f t="shared" si="24"/>
        <v>264788.5</v>
      </c>
      <c r="NO29" s="264">
        <f t="shared" si="24"/>
        <v>228425</v>
      </c>
      <c r="NP29" s="261">
        <v>418.5</v>
      </c>
      <c r="NQ29" s="261">
        <v>393.67</v>
      </c>
      <c r="NR29" s="261">
        <v>541.47</v>
      </c>
      <c r="NS29" s="261">
        <v>409.21</v>
      </c>
      <c r="NT29" s="261">
        <v>580.61</v>
      </c>
      <c r="NU29" s="261">
        <v>621.01</v>
      </c>
      <c r="NV29" s="261">
        <v>651.63</v>
      </c>
      <c r="NW29" s="261">
        <v>494.72</v>
      </c>
      <c r="NX29" s="261">
        <v>190.4</v>
      </c>
      <c r="NY29" s="261">
        <v>265.47000000000003</v>
      </c>
      <c r="NZ29" s="261">
        <v>358.86</v>
      </c>
      <c r="OA29" s="261">
        <v>476.55</v>
      </c>
      <c r="OB29" s="262"/>
      <c r="OC29" s="263">
        <f t="shared" si="25"/>
        <v>5402.1</v>
      </c>
      <c r="OD29" s="264">
        <f t="shared" si="25"/>
        <v>4983.6000000000004</v>
      </c>
      <c r="OE29" s="261">
        <v>4800</v>
      </c>
      <c r="OF29" s="261">
        <v>4880</v>
      </c>
      <c r="OG29" s="261">
        <v>4240</v>
      </c>
      <c r="OH29" s="261">
        <v>6160</v>
      </c>
      <c r="OI29" s="261">
        <v>4000</v>
      </c>
      <c r="OJ29" s="261">
        <v>5360</v>
      </c>
      <c r="OK29" s="261">
        <v>6080</v>
      </c>
      <c r="OL29" s="261">
        <v>1840</v>
      </c>
      <c r="OM29" s="261">
        <v>1760</v>
      </c>
      <c r="ON29" s="261">
        <v>2640</v>
      </c>
      <c r="OO29" s="261">
        <v>2240</v>
      </c>
      <c r="OP29" s="261">
        <v>3120</v>
      </c>
      <c r="OQ29" s="262"/>
      <c r="OR29" s="263">
        <f t="shared" si="26"/>
        <v>47120</v>
      </c>
      <c r="OS29" s="264">
        <f t="shared" si="26"/>
        <v>42320</v>
      </c>
      <c r="OT29" s="261">
        <v>0</v>
      </c>
      <c r="OU29" s="261">
        <v>100</v>
      </c>
      <c r="OV29" s="261">
        <v>0</v>
      </c>
      <c r="OW29" s="261">
        <v>0</v>
      </c>
      <c r="OX29" s="261">
        <v>50</v>
      </c>
      <c r="OY29" s="261">
        <v>50</v>
      </c>
      <c r="OZ29" s="261">
        <v>0</v>
      </c>
      <c r="PA29" s="261">
        <v>0</v>
      </c>
      <c r="PB29" s="261">
        <v>0</v>
      </c>
      <c r="PC29" s="261">
        <v>0</v>
      </c>
      <c r="PD29" s="261">
        <v>0</v>
      </c>
      <c r="PE29" s="261">
        <v>50</v>
      </c>
      <c r="PF29" s="262"/>
      <c r="PG29" s="263">
        <f t="shared" si="27"/>
        <v>250</v>
      </c>
      <c r="PH29" s="264">
        <f t="shared" si="27"/>
        <v>250</v>
      </c>
      <c r="PI29" s="261">
        <v>9910</v>
      </c>
      <c r="PJ29" s="261">
        <v>11350</v>
      </c>
      <c r="PK29" s="261">
        <v>8940</v>
      </c>
      <c r="PL29" s="261">
        <v>8025</v>
      </c>
      <c r="PM29" s="261">
        <v>10810</v>
      </c>
      <c r="PN29" s="261">
        <v>9040</v>
      </c>
      <c r="PO29" s="261">
        <v>5575</v>
      </c>
      <c r="PP29" s="261">
        <v>8905</v>
      </c>
      <c r="PQ29" s="261">
        <v>6110</v>
      </c>
      <c r="PR29" s="261">
        <v>8225</v>
      </c>
      <c r="PS29" s="261">
        <v>9955</v>
      </c>
      <c r="PT29" s="261">
        <v>7675</v>
      </c>
      <c r="PU29" s="262"/>
      <c r="PV29" s="263">
        <f t="shared" si="28"/>
        <v>104520</v>
      </c>
      <c r="PW29" s="264">
        <f t="shared" si="28"/>
        <v>94610</v>
      </c>
      <c r="PX29" s="261">
        <v>2263</v>
      </c>
      <c r="PY29" s="261">
        <v>1441.5</v>
      </c>
      <c r="PZ29" s="261">
        <v>876.5</v>
      </c>
      <c r="QA29" s="261">
        <v>770</v>
      </c>
      <c r="QB29" s="261">
        <v>1356</v>
      </c>
      <c r="QC29" s="261">
        <v>1465.5</v>
      </c>
      <c r="QD29" s="261">
        <v>876</v>
      </c>
      <c r="QE29" s="261">
        <v>1892.9</v>
      </c>
      <c r="QF29" s="261">
        <v>834</v>
      </c>
      <c r="QG29" s="261">
        <v>582</v>
      </c>
      <c r="QH29" s="261">
        <v>1111</v>
      </c>
      <c r="QI29" s="261">
        <v>1275</v>
      </c>
      <c r="QJ29" s="262"/>
      <c r="QK29" s="263">
        <f t="shared" si="29"/>
        <v>14743.4</v>
      </c>
      <c r="QL29" s="264">
        <f t="shared" si="29"/>
        <v>12480.4</v>
      </c>
      <c r="QM29" s="261">
        <v>0</v>
      </c>
      <c r="QN29" s="261">
        <v>0</v>
      </c>
      <c r="QO29" s="261">
        <v>0</v>
      </c>
      <c r="QP29" s="261">
        <v>0</v>
      </c>
      <c r="QQ29" s="261">
        <v>0</v>
      </c>
      <c r="QR29" s="261">
        <v>0</v>
      </c>
      <c r="QS29" s="261">
        <v>0</v>
      </c>
      <c r="QT29" s="261">
        <v>0</v>
      </c>
      <c r="QU29" s="261">
        <v>0</v>
      </c>
      <c r="QV29" s="261">
        <v>0</v>
      </c>
      <c r="QW29" s="261">
        <v>0</v>
      </c>
      <c r="QX29" s="261">
        <v>0</v>
      </c>
      <c r="QY29" s="262"/>
      <c r="QZ29" s="263">
        <f t="shared" si="30"/>
        <v>0</v>
      </c>
      <c r="RA29" s="264">
        <f t="shared" si="30"/>
        <v>0</v>
      </c>
      <c r="RB29" s="261">
        <v>250</v>
      </c>
      <c r="RC29" s="261">
        <v>50</v>
      </c>
      <c r="RD29" s="261">
        <v>50</v>
      </c>
      <c r="RE29" s="261">
        <v>0</v>
      </c>
      <c r="RF29" s="261">
        <v>0</v>
      </c>
      <c r="RG29" s="261">
        <v>150</v>
      </c>
      <c r="RH29" s="261">
        <v>0</v>
      </c>
      <c r="RI29" s="261">
        <v>0</v>
      </c>
      <c r="RJ29" s="261">
        <v>150</v>
      </c>
      <c r="RK29" s="261">
        <v>0</v>
      </c>
      <c r="RL29" s="261">
        <v>100</v>
      </c>
      <c r="RM29" s="261">
        <v>0</v>
      </c>
      <c r="RN29" s="262"/>
      <c r="RO29" s="263">
        <f t="shared" si="31"/>
        <v>750</v>
      </c>
      <c r="RP29" s="264">
        <f t="shared" si="31"/>
        <v>500</v>
      </c>
      <c r="RQ29" s="261">
        <v>0</v>
      </c>
      <c r="RR29" s="261">
        <v>0</v>
      </c>
      <c r="RS29" s="261">
        <v>0</v>
      </c>
      <c r="RT29" s="261">
        <v>0</v>
      </c>
      <c r="RU29" s="261">
        <v>0</v>
      </c>
      <c r="RV29" s="261">
        <v>0</v>
      </c>
      <c r="RW29" s="261">
        <v>0</v>
      </c>
      <c r="RX29" s="261">
        <v>0</v>
      </c>
      <c r="RY29" s="261">
        <v>0</v>
      </c>
      <c r="RZ29" s="261">
        <v>0</v>
      </c>
      <c r="SA29" s="261">
        <v>0</v>
      </c>
      <c r="SB29" s="261">
        <v>0</v>
      </c>
      <c r="SC29" s="262"/>
      <c r="SD29" s="263">
        <f t="shared" si="32"/>
        <v>0</v>
      </c>
      <c r="SE29" s="264">
        <f t="shared" si="32"/>
        <v>0</v>
      </c>
      <c r="SF29" s="261">
        <v>0</v>
      </c>
      <c r="SG29" s="261">
        <v>0</v>
      </c>
      <c r="SH29" s="261">
        <v>0</v>
      </c>
      <c r="SI29" s="261">
        <v>0</v>
      </c>
      <c r="SJ29" s="261">
        <v>0</v>
      </c>
      <c r="SK29" s="261">
        <v>0</v>
      </c>
      <c r="SL29" s="261">
        <v>0</v>
      </c>
      <c r="SM29" s="261">
        <v>0</v>
      </c>
      <c r="SN29" s="261">
        <v>0</v>
      </c>
      <c r="SO29" s="261">
        <v>0</v>
      </c>
      <c r="SP29" s="261">
        <v>0</v>
      </c>
      <c r="SQ29" s="261">
        <v>0</v>
      </c>
      <c r="SR29" s="262"/>
      <c r="SS29" s="263">
        <f t="shared" si="33"/>
        <v>0</v>
      </c>
      <c r="ST29" s="264">
        <f t="shared" si="33"/>
        <v>0</v>
      </c>
      <c r="SU29" s="261">
        <v>345</v>
      </c>
      <c r="SV29" s="261">
        <v>920</v>
      </c>
      <c r="SW29" s="261">
        <v>1035</v>
      </c>
      <c r="SX29" s="261">
        <v>1380</v>
      </c>
      <c r="SY29" s="261">
        <v>920</v>
      </c>
      <c r="SZ29" s="261">
        <v>1725</v>
      </c>
      <c r="TA29" s="261">
        <v>805</v>
      </c>
      <c r="TB29" s="261">
        <v>575</v>
      </c>
      <c r="TC29" s="261">
        <v>460</v>
      </c>
      <c r="TD29" s="261">
        <v>1150</v>
      </c>
      <c r="TE29" s="261">
        <v>460</v>
      </c>
      <c r="TF29" s="261">
        <v>1265</v>
      </c>
      <c r="TG29" s="262"/>
      <c r="TH29" s="263">
        <f t="shared" si="34"/>
        <v>11040</v>
      </c>
      <c r="TI29" s="264">
        <f t="shared" si="34"/>
        <v>10695</v>
      </c>
      <c r="TJ29" s="261">
        <v>2</v>
      </c>
      <c r="TK29" s="261">
        <v>16.5</v>
      </c>
      <c r="TL29" s="261">
        <v>75</v>
      </c>
      <c r="TM29" s="261">
        <v>21.5</v>
      </c>
      <c r="TN29" s="261">
        <v>98</v>
      </c>
      <c r="TO29" s="261">
        <v>45.5</v>
      </c>
      <c r="TP29" s="261">
        <v>1.5</v>
      </c>
      <c r="TQ29" s="261">
        <v>0</v>
      </c>
      <c r="TR29" s="261">
        <v>0</v>
      </c>
      <c r="TS29" s="261">
        <v>53</v>
      </c>
      <c r="TT29" s="261">
        <v>84.5</v>
      </c>
      <c r="TU29" s="261">
        <v>51.5</v>
      </c>
      <c r="TV29" s="262"/>
      <c r="TW29" s="263">
        <f t="shared" si="35"/>
        <v>449</v>
      </c>
      <c r="TX29" s="264">
        <f t="shared" si="35"/>
        <v>447</v>
      </c>
      <c r="TY29" s="261">
        <v>240</v>
      </c>
      <c r="TZ29" s="261">
        <v>640</v>
      </c>
      <c r="UA29" s="261">
        <v>720</v>
      </c>
      <c r="UB29" s="261">
        <v>960</v>
      </c>
      <c r="UC29" s="261">
        <v>640</v>
      </c>
      <c r="UD29" s="261">
        <v>1210.26</v>
      </c>
      <c r="UE29" s="261">
        <v>598.46</v>
      </c>
      <c r="UF29" s="261">
        <v>431.28</v>
      </c>
      <c r="UG29" s="261">
        <v>320</v>
      </c>
      <c r="UH29" s="261">
        <v>810.26</v>
      </c>
      <c r="UI29" s="261">
        <v>361.02</v>
      </c>
      <c r="UJ29" s="261">
        <v>908.72</v>
      </c>
      <c r="UK29" s="262"/>
      <c r="UL29" s="263">
        <f t="shared" si="36"/>
        <v>7840.0000000000009</v>
      </c>
      <c r="UM29" s="264">
        <f t="shared" si="36"/>
        <v>7600.0000000000009</v>
      </c>
      <c r="UN29" s="261">
        <v>0</v>
      </c>
      <c r="UO29" s="261">
        <v>0</v>
      </c>
      <c r="UP29" s="261">
        <v>0</v>
      </c>
      <c r="UQ29" s="261">
        <v>0</v>
      </c>
      <c r="UR29" s="261">
        <v>0</v>
      </c>
      <c r="US29" s="261">
        <v>0</v>
      </c>
      <c r="UT29" s="261">
        <v>0</v>
      </c>
      <c r="UU29" s="261">
        <v>0</v>
      </c>
      <c r="UV29" s="261">
        <v>0</v>
      </c>
      <c r="UW29" s="261">
        <v>0</v>
      </c>
      <c r="UX29" s="261">
        <v>0</v>
      </c>
      <c r="UY29" s="261">
        <v>0</v>
      </c>
      <c r="UZ29" s="262"/>
      <c r="VA29" s="263">
        <f t="shared" si="37"/>
        <v>0</v>
      </c>
      <c r="VB29" s="264">
        <f t="shared" si="37"/>
        <v>0</v>
      </c>
      <c r="VC29" s="261">
        <v>0</v>
      </c>
      <c r="VD29" s="261">
        <v>0</v>
      </c>
      <c r="VE29" s="261">
        <v>0</v>
      </c>
      <c r="VF29" s="261">
        <v>0</v>
      </c>
      <c r="VG29" s="261">
        <v>0</v>
      </c>
      <c r="VH29" s="261">
        <v>0</v>
      </c>
      <c r="VI29" s="261">
        <v>0</v>
      </c>
      <c r="VJ29" s="261">
        <v>0</v>
      </c>
      <c r="VK29" s="261">
        <v>0</v>
      </c>
      <c r="VL29" s="261">
        <v>0</v>
      </c>
      <c r="VM29" s="261">
        <v>0</v>
      </c>
      <c r="VN29" s="261">
        <v>0</v>
      </c>
      <c r="VO29" s="262"/>
      <c r="VP29" s="263">
        <f t="shared" si="38"/>
        <v>0</v>
      </c>
      <c r="VQ29" s="264">
        <f t="shared" si="38"/>
        <v>0</v>
      </c>
      <c r="VR29" s="261">
        <v>0</v>
      </c>
      <c r="VS29" s="261">
        <v>0</v>
      </c>
      <c r="VT29" s="261">
        <v>0</v>
      </c>
      <c r="VU29" s="261">
        <v>0</v>
      </c>
      <c r="VV29" s="261">
        <v>0</v>
      </c>
      <c r="VW29" s="261">
        <v>0</v>
      </c>
      <c r="VX29" s="261">
        <v>0</v>
      </c>
      <c r="VY29" s="261">
        <v>0</v>
      </c>
      <c r="VZ29" s="261">
        <v>0</v>
      </c>
      <c r="WA29" s="261">
        <v>0</v>
      </c>
      <c r="WB29" s="261">
        <v>0</v>
      </c>
      <c r="WC29" s="261">
        <v>0</v>
      </c>
      <c r="WD29" s="262"/>
      <c r="WE29" s="263">
        <f t="shared" si="39"/>
        <v>0</v>
      </c>
      <c r="WF29" s="264">
        <f t="shared" si="39"/>
        <v>0</v>
      </c>
      <c r="WG29" s="261">
        <v>6903.33</v>
      </c>
      <c r="WH29" s="261">
        <v>8201.9699999999993</v>
      </c>
      <c r="WI29" s="261">
        <v>12128.6</v>
      </c>
      <c r="WJ29" s="261">
        <v>8577.16</v>
      </c>
      <c r="WK29" s="261">
        <v>4521.24</v>
      </c>
      <c r="WL29" s="261">
        <v>3947.92</v>
      </c>
      <c r="WM29" s="261">
        <v>6306.56</v>
      </c>
      <c r="WN29" s="261">
        <v>19393.560000000001</v>
      </c>
      <c r="WO29" s="261">
        <v>617.1</v>
      </c>
      <c r="WP29" s="261">
        <v>16192.12</v>
      </c>
      <c r="WQ29" s="261">
        <v>7936.28</v>
      </c>
      <c r="WR29" s="261">
        <v>5773.19</v>
      </c>
      <c r="WS29" s="262"/>
      <c r="WT29" s="263">
        <f t="shared" si="40"/>
        <v>100499.03</v>
      </c>
      <c r="WU29" s="264">
        <f t="shared" si="40"/>
        <v>93595.7</v>
      </c>
      <c r="WV29" s="261">
        <v>1329.99</v>
      </c>
      <c r="WW29" s="261">
        <v>943.06</v>
      </c>
      <c r="WX29" s="261">
        <v>1734.7</v>
      </c>
      <c r="WY29" s="261">
        <v>1457.22</v>
      </c>
      <c r="WZ29" s="261">
        <v>652.32000000000005</v>
      </c>
      <c r="XA29" s="261">
        <v>456.5</v>
      </c>
      <c r="XB29" s="261">
        <v>829</v>
      </c>
      <c r="XC29" s="261">
        <v>1886.21</v>
      </c>
      <c r="XD29" s="261">
        <v>71.5</v>
      </c>
      <c r="XE29" s="261">
        <v>1704.24</v>
      </c>
      <c r="XF29" s="261">
        <v>918.21</v>
      </c>
      <c r="XG29" s="261">
        <v>424</v>
      </c>
      <c r="XH29" s="262"/>
      <c r="XI29" s="263">
        <f t="shared" si="41"/>
        <v>12406.95</v>
      </c>
      <c r="XJ29" s="264">
        <f t="shared" si="41"/>
        <v>11076.96</v>
      </c>
      <c r="XK29" s="261">
        <v>0</v>
      </c>
      <c r="XL29" s="261">
        <v>0</v>
      </c>
      <c r="XM29" s="261">
        <v>0</v>
      </c>
      <c r="XN29" s="261">
        <v>0</v>
      </c>
      <c r="XO29" s="261">
        <v>0</v>
      </c>
      <c r="XP29" s="261">
        <v>0</v>
      </c>
      <c r="XQ29" s="261">
        <v>0</v>
      </c>
      <c r="XR29" s="261">
        <v>0</v>
      </c>
      <c r="XS29" s="261">
        <v>0</v>
      </c>
      <c r="XT29" s="261">
        <v>0</v>
      </c>
      <c r="XU29" s="261">
        <v>0</v>
      </c>
      <c r="XV29" s="261">
        <v>0</v>
      </c>
      <c r="XW29" s="261"/>
      <c r="XX29" s="263">
        <f t="shared" si="42"/>
        <v>0</v>
      </c>
      <c r="XY29" s="264">
        <f t="shared" si="42"/>
        <v>0</v>
      </c>
      <c r="XZ29" s="261">
        <v>743.7</v>
      </c>
      <c r="YA29" s="261">
        <v>1080.08</v>
      </c>
      <c r="YB29" s="261">
        <v>504.91</v>
      </c>
      <c r="YC29" s="261">
        <v>650.62</v>
      </c>
      <c r="YD29" s="261">
        <v>404.78</v>
      </c>
      <c r="YE29" s="261">
        <v>517.53</v>
      </c>
      <c r="YF29" s="261">
        <v>757.16</v>
      </c>
      <c r="YG29" s="261">
        <v>941.19</v>
      </c>
      <c r="YH29" s="261">
        <v>147.66999999999999</v>
      </c>
      <c r="YI29" s="261">
        <v>677.22</v>
      </c>
      <c r="YJ29" s="261">
        <v>863.88</v>
      </c>
      <c r="YK29" s="261">
        <v>503.56</v>
      </c>
      <c r="YL29" s="262"/>
      <c r="YM29" s="263">
        <f t="shared" si="43"/>
        <v>7792.3</v>
      </c>
      <c r="YN29" s="264">
        <f t="shared" si="43"/>
        <v>7048.6000000000013</v>
      </c>
      <c r="YO29" s="261">
        <v>1975.59</v>
      </c>
      <c r="YP29" s="261">
        <v>2481.25</v>
      </c>
      <c r="YQ29" s="261">
        <v>2817.89</v>
      </c>
      <c r="YR29" s="261">
        <v>2875.48</v>
      </c>
      <c r="YS29" s="261">
        <v>1973.28</v>
      </c>
      <c r="YT29" s="261">
        <v>2027.04</v>
      </c>
      <c r="YU29" s="261">
        <v>2950.73</v>
      </c>
      <c r="YV29" s="261">
        <v>3919.2</v>
      </c>
      <c r="YW29" s="261">
        <v>656.3</v>
      </c>
      <c r="YX29" s="261">
        <v>2738.29</v>
      </c>
      <c r="YY29" s="261">
        <v>2021.6</v>
      </c>
      <c r="YZ29" s="261">
        <v>1562.11</v>
      </c>
      <c r="ZA29" s="262"/>
      <c r="ZB29" s="263">
        <f t="shared" si="44"/>
        <v>27998.76</v>
      </c>
      <c r="ZC29" s="264">
        <f t="shared" si="44"/>
        <v>26023.17</v>
      </c>
      <c r="ZD29" s="261">
        <v>0</v>
      </c>
      <c r="ZE29" s="261">
        <v>0</v>
      </c>
      <c r="ZF29" s="261">
        <v>0</v>
      </c>
      <c r="ZG29" s="261">
        <v>0</v>
      </c>
      <c r="ZH29" s="261">
        <v>0</v>
      </c>
      <c r="ZI29" s="261">
        <v>0</v>
      </c>
      <c r="ZJ29" s="261">
        <v>0</v>
      </c>
      <c r="ZK29" s="261">
        <v>0</v>
      </c>
      <c r="ZL29" s="261">
        <v>0</v>
      </c>
      <c r="ZM29" s="261">
        <v>0</v>
      </c>
      <c r="ZN29" s="261">
        <v>0</v>
      </c>
      <c r="ZO29" s="261">
        <v>0</v>
      </c>
      <c r="ZP29" s="262"/>
      <c r="ZQ29" s="263">
        <f t="shared" si="45"/>
        <v>0</v>
      </c>
      <c r="ZR29" s="264">
        <f t="shared" si="45"/>
        <v>0</v>
      </c>
      <c r="ZS29" s="261">
        <v>452.99</v>
      </c>
      <c r="ZT29" s="261">
        <v>350.04</v>
      </c>
      <c r="ZU29" s="261">
        <v>428.31</v>
      </c>
      <c r="ZV29" s="261">
        <v>375.76</v>
      </c>
      <c r="ZW29" s="261">
        <v>431.57</v>
      </c>
      <c r="ZX29" s="261">
        <v>323.5</v>
      </c>
      <c r="ZY29" s="261">
        <v>428.72</v>
      </c>
      <c r="ZZ29" s="261">
        <v>941.31</v>
      </c>
      <c r="AAA29" s="261">
        <v>236.49</v>
      </c>
      <c r="AAB29" s="261">
        <v>325.37</v>
      </c>
      <c r="AAC29" s="261">
        <v>356.09</v>
      </c>
      <c r="AAD29" s="261">
        <v>314.52999999999997</v>
      </c>
      <c r="AAE29" s="262"/>
      <c r="AAF29" s="263">
        <f t="shared" si="46"/>
        <v>4964.68</v>
      </c>
      <c r="AAG29" s="264">
        <f t="shared" si="46"/>
        <v>4511.6899999999996</v>
      </c>
      <c r="AAH29" s="261">
        <v>9681.83</v>
      </c>
      <c r="AAI29" s="261">
        <v>11750.61</v>
      </c>
      <c r="AAJ29" s="261">
        <v>12771.56</v>
      </c>
      <c r="AAK29" s="261">
        <v>13777.13</v>
      </c>
      <c r="AAL29" s="261">
        <v>10834.7</v>
      </c>
      <c r="AAM29" s="261">
        <v>10293.56</v>
      </c>
      <c r="AAN29" s="261">
        <v>10043.89</v>
      </c>
      <c r="AAO29" s="261">
        <v>4974.24</v>
      </c>
      <c r="AAP29" s="261">
        <v>5793.69</v>
      </c>
      <c r="AAQ29" s="261">
        <v>6428.22</v>
      </c>
      <c r="AAR29" s="261">
        <v>8284.81</v>
      </c>
      <c r="AAS29" s="261">
        <v>9316.19</v>
      </c>
      <c r="AAT29" s="262"/>
      <c r="AAU29" s="263">
        <f t="shared" si="47"/>
        <v>113950.43000000001</v>
      </c>
      <c r="AAV29" s="264">
        <f t="shared" si="47"/>
        <v>104268.6</v>
      </c>
      <c r="AAW29" s="261">
        <v>3836.23</v>
      </c>
      <c r="AAX29" s="261">
        <v>5285.93</v>
      </c>
      <c r="AAY29" s="261">
        <v>4767.82</v>
      </c>
      <c r="AAZ29" s="261">
        <v>5303.89</v>
      </c>
      <c r="ABA29" s="261">
        <v>4155.41</v>
      </c>
      <c r="ABB29" s="261">
        <v>4421.8999999999996</v>
      </c>
      <c r="ABC29" s="261">
        <v>4631.33</v>
      </c>
      <c r="ABD29" s="261">
        <v>1894.1</v>
      </c>
      <c r="ABE29" s="261">
        <v>2094.36</v>
      </c>
      <c r="ABF29" s="261">
        <v>2383.4499999999998</v>
      </c>
      <c r="ABG29" s="261">
        <v>3033.83</v>
      </c>
      <c r="ABH29" s="261">
        <v>3488.07</v>
      </c>
      <c r="ABI29" s="262"/>
      <c r="ABJ29" s="263">
        <f t="shared" si="48"/>
        <v>45296.32</v>
      </c>
      <c r="ABK29" s="264">
        <f t="shared" si="48"/>
        <v>41460.089999999997</v>
      </c>
      <c r="ABL29" s="261">
        <v>1718.21</v>
      </c>
      <c r="ABM29" s="261">
        <v>2372.86</v>
      </c>
      <c r="ABN29" s="261">
        <v>1884.23</v>
      </c>
      <c r="ABO29" s="261">
        <v>2647.72</v>
      </c>
      <c r="ABP29" s="261">
        <v>2199.08</v>
      </c>
      <c r="ABQ29" s="261">
        <v>2674.71</v>
      </c>
      <c r="ABR29" s="261">
        <v>2508.52</v>
      </c>
      <c r="ABS29" s="261">
        <v>1408.35</v>
      </c>
      <c r="ABT29" s="261">
        <v>1227.76</v>
      </c>
      <c r="ABU29" s="261">
        <v>921.64</v>
      </c>
      <c r="ABV29" s="261">
        <v>1181.97</v>
      </c>
      <c r="ABW29" s="261">
        <v>1168.81</v>
      </c>
      <c r="ABX29" s="262"/>
      <c r="ABY29" s="263">
        <f t="shared" si="49"/>
        <v>21913.86</v>
      </c>
      <c r="ABZ29" s="264">
        <f t="shared" si="49"/>
        <v>20195.650000000001</v>
      </c>
      <c r="ACA29" s="261">
        <v>12049.63</v>
      </c>
      <c r="ACB29" s="261">
        <v>16603.13</v>
      </c>
      <c r="ACC29" s="261">
        <v>13594.31</v>
      </c>
      <c r="ACD29" s="261">
        <v>15705.44</v>
      </c>
      <c r="ACE29" s="261">
        <v>12334.31</v>
      </c>
      <c r="ACF29" s="261">
        <v>13850.01</v>
      </c>
      <c r="ACG29" s="261">
        <v>13192.51</v>
      </c>
      <c r="ACH29" s="261">
        <v>5959.5</v>
      </c>
      <c r="ACI29" s="261">
        <v>6586.71</v>
      </c>
      <c r="ACJ29" s="261">
        <v>7983.46</v>
      </c>
      <c r="ACK29" s="261">
        <v>9203.16</v>
      </c>
      <c r="ACL29" s="261">
        <v>9879.48</v>
      </c>
      <c r="ACM29" s="262"/>
      <c r="ACN29" s="263">
        <f t="shared" si="50"/>
        <v>136941.65000000002</v>
      </c>
      <c r="ACO29" s="264">
        <f t="shared" si="50"/>
        <v>124892.02</v>
      </c>
      <c r="ACP29" s="261">
        <v>0</v>
      </c>
      <c r="ACQ29" s="261">
        <v>0</v>
      </c>
      <c r="ACR29" s="261">
        <v>0</v>
      </c>
      <c r="ACS29" s="261">
        <v>0</v>
      </c>
      <c r="ACT29" s="261">
        <v>0</v>
      </c>
      <c r="ACU29" s="261">
        <v>0</v>
      </c>
      <c r="ACV29" s="261">
        <v>0</v>
      </c>
      <c r="ACW29" s="261">
        <v>0</v>
      </c>
      <c r="ACX29" s="261">
        <v>0</v>
      </c>
      <c r="ACY29" s="261">
        <v>0</v>
      </c>
      <c r="ACZ29" s="261">
        <v>0</v>
      </c>
      <c r="ADA29" s="261">
        <v>0</v>
      </c>
      <c r="ADB29" s="262"/>
      <c r="ADC29" s="263">
        <f t="shared" si="51"/>
        <v>0</v>
      </c>
      <c r="ADD29" s="264">
        <f t="shared" si="51"/>
        <v>0</v>
      </c>
      <c r="ADE29" s="261">
        <v>0</v>
      </c>
      <c r="ADF29" s="261">
        <v>35.840000000000003</v>
      </c>
      <c r="ADG29" s="261">
        <v>5.01</v>
      </c>
      <c r="ADH29" s="261">
        <v>5</v>
      </c>
      <c r="ADI29" s="261">
        <v>7</v>
      </c>
      <c r="ADJ29" s="261">
        <v>15</v>
      </c>
      <c r="ADK29" s="261">
        <v>40.799999999999997</v>
      </c>
      <c r="ADL29" s="261">
        <v>40.81</v>
      </c>
      <c r="ADM29" s="261">
        <v>0</v>
      </c>
      <c r="ADN29" s="261">
        <v>11.02</v>
      </c>
      <c r="ADO29" s="261">
        <v>0</v>
      </c>
      <c r="ADP29" s="261">
        <v>55</v>
      </c>
      <c r="ADQ29" s="262"/>
      <c r="ADR29" s="263">
        <f t="shared" si="52"/>
        <v>215.48</v>
      </c>
      <c r="ADS29" s="264">
        <f t="shared" si="52"/>
        <v>215.48</v>
      </c>
      <c r="ADT29" s="261">
        <v>0</v>
      </c>
      <c r="ADU29" s="261">
        <v>0</v>
      </c>
      <c r="ADV29" s="261">
        <v>0</v>
      </c>
      <c r="ADW29" s="261">
        <v>0</v>
      </c>
      <c r="ADX29" s="261">
        <v>0</v>
      </c>
      <c r="ADY29" s="261">
        <v>0</v>
      </c>
      <c r="ADZ29" s="261">
        <v>0</v>
      </c>
      <c r="AEA29" s="261">
        <v>0</v>
      </c>
      <c r="AEB29" s="261">
        <v>0</v>
      </c>
      <c r="AEC29" s="261">
        <v>0</v>
      </c>
      <c r="AED29" s="261">
        <v>0</v>
      </c>
      <c r="AEE29" s="261">
        <v>0</v>
      </c>
      <c r="AEF29" s="262"/>
      <c r="AEG29" s="263">
        <f t="shared" si="53"/>
        <v>0</v>
      </c>
      <c r="AEH29" s="264">
        <f t="shared" si="53"/>
        <v>0</v>
      </c>
      <c r="AEI29" s="261">
        <v>0</v>
      </c>
      <c r="AEJ29" s="261">
        <v>0</v>
      </c>
      <c r="AEK29" s="261">
        <v>0</v>
      </c>
      <c r="AEL29" s="261">
        <v>0</v>
      </c>
      <c r="AEM29" s="261">
        <v>0</v>
      </c>
      <c r="AEN29" s="261">
        <v>0</v>
      </c>
      <c r="AEO29" s="261">
        <v>0</v>
      </c>
      <c r="AEP29" s="261">
        <v>0</v>
      </c>
      <c r="AEQ29" s="261">
        <v>0</v>
      </c>
      <c r="AER29" s="261">
        <v>0</v>
      </c>
      <c r="AES29" s="261">
        <v>0</v>
      </c>
      <c r="AET29" s="261">
        <v>0</v>
      </c>
      <c r="AEU29" s="262"/>
      <c r="AEV29" s="263">
        <f t="shared" si="54"/>
        <v>0</v>
      </c>
      <c r="AEW29" s="264">
        <f t="shared" si="54"/>
        <v>0</v>
      </c>
      <c r="AEX29" s="261">
        <v>0</v>
      </c>
      <c r="AEY29" s="261">
        <v>0</v>
      </c>
      <c r="AEZ29" s="261">
        <v>0</v>
      </c>
      <c r="AFA29" s="261">
        <v>0</v>
      </c>
      <c r="AFB29" s="261">
        <v>0</v>
      </c>
      <c r="AFC29" s="261">
        <v>0</v>
      </c>
      <c r="AFD29" s="261">
        <v>0</v>
      </c>
      <c r="AFE29" s="261">
        <v>0</v>
      </c>
      <c r="AFF29" s="261">
        <v>0</v>
      </c>
      <c r="AFG29" s="261">
        <v>0</v>
      </c>
      <c r="AFH29" s="261">
        <v>0</v>
      </c>
      <c r="AFI29" s="261">
        <v>0</v>
      </c>
      <c r="AFJ29" s="262"/>
      <c r="AFK29" s="263">
        <f t="shared" si="55"/>
        <v>0</v>
      </c>
      <c r="AFL29" s="264">
        <f t="shared" si="55"/>
        <v>0</v>
      </c>
      <c r="AFM29" s="261">
        <v>0</v>
      </c>
      <c r="AFN29" s="261">
        <v>0</v>
      </c>
      <c r="AFO29" s="261">
        <v>0</v>
      </c>
      <c r="AFP29" s="261">
        <v>0</v>
      </c>
      <c r="AFQ29" s="261">
        <v>0</v>
      </c>
      <c r="AFR29" s="261">
        <v>0</v>
      </c>
      <c r="AFS29" s="261">
        <v>0</v>
      </c>
      <c r="AFT29" s="261">
        <v>0</v>
      </c>
      <c r="AFU29" s="261">
        <v>0</v>
      </c>
      <c r="AFV29" s="261">
        <v>0</v>
      </c>
      <c r="AFW29" s="261">
        <v>0</v>
      </c>
      <c r="AFX29" s="261">
        <v>0</v>
      </c>
      <c r="AFY29" s="262"/>
      <c r="AFZ29" s="263">
        <f t="shared" si="56"/>
        <v>0</v>
      </c>
      <c r="AGA29" s="264">
        <f t="shared" si="56"/>
        <v>0</v>
      </c>
      <c r="AGB29" s="261">
        <v>1</v>
      </c>
      <c r="AGC29" s="261">
        <v>10</v>
      </c>
      <c r="AGD29" s="261">
        <v>0</v>
      </c>
      <c r="AGE29" s="261">
        <v>0</v>
      </c>
      <c r="AGF29" s="261">
        <v>0</v>
      </c>
      <c r="AGG29" s="261">
        <v>11</v>
      </c>
      <c r="AGH29" s="261">
        <v>19</v>
      </c>
      <c r="AGI29" s="261">
        <v>13</v>
      </c>
      <c r="AGJ29" s="261">
        <v>5</v>
      </c>
      <c r="AGK29" s="261">
        <v>2</v>
      </c>
      <c r="AGL29" s="261">
        <v>0</v>
      </c>
      <c r="AGM29" s="261">
        <v>4</v>
      </c>
      <c r="AGN29" s="262"/>
      <c r="AGO29" s="263">
        <f t="shared" si="57"/>
        <v>65</v>
      </c>
      <c r="AGP29" s="264">
        <f t="shared" si="57"/>
        <v>64</v>
      </c>
      <c r="AGQ29" s="261">
        <v>0</v>
      </c>
      <c r="AGR29" s="261">
        <v>0</v>
      </c>
      <c r="AGS29" s="261">
        <v>0</v>
      </c>
      <c r="AGT29" s="261">
        <v>0</v>
      </c>
      <c r="AGU29" s="261">
        <v>0</v>
      </c>
      <c r="AGV29" s="261">
        <v>0</v>
      </c>
      <c r="AGW29" s="261">
        <v>0</v>
      </c>
      <c r="AGX29" s="261">
        <v>0</v>
      </c>
      <c r="AGY29" s="261">
        <v>0</v>
      </c>
      <c r="AGZ29" s="261">
        <v>0</v>
      </c>
      <c r="AHA29" s="261">
        <v>0</v>
      </c>
      <c r="AHB29" s="261">
        <v>0</v>
      </c>
      <c r="AHC29" s="262"/>
      <c r="AHD29" s="263">
        <f t="shared" si="58"/>
        <v>0</v>
      </c>
      <c r="AHE29" s="264">
        <f t="shared" si="58"/>
        <v>0</v>
      </c>
      <c r="AHF29" s="261">
        <v>10.199999999999999</v>
      </c>
      <c r="AHG29" s="261">
        <v>45.85</v>
      </c>
      <c r="AHH29" s="261">
        <v>18.899999999999999</v>
      </c>
      <c r="AHI29" s="261">
        <v>48.7</v>
      </c>
      <c r="AHJ29" s="261">
        <v>17.149999999999999</v>
      </c>
      <c r="AHK29" s="261">
        <v>31.16</v>
      </c>
      <c r="AHL29" s="261">
        <v>25.77</v>
      </c>
      <c r="AHM29" s="261">
        <v>22.01</v>
      </c>
      <c r="AHN29" s="261">
        <v>22.45</v>
      </c>
      <c r="AHO29" s="261">
        <v>20.25</v>
      </c>
      <c r="AHP29" s="261">
        <v>23.11</v>
      </c>
      <c r="AHQ29" s="261">
        <v>14.6</v>
      </c>
      <c r="AHR29" s="262"/>
      <c r="AHS29" s="263">
        <f t="shared" si="59"/>
        <v>300.14999999999998</v>
      </c>
      <c r="AHT29" s="264">
        <f t="shared" si="59"/>
        <v>289.95</v>
      </c>
      <c r="AHU29" s="261">
        <v>0</v>
      </c>
      <c r="AHV29" s="261">
        <v>0</v>
      </c>
      <c r="AHW29" s="261">
        <v>0</v>
      </c>
      <c r="AHX29" s="261">
        <v>0</v>
      </c>
      <c r="AHY29" s="261">
        <v>0</v>
      </c>
      <c r="AHZ29" s="261">
        <v>0</v>
      </c>
      <c r="AIA29" s="261">
        <v>0</v>
      </c>
      <c r="AIB29" s="261">
        <v>0</v>
      </c>
      <c r="AIC29" s="261">
        <v>0</v>
      </c>
      <c r="AID29" s="261">
        <v>0</v>
      </c>
      <c r="AIE29" s="261">
        <v>0</v>
      </c>
      <c r="AIF29" s="261">
        <v>0</v>
      </c>
      <c r="AIG29" s="262"/>
      <c r="AIH29" s="263">
        <f t="shared" si="60"/>
        <v>0</v>
      </c>
      <c r="AII29" s="264">
        <f t="shared" si="60"/>
        <v>0</v>
      </c>
      <c r="AIJ29" s="261">
        <v>0</v>
      </c>
      <c r="AIK29" s="261">
        <v>0</v>
      </c>
      <c r="AIL29" s="261">
        <v>0</v>
      </c>
      <c r="AIM29" s="261">
        <v>0</v>
      </c>
      <c r="AIN29" s="261">
        <v>0</v>
      </c>
      <c r="AIO29" s="261">
        <v>0</v>
      </c>
      <c r="AIP29" s="261">
        <v>0</v>
      </c>
      <c r="AIQ29" s="261">
        <v>0</v>
      </c>
      <c r="AIR29" s="261">
        <v>0</v>
      </c>
      <c r="AIS29" s="261">
        <v>0</v>
      </c>
      <c r="AIT29" s="261">
        <v>0</v>
      </c>
      <c r="AIU29" s="261">
        <v>0</v>
      </c>
      <c r="AIV29" s="262"/>
      <c r="AIW29" s="263">
        <f t="shared" si="61"/>
        <v>0</v>
      </c>
      <c r="AIX29" s="264">
        <f t="shared" si="61"/>
        <v>0</v>
      </c>
      <c r="AIY29" s="261">
        <v>0</v>
      </c>
      <c r="AIZ29" s="261">
        <v>0</v>
      </c>
      <c r="AJA29" s="261">
        <v>0</v>
      </c>
      <c r="AJB29" s="261">
        <v>0</v>
      </c>
      <c r="AJC29" s="261">
        <v>0</v>
      </c>
      <c r="AJD29" s="261">
        <v>0</v>
      </c>
      <c r="AJE29" s="261">
        <v>0</v>
      </c>
      <c r="AJF29" s="261">
        <v>0</v>
      </c>
      <c r="AJG29" s="261">
        <v>0</v>
      </c>
      <c r="AJH29" s="261">
        <v>0</v>
      </c>
      <c r="AJI29" s="261">
        <v>0</v>
      </c>
      <c r="AJJ29" s="261">
        <v>0</v>
      </c>
      <c r="AJK29" s="262"/>
      <c r="AJL29" s="263">
        <f t="shared" si="62"/>
        <v>0</v>
      </c>
      <c r="AJM29" s="264">
        <f t="shared" si="62"/>
        <v>0</v>
      </c>
      <c r="AJN29" s="261">
        <v>0</v>
      </c>
      <c r="AJO29" s="261">
        <v>0</v>
      </c>
      <c r="AJP29" s="261">
        <v>0</v>
      </c>
      <c r="AJQ29" s="261">
        <v>0</v>
      </c>
      <c r="AJR29" s="261">
        <v>0</v>
      </c>
      <c r="AJS29" s="261">
        <v>0</v>
      </c>
      <c r="AJT29" s="261">
        <v>0</v>
      </c>
      <c r="AJU29" s="261">
        <v>0</v>
      </c>
      <c r="AJV29" s="261">
        <v>0</v>
      </c>
      <c r="AJW29" s="261">
        <v>0</v>
      </c>
      <c r="AJX29" s="261">
        <v>0</v>
      </c>
      <c r="AJY29" s="261">
        <v>0</v>
      </c>
      <c r="AJZ29" s="262"/>
      <c r="AKA29" s="263">
        <f t="shared" si="63"/>
        <v>0</v>
      </c>
      <c r="AKB29" s="264">
        <f t="shared" si="63"/>
        <v>0</v>
      </c>
      <c r="AKC29" s="261">
        <v>852.5</v>
      </c>
      <c r="AKD29" s="261">
        <v>0</v>
      </c>
      <c r="AKE29" s="261">
        <v>0</v>
      </c>
      <c r="AKF29" s="261">
        <v>0</v>
      </c>
      <c r="AKG29" s="261">
        <v>1</v>
      </c>
      <c r="AKH29" s="261">
        <v>1</v>
      </c>
      <c r="AKI29" s="261">
        <v>2</v>
      </c>
      <c r="AKJ29" s="261">
        <v>0</v>
      </c>
      <c r="AKK29" s="261">
        <v>0</v>
      </c>
      <c r="AKL29" s="261">
        <v>0</v>
      </c>
      <c r="AKM29" s="261">
        <v>2</v>
      </c>
      <c r="AKN29" s="261">
        <v>1</v>
      </c>
      <c r="AKO29" s="262"/>
      <c r="AKP29" s="263">
        <f t="shared" si="64"/>
        <v>859.5</v>
      </c>
      <c r="AKQ29" s="264">
        <f t="shared" si="64"/>
        <v>7</v>
      </c>
      <c r="AKR29" s="261">
        <v>1245</v>
      </c>
      <c r="AKS29" s="261">
        <v>2235</v>
      </c>
      <c r="AKT29" s="261">
        <v>0</v>
      </c>
      <c r="AKU29" s="261">
        <v>0</v>
      </c>
      <c r="AKV29" s="261">
        <v>1480</v>
      </c>
      <c r="AKW29" s="261">
        <v>495</v>
      </c>
      <c r="AKX29" s="261">
        <v>1735</v>
      </c>
      <c r="AKY29" s="261">
        <v>3500</v>
      </c>
      <c r="AKZ29" s="261">
        <v>2495</v>
      </c>
      <c r="ALA29" s="261">
        <v>740</v>
      </c>
      <c r="ALB29" s="261">
        <v>1975</v>
      </c>
      <c r="ALC29" s="261">
        <v>7465</v>
      </c>
      <c r="ALD29" s="262"/>
      <c r="ALE29" s="263">
        <f t="shared" si="65"/>
        <v>23365</v>
      </c>
      <c r="ALF29" s="264">
        <f t="shared" si="65"/>
        <v>22120</v>
      </c>
      <c r="ALG29" s="261">
        <v>0</v>
      </c>
      <c r="ALH29" s="261">
        <v>0</v>
      </c>
      <c r="ALI29" s="261">
        <v>0</v>
      </c>
      <c r="ALJ29" s="261">
        <v>0</v>
      </c>
      <c r="ALK29" s="261">
        <v>0</v>
      </c>
      <c r="ALL29" s="261">
        <v>0</v>
      </c>
      <c r="ALM29" s="261">
        <v>0</v>
      </c>
      <c r="ALN29" s="261">
        <v>0</v>
      </c>
      <c r="ALO29" s="261">
        <v>0</v>
      </c>
      <c r="ALP29" s="261">
        <v>0</v>
      </c>
      <c r="ALQ29" s="261">
        <v>0</v>
      </c>
      <c r="ALR29" s="261">
        <v>0</v>
      </c>
      <c r="ALS29" s="262"/>
      <c r="ALT29" s="263">
        <f t="shared" si="66"/>
        <v>0</v>
      </c>
      <c r="ALU29" s="264">
        <f t="shared" si="66"/>
        <v>0</v>
      </c>
      <c r="ALV29" s="261">
        <v>0</v>
      </c>
      <c r="ALW29" s="261">
        <v>0</v>
      </c>
      <c r="ALX29" s="261">
        <v>0</v>
      </c>
      <c r="ALY29" s="261">
        <v>0</v>
      </c>
      <c r="ALZ29" s="261">
        <v>0</v>
      </c>
      <c r="AMA29" s="261">
        <v>0</v>
      </c>
      <c r="AMB29" s="261">
        <v>0</v>
      </c>
      <c r="AMC29" s="261">
        <v>0</v>
      </c>
      <c r="AMD29" s="261">
        <v>0</v>
      </c>
      <c r="AME29" s="261">
        <v>0</v>
      </c>
      <c r="AMF29" s="261">
        <v>150</v>
      </c>
      <c r="AMG29" s="261">
        <v>0</v>
      </c>
      <c r="AMH29" s="262"/>
      <c r="AMI29" s="263">
        <f t="shared" si="67"/>
        <v>150</v>
      </c>
      <c r="AMJ29" s="264">
        <f t="shared" si="67"/>
        <v>150</v>
      </c>
      <c r="AMK29" s="261">
        <v>546.4</v>
      </c>
      <c r="AML29" s="261">
        <v>522.76</v>
      </c>
      <c r="AMM29" s="261">
        <v>470.24</v>
      </c>
      <c r="AMN29" s="261">
        <v>380.76</v>
      </c>
      <c r="AMO29" s="261">
        <v>344.24</v>
      </c>
      <c r="AMP29" s="261">
        <v>324.57</v>
      </c>
      <c r="AMQ29" s="261">
        <v>320.81</v>
      </c>
      <c r="AMR29" s="261">
        <v>194.62</v>
      </c>
      <c r="AMS29" s="261">
        <v>131.65</v>
      </c>
      <c r="AMT29" s="261">
        <v>453.99</v>
      </c>
      <c r="AMU29" s="261">
        <v>381.25</v>
      </c>
      <c r="AMV29" s="261">
        <v>360.93</v>
      </c>
      <c r="AMW29" s="262"/>
      <c r="AMX29" s="263">
        <f t="shared" si="68"/>
        <v>4432.22</v>
      </c>
      <c r="AMY29" s="264">
        <f t="shared" si="68"/>
        <v>3885.82</v>
      </c>
      <c r="AMZ29" s="261">
        <v>0</v>
      </c>
      <c r="ANA29" s="261">
        <v>0</v>
      </c>
      <c r="ANB29" s="261">
        <v>0</v>
      </c>
      <c r="ANC29" s="261">
        <v>0</v>
      </c>
      <c r="AND29" s="261">
        <v>0</v>
      </c>
      <c r="ANE29" s="261">
        <v>0</v>
      </c>
      <c r="ANF29" s="261">
        <v>0</v>
      </c>
      <c r="ANG29" s="261">
        <v>0</v>
      </c>
      <c r="ANH29" s="261">
        <v>0</v>
      </c>
      <c r="ANI29" s="261">
        <v>0</v>
      </c>
      <c r="ANJ29" s="261">
        <v>0</v>
      </c>
      <c r="ANK29" s="261">
        <v>0</v>
      </c>
      <c r="ANL29" s="262"/>
      <c r="ANM29" s="263">
        <f t="shared" si="69"/>
        <v>0</v>
      </c>
      <c r="ANN29" s="264">
        <f t="shared" si="69"/>
        <v>0</v>
      </c>
      <c r="ANO29" s="261">
        <v>0</v>
      </c>
      <c r="ANP29" s="261">
        <v>0</v>
      </c>
      <c r="ANQ29" s="261">
        <v>0</v>
      </c>
      <c r="ANR29" s="261">
        <v>0</v>
      </c>
      <c r="ANS29" s="261">
        <v>0</v>
      </c>
      <c r="ANT29" s="261">
        <v>0</v>
      </c>
      <c r="ANU29" s="261">
        <v>0</v>
      </c>
      <c r="ANV29" s="261">
        <v>0</v>
      </c>
      <c r="ANW29" s="261">
        <v>0</v>
      </c>
      <c r="ANX29" s="261">
        <v>0</v>
      </c>
      <c r="ANY29" s="261">
        <v>0</v>
      </c>
      <c r="ANZ29" s="261">
        <v>0</v>
      </c>
      <c r="AOA29" s="262"/>
      <c r="AOB29" s="263">
        <f t="shared" si="70"/>
        <v>0</v>
      </c>
      <c r="AOC29" s="264">
        <f t="shared" si="70"/>
        <v>0</v>
      </c>
      <c r="AOD29" s="261">
        <v>0</v>
      </c>
      <c r="AOE29" s="261">
        <v>0</v>
      </c>
      <c r="AOF29" s="261">
        <v>0</v>
      </c>
      <c r="AOG29" s="261">
        <v>0</v>
      </c>
      <c r="AOH29" s="261">
        <v>0</v>
      </c>
      <c r="AOI29" s="261">
        <v>0</v>
      </c>
      <c r="AOJ29" s="261">
        <v>0</v>
      </c>
      <c r="AOK29" s="261">
        <v>0</v>
      </c>
      <c r="AOL29" s="261">
        <v>0</v>
      </c>
      <c r="AOM29" s="261">
        <v>0</v>
      </c>
      <c r="AON29" s="261">
        <v>0</v>
      </c>
      <c r="AOO29" s="261">
        <v>0</v>
      </c>
      <c r="AOP29" s="262"/>
      <c r="AOQ29" s="263">
        <f t="shared" si="71"/>
        <v>0</v>
      </c>
      <c r="AOR29" s="264">
        <f t="shared" si="71"/>
        <v>0</v>
      </c>
      <c r="AOS29" s="261">
        <v>0</v>
      </c>
      <c r="AOT29" s="261">
        <v>0</v>
      </c>
      <c r="AOU29" s="261">
        <v>0</v>
      </c>
      <c r="AOV29" s="261">
        <v>0</v>
      </c>
      <c r="AOW29" s="261">
        <v>0</v>
      </c>
      <c r="AOX29" s="261">
        <v>0</v>
      </c>
      <c r="AOY29" s="261">
        <v>0</v>
      </c>
      <c r="AOZ29" s="261">
        <v>0</v>
      </c>
      <c r="APA29" s="261">
        <v>0</v>
      </c>
      <c r="APB29" s="261">
        <v>0</v>
      </c>
      <c r="APC29" s="261">
        <v>0</v>
      </c>
      <c r="APD29" s="261">
        <v>0</v>
      </c>
      <c r="APE29" s="262"/>
      <c r="APF29" s="263">
        <f t="shared" si="72"/>
        <v>0</v>
      </c>
      <c r="APG29" s="264">
        <f t="shared" si="72"/>
        <v>0</v>
      </c>
      <c r="APH29" s="261">
        <v>0</v>
      </c>
      <c r="API29" s="261">
        <v>0</v>
      </c>
      <c r="APJ29" s="261">
        <v>0</v>
      </c>
      <c r="APK29" s="261">
        <v>0</v>
      </c>
      <c r="APL29" s="261">
        <v>0</v>
      </c>
      <c r="APM29" s="261">
        <v>0</v>
      </c>
      <c r="APN29" s="261">
        <v>0</v>
      </c>
      <c r="APO29" s="261">
        <v>0</v>
      </c>
      <c r="APP29" s="261">
        <v>0</v>
      </c>
      <c r="APQ29" s="261">
        <v>0</v>
      </c>
      <c r="APR29" s="261">
        <v>0</v>
      </c>
      <c r="APS29" s="261">
        <v>0</v>
      </c>
      <c r="APT29" s="262"/>
      <c r="APU29" s="263">
        <f t="shared" si="73"/>
        <v>0</v>
      </c>
      <c r="APV29" s="264">
        <f t="shared" si="73"/>
        <v>0</v>
      </c>
      <c r="APW29" s="261">
        <v>0</v>
      </c>
      <c r="APX29" s="261">
        <v>0</v>
      </c>
      <c r="APY29" s="261">
        <v>0</v>
      </c>
      <c r="APZ29" s="261">
        <v>0</v>
      </c>
      <c r="AQA29" s="261">
        <v>0</v>
      </c>
      <c r="AQB29" s="261">
        <v>0</v>
      </c>
      <c r="AQC29" s="261">
        <v>0</v>
      </c>
      <c r="AQD29" s="261">
        <v>0</v>
      </c>
      <c r="AQE29" s="261">
        <v>0</v>
      </c>
      <c r="AQF29" s="261">
        <v>0</v>
      </c>
      <c r="AQG29" s="261">
        <v>0</v>
      </c>
      <c r="AQH29" s="261">
        <v>0</v>
      </c>
      <c r="AQI29" s="262"/>
      <c r="AQJ29" s="263">
        <f t="shared" si="74"/>
        <v>0</v>
      </c>
      <c r="AQK29" s="264">
        <f t="shared" si="74"/>
        <v>0</v>
      </c>
      <c r="AQL29" s="261"/>
      <c r="AQM29" s="261"/>
      <c r="AQN29" s="261"/>
      <c r="AQO29" s="261"/>
      <c r="AQP29" s="261"/>
      <c r="AQQ29" s="261"/>
      <c r="AQR29" s="261">
        <v>66258</v>
      </c>
      <c r="AQS29" s="261"/>
      <c r="AQT29" s="261"/>
      <c r="AQU29" s="261"/>
      <c r="AQV29" s="261"/>
      <c r="AQW29" s="261"/>
      <c r="AQX29" s="262"/>
      <c r="AQY29" s="263">
        <f t="shared" si="75"/>
        <v>66258</v>
      </c>
      <c r="AQZ29" s="264">
        <f t="shared" si="75"/>
        <v>66258</v>
      </c>
      <c r="ARA29" s="261">
        <v>11235</v>
      </c>
      <c r="ARB29" s="261">
        <v>0</v>
      </c>
      <c r="ARC29" s="261">
        <v>0</v>
      </c>
      <c r="ARD29" s="261">
        <v>42600</v>
      </c>
      <c r="ARE29" s="261">
        <v>14200</v>
      </c>
      <c r="ARF29" s="261">
        <v>14200</v>
      </c>
      <c r="ARG29" s="261">
        <v>14200</v>
      </c>
      <c r="ARH29" s="261">
        <v>14200</v>
      </c>
      <c r="ARI29" s="261">
        <v>0</v>
      </c>
      <c r="ARJ29" s="261">
        <v>0</v>
      </c>
      <c r="ARK29" s="261">
        <v>0</v>
      </c>
      <c r="ARL29" s="261">
        <v>0</v>
      </c>
      <c r="ARM29" s="262"/>
      <c r="ARN29" s="263">
        <f t="shared" si="76"/>
        <v>110635</v>
      </c>
      <c r="ARO29" s="264">
        <f t="shared" si="76"/>
        <v>99400</v>
      </c>
      <c r="ARP29" s="261">
        <v>101727.99</v>
      </c>
      <c r="ARQ29" s="261">
        <v>136555.42000000001</v>
      </c>
      <c r="ARR29" s="261">
        <v>196383.41</v>
      </c>
      <c r="ARS29" s="261">
        <v>137565.17000000001</v>
      </c>
      <c r="ART29" s="261">
        <v>138270.17000000001</v>
      </c>
      <c r="ARU29" s="261">
        <v>142189.75</v>
      </c>
      <c r="ARV29" s="261">
        <v>145210.98000000001</v>
      </c>
      <c r="ARW29" s="261">
        <v>136339.97</v>
      </c>
      <c r="ARX29" s="261">
        <v>193715.14</v>
      </c>
      <c r="ARY29" s="261">
        <v>124860.27</v>
      </c>
      <c r="ARZ29" s="261">
        <v>127736.11</v>
      </c>
      <c r="ASA29" s="262"/>
      <c r="ASB29" s="265">
        <f t="shared" si="78"/>
        <v>1580554.3800000001</v>
      </c>
      <c r="ASC29" s="266"/>
      <c r="ASD29" s="261"/>
      <c r="ASE29" s="261"/>
      <c r="ASF29" s="261"/>
      <c r="ASG29" s="261"/>
      <c r="ASH29" s="261">
        <v>5167.24</v>
      </c>
      <c r="ASI29" s="261"/>
      <c r="ASJ29" s="261"/>
      <c r="ASK29" s="261"/>
      <c r="ASL29" s="261"/>
      <c r="ASM29" s="261"/>
      <c r="ASN29" s="262"/>
      <c r="ASO29" s="267">
        <f t="shared" si="77"/>
        <v>5167.24</v>
      </c>
    </row>
    <row r="30" spans="1:1185" x14ac:dyDescent="0.25">
      <c r="A30" s="39">
        <v>29</v>
      </c>
      <c r="B30" s="40">
        <v>1</v>
      </c>
      <c r="C30" s="40" t="s">
        <v>40</v>
      </c>
      <c r="D30" s="40" t="s">
        <v>40</v>
      </c>
      <c r="E30" s="41" t="s">
        <v>40</v>
      </c>
      <c r="F30" s="187">
        <v>28055057</v>
      </c>
      <c r="G30" s="49">
        <v>29882862</v>
      </c>
      <c r="H30" s="51">
        <v>25920320</v>
      </c>
      <c r="I30" s="49">
        <v>26177780</v>
      </c>
      <c r="J30" s="49">
        <v>649534.41736585274</v>
      </c>
      <c r="K30" s="51" t="s">
        <v>219</v>
      </c>
      <c r="L30" s="49">
        <v>28175775</v>
      </c>
      <c r="M30" s="49">
        <v>28825309</v>
      </c>
      <c r="N30" s="49">
        <v>25920320</v>
      </c>
      <c r="O30" s="49">
        <v>2160027</v>
      </c>
      <c r="P30" s="49">
        <v>2181482</v>
      </c>
      <c r="Q30" s="275">
        <v>388751.90009665617</v>
      </c>
      <c r="R30" s="259">
        <v>668800.68253749073</v>
      </c>
      <c r="S30" s="260">
        <f t="shared" si="0"/>
        <v>1057552.5826341468</v>
      </c>
      <c r="T30" s="268">
        <v>23642</v>
      </c>
      <c r="U30" s="268">
        <v>6225</v>
      </c>
      <c r="V30" s="268">
        <v>3376</v>
      </c>
      <c r="W30" s="268">
        <v>2750</v>
      </c>
      <c r="X30" s="268">
        <v>6753</v>
      </c>
      <c r="Y30" s="268">
        <v>4178</v>
      </c>
      <c r="Z30" s="268">
        <v>4543</v>
      </c>
      <c r="AA30" s="268">
        <v>3333</v>
      </c>
      <c r="AB30" s="268">
        <v>7265</v>
      </c>
      <c r="AC30" s="268">
        <v>3406</v>
      </c>
      <c r="AD30" s="268">
        <v>6095</v>
      </c>
      <c r="AE30" s="268">
        <v>4817</v>
      </c>
      <c r="AF30" s="269"/>
      <c r="AG30" s="270">
        <f t="shared" si="1"/>
        <v>76383</v>
      </c>
      <c r="AH30" s="271">
        <f t="shared" si="1"/>
        <v>52741</v>
      </c>
      <c r="AI30" s="268">
        <v>2836</v>
      </c>
      <c r="AJ30" s="268">
        <v>2370</v>
      </c>
      <c r="AK30" s="268">
        <v>1659</v>
      </c>
      <c r="AL30" s="268">
        <v>2336</v>
      </c>
      <c r="AM30" s="268">
        <v>2939</v>
      </c>
      <c r="AN30" s="268">
        <v>5029</v>
      </c>
      <c r="AO30" s="268">
        <v>1776</v>
      </c>
      <c r="AP30" s="268">
        <v>1900</v>
      </c>
      <c r="AQ30" s="268">
        <v>1840</v>
      </c>
      <c r="AR30" s="268">
        <v>2416</v>
      </c>
      <c r="AS30" s="268">
        <v>5225</v>
      </c>
      <c r="AT30" s="268">
        <v>5226</v>
      </c>
      <c r="AU30" s="269"/>
      <c r="AV30" s="270">
        <f t="shared" si="2"/>
        <v>35552</v>
      </c>
      <c r="AW30" s="271">
        <f t="shared" si="2"/>
        <v>32716</v>
      </c>
      <c r="AX30" s="268">
        <v>0</v>
      </c>
      <c r="AY30" s="268">
        <v>0</v>
      </c>
      <c r="AZ30" s="268">
        <v>0</v>
      </c>
      <c r="BA30" s="268">
        <v>260</v>
      </c>
      <c r="BB30" s="268">
        <v>0</v>
      </c>
      <c r="BC30" s="268">
        <v>0</v>
      </c>
      <c r="BD30" s="268">
        <v>0</v>
      </c>
      <c r="BE30" s="268">
        <v>0</v>
      </c>
      <c r="BF30" s="268">
        <v>0</v>
      </c>
      <c r="BG30" s="268">
        <v>0</v>
      </c>
      <c r="BH30" s="268">
        <v>0</v>
      </c>
      <c r="BI30" s="268">
        <v>0</v>
      </c>
      <c r="BJ30" s="269"/>
      <c r="BK30" s="270">
        <f t="shared" si="3"/>
        <v>260</v>
      </c>
      <c r="BL30" s="271">
        <f t="shared" si="3"/>
        <v>260</v>
      </c>
      <c r="BM30" s="268">
        <v>7371</v>
      </c>
      <c r="BN30" s="268">
        <v>8929</v>
      </c>
      <c r="BO30" s="268">
        <v>5622</v>
      </c>
      <c r="BP30" s="268">
        <v>6540</v>
      </c>
      <c r="BQ30" s="268">
        <v>6980</v>
      </c>
      <c r="BR30" s="268">
        <v>8449</v>
      </c>
      <c r="BS30" s="268">
        <v>7195</v>
      </c>
      <c r="BT30" s="268">
        <v>5036</v>
      </c>
      <c r="BU30" s="268">
        <v>5666</v>
      </c>
      <c r="BV30" s="268">
        <v>7311</v>
      </c>
      <c r="BW30" s="268">
        <v>5881</v>
      </c>
      <c r="BX30" s="268">
        <v>9996</v>
      </c>
      <c r="BY30" s="269"/>
      <c r="BZ30" s="270">
        <f t="shared" si="4"/>
        <v>84976</v>
      </c>
      <c r="CA30" s="271">
        <f t="shared" si="4"/>
        <v>77605</v>
      </c>
      <c r="CB30" s="268">
        <v>35006</v>
      </c>
      <c r="CC30" s="268">
        <v>30903</v>
      </c>
      <c r="CD30" s="268">
        <v>28205</v>
      </c>
      <c r="CE30" s="268">
        <v>38138</v>
      </c>
      <c r="CF30" s="268">
        <v>33339</v>
      </c>
      <c r="CG30" s="268">
        <v>33837</v>
      </c>
      <c r="CH30" s="268">
        <v>35245</v>
      </c>
      <c r="CI30" s="268">
        <v>20456</v>
      </c>
      <c r="CJ30" s="268">
        <v>30017</v>
      </c>
      <c r="CK30" s="268">
        <v>23020</v>
      </c>
      <c r="CL30" s="268">
        <v>38990</v>
      </c>
      <c r="CM30" s="268">
        <v>195728</v>
      </c>
      <c r="CN30" s="269"/>
      <c r="CO30" s="270">
        <f t="shared" si="5"/>
        <v>542884</v>
      </c>
      <c r="CP30" s="271">
        <f t="shared" si="5"/>
        <v>507878</v>
      </c>
      <c r="CQ30" s="268">
        <v>487</v>
      </c>
      <c r="CR30" s="268">
        <v>197</v>
      </c>
      <c r="CS30" s="268">
        <v>265</v>
      </c>
      <c r="CT30" s="268">
        <v>402</v>
      </c>
      <c r="CU30" s="268">
        <v>626</v>
      </c>
      <c r="CV30" s="268">
        <v>359</v>
      </c>
      <c r="CW30" s="268">
        <v>117</v>
      </c>
      <c r="CX30" s="268">
        <v>145</v>
      </c>
      <c r="CY30" s="268">
        <v>97</v>
      </c>
      <c r="CZ30" s="268">
        <v>174</v>
      </c>
      <c r="DA30" s="268">
        <v>305</v>
      </c>
      <c r="DB30" s="268">
        <v>797</v>
      </c>
      <c r="DC30" s="269"/>
      <c r="DD30" s="270">
        <f t="shared" si="6"/>
        <v>3971</v>
      </c>
      <c r="DE30" s="271">
        <f t="shared" si="6"/>
        <v>3484</v>
      </c>
      <c r="DF30" s="268">
        <v>81</v>
      </c>
      <c r="DG30" s="268">
        <v>392</v>
      </c>
      <c r="DH30" s="268">
        <v>90</v>
      </c>
      <c r="DI30" s="268">
        <v>1006</v>
      </c>
      <c r="DJ30" s="268">
        <v>327</v>
      </c>
      <c r="DK30" s="268">
        <v>168</v>
      </c>
      <c r="DL30" s="268">
        <v>176</v>
      </c>
      <c r="DM30" s="268">
        <v>-200</v>
      </c>
      <c r="DN30" s="268">
        <v>0</v>
      </c>
      <c r="DO30" s="268">
        <v>450</v>
      </c>
      <c r="DP30" s="268">
        <v>538</v>
      </c>
      <c r="DQ30" s="268">
        <v>1156</v>
      </c>
      <c r="DR30" s="269"/>
      <c r="DS30" s="270">
        <f t="shared" si="7"/>
        <v>4184</v>
      </c>
      <c r="DT30" s="271">
        <f t="shared" si="7"/>
        <v>4103</v>
      </c>
      <c r="DU30" s="268">
        <v>20864</v>
      </c>
      <c r="DV30" s="268">
        <v>42098</v>
      </c>
      <c r="DW30" s="268">
        <v>36996</v>
      </c>
      <c r="DX30" s="268">
        <v>44741</v>
      </c>
      <c r="DY30" s="268">
        <v>42396</v>
      </c>
      <c r="DZ30" s="268">
        <v>39212</v>
      </c>
      <c r="EA30" s="268">
        <v>43135</v>
      </c>
      <c r="EB30" s="268">
        <v>23917</v>
      </c>
      <c r="EC30" s="268">
        <v>27355</v>
      </c>
      <c r="ED30" s="268">
        <v>36441</v>
      </c>
      <c r="EE30" s="268">
        <v>51870</v>
      </c>
      <c r="EF30" s="268">
        <v>52783</v>
      </c>
      <c r="EG30" s="269"/>
      <c r="EH30" s="270">
        <f t="shared" si="8"/>
        <v>461808</v>
      </c>
      <c r="EI30" s="271">
        <f t="shared" si="8"/>
        <v>440944</v>
      </c>
      <c r="EJ30" s="268">
        <v>4376</v>
      </c>
      <c r="EK30" s="268">
        <v>5605</v>
      </c>
      <c r="EL30" s="268">
        <v>4949</v>
      </c>
      <c r="EM30" s="268">
        <v>5452</v>
      </c>
      <c r="EN30" s="268">
        <v>5185</v>
      </c>
      <c r="EO30" s="268">
        <v>5298</v>
      </c>
      <c r="EP30" s="268">
        <v>5620</v>
      </c>
      <c r="EQ30" s="268">
        <v>2891</v>
      </c>
      <c r="ER30" s="268">
        <v>3137</v>
      </c>
      <c r="ES30" s="268">
        <v>3678</v>
      </c>
      <c r="ET30" s="268">
        <v>3311</v>
      </c>
      <c r="EU30" s="268">
        <v>3137</v>
      </c>
      <c r="EV30" s="269"/>
      <c r="EW30" s="270">
        <f t="shared" si="9"/>
        <v>52639</v>
      </c>
      <c r="EX30" s="271">
        <f t="shared" si="9"/>
        <v>48263</v>
      </c>
      <c r="EY30" s="268">
        <v>3993</v>
      </c>
      <c r="EZ30" s="268">
        <v>3663</v>
      </c>
      <c r="FA30" s="268">
        <v>3573</v>
      </c>
      <c r="FB30" s="268">
        <v>3870</v>
      </c>
      <c r="FC30" s="268">
        <v>4011</v>
      </c>
      <c r="FD30" s="268">
        <v>2040</v>
      </c>
      <c r="FE30" s="268">
        <v>3070</v>
      </c>
      <c r="FF30" s="268">
        <v>2690</v>
      </c>
      <c r="FG30" s="268">
        <v>1401</v>
      </c>
      <c r="FH30" s="268">
        <v>780</v>
      </c>
      <c r="FI30" s="268">
        <v>1950</v>
      </c>
      <c r="FJ30" s="268">
        <v>1990</v>
      </c>
      <c r="FK30" s="269"/>
      <c r="FL30" s="270">
        <f t="shared" si="10"/>
        <v>33031</v>
      </c>
      <c r="FM30" s="271">
        <f t="shared" si="10"/>
        <v>29038</v>
      </c>
      <c r="FN30" s="268">
        <v>7707</v>
      </c>
      <c r="FO30" s="268">
        <v>9698</v>
      </c>
      <c r="FP30" s="268">
        <v>7608</v>
      </c>
      <c r="FQ30" s="268">
        <v>7507</v>
      </c>
      <c r="FR30" s="268">
        <v>7846</v>
      </c>
      <c r="FS30" s="268">
        <v>10713</v>
      </c>
      <c r="FT30" s="268">
        <v>7588</v>
      </c>
      <c r="FU30" s="268">
        <v>4520</v>
      </c>
      <c r="FV30" s="268">
        <v>6193</v>
      </c>
      <c r="FW30" s="268">
        <v>7342</v>
      </c>
      <c r="FX30" s="268">
        <v>6546</v>
      </c>
      <c r="FY30" s="268">
        <v>7134</v>
      </c>
      <c r="FZ30" s="269"/>
      <c r="GA30" s="270">
        <f t="shared" si="11"/>
        <v>90402</v>
      </c>
      <c r="GB30" s="271">
        <f t="shared" si="11"/>
        <v>82695</v>
      </c>
      <c r="GC30" s="268">
        <v>14753</v>
      </c>
      <c r="GD30" s="268">
        <v>18497</v>
      </c>
      <c r="GE30" s="268">
        <v>14694</v>
      </c>
      <c r="GF30" s="268">
        <v>15457</v>
      </c>
      <c r="GG30" s="268">
        <v>15037</v>
      </c>
      <c r="GH30" s="268">
        <v>16851</v>
      </c>
      <c r="GI30" s="268">
        <v>16064</v>
      </c>
      <c r="GJ30" s="268">
        <v>8266</v>
      </c>
      <c r="GK30" s="268">
        <v>9945</v>
      </c>
      <c r="GL30" s="268">
        <v>10610</v>
      </c>
      <c r="GM30" s="268">
        <v>10214</v>
      </c>
      <c r="GN30" s="268">
        <v>12676</v>
      </c>
      <c r="GO30" s="269"/>
      <c r="GP30" s="270">
        <f t="shared" si="12"/>
        <v>163064</v>
      </c>
      <c r="GQ30" s="271">
        <f t="shared" si="12"/>
        <v>148311</v>
      </c>
      <c r="GR30" s="268">
        <v>4218</v>
      </c>
      <c r="GS30" s="268">
        <v>4470</v>
      </c>
      <c r="GT30" s="268">
        <v>4957</v>
      </c>
      <c r="GU30" s="268">
        <v>5901</v>
      </c>
      <c r="GV30" s="268">
        <v>6823</v>
      </c>
      <c r="GW30" s="268">
        <v>5707</v>
      </c>
      <c r="GX30" s="268">
        <v>8038</v>
      </c>
      <c r="GY30" s="268">
        <v>6364</v>
      </c>
      <c r="GZ30" s="268">
        <v>3719</v>
      </c>
      <c r="HA30" s="268">
        <v>5070</v>
      </c>
      <c r="HB30" s="268">
        <v>5265</v>
      </c>
      <c r="HC30" s="268">
        <v>2679</v>
      </c>
      <c r="HD30" s="269"/>
      <c r="HE30" s="270">
        <f t="shared" si="13"/>
        <v>63211</v>
      </c>
      <c r="HF30" s="271">
        <f t="shared" si="13"/>
        <v>58993</v>
      </c>
      <c r="HG30" s="268">
        <v>0</v>
      </c>
      <c r="HH30" s="268">
        <v>0</v>
      </c>
      <c r="HI30" s="268">
        <v>0</v>
      </c>
      <c r="HJ30" s="268">
        <v>0</v>
      </c>
      <c r="HK30" s="268">
        <v>0</v>
      </c>
      <c r="HL30" s="268">
        <v>0</v>
      </c>
      <c r="HM30" s="268">
        <v>0</v>
      </c>
      <c r="HN30" s="268">
        <v>0</v>
      </c>
      <c r="HO30" s="268">
        <v>0</v>
      </c>
      <c r="HP30" s="268">
        <v>0</v>
      </c>
      <c r="HQ30" s="268">
        <v>0</v>
      </c>
      <c r="HR30" s="268">
        <v>0</v>
      </c>
      <c r="HS30" s="269"/>
      <c r="HT30" s="270">
        <f t="shared" si="14"/>
        <v>0</v>
      </c>
      <c r="HU30" s="271">
        <f t="shared" si="14"/>
        <v>0</v>
      </c>
      <c r="HV30" s="268">
        <v>0</v>
      </c>
      <c r="HW30" s="268">
        <v>0</v>
      </c>
      <c r="HX30" s="268">
        <v>0</v>
      </c>
      <c r="HY30" s="268">
        <v>0</v>
      </c>
      <c r="HZ30" s="268">
        <v>0</v>
      </c>
      <c r="IA30" s="268">
        <v>0</v>
      </c>
      <c r="IB30" s="268">
        <v>0</v>
      </c>
      <c r="IC30" s="268">
        <v>0</v>
      </c>
      <c r="ID30" s="268">
        <v>0</v>
      </c>
      <c r="IE30" s="268">
        <v>0</v>
      </c>
      <c r="IF30" s="268">
        <v>0</v>
      </c>
      <c r="IG30" s="268">
        <v>0</v>
      </c>
      <c r="IH30" s="269"/>
      <c r="II30" s="270">
        <f t="shared" si="15"/>
        <v>0</v>
      </c>
      <c r="IJ30" s="271">
        <f t="shared" si="15"/>
        <v>0</v>
      </c>
      <c r="IK30" s="268">
        <v>126074</v>
      </c>
      <c r="IL30" s="268">
        <v>145703</v>
      </c>
      <c r="IM30" s="268">
        <v>114394</v>
      </c>
      <c r="IN30" s="268">
        <v>120936</v>
      </c>
      <c r="IO30" s="268">
        <v>106334</v>
      </c>
      <c r="IP30" s="268">
        <v>125206</v>
      </c>
      <c r="IQ30" s="268">
        <v>127329</v>
      </c>
      <c r="IR30" s="268">
        <v>104098</v>
      </c>
      <c r="IS30" s="268">
        <v>83079</v>
      </c>
      <c r="IT30" s="268">
        <v>103556</v>
      </c>
      <c r="IU30" s="268">
        <v>91923</v>
      </c>
      <c r="IV30" s="268">
        <v>110481</v>
      </c>
      <c r="IW30" s="269"/>
      <c r="IX30" s="270">
        <f t="shared" si="16"/>
        <v>1359113</v>
      </c>
      <c r="IY30" s="271">
        <f t="shared" si="16"/>
        <v>1233039</v>
      </c>
      <c r="IZ30" s="268">
        <v>91328</v>
      </c>
      <c r="JA30" s="268">
        <v>101288</v>
      </c>
      <c r="JB30" s="268">
        <v>119342</v>
      </c>
      <c r="JC30" s="268">
        <v>90590</v>
      </c>
      <c r="JD30" s="268">
        <v>184247</v>
      </c>
      <c r="JE30" s="268">
        <v>121631</v>
      </c>
      <c r="JF30" s="268">
        <v>107757</v>
      </c>
      <c r="JG30" s="268">
        <v>23091</v>
      </c>
      <c r="JH30" s="268">
        <v>20298</v>
      </c>
      <c r="JI30" s="268">
        <v>13794</v>
      </c>
      <c r="JJ30" s="268">
        <v>23030</v>
      </c>
      <c r="JK30" s="268">
        <v>9841</v>
      </c>
      <c r="JL30" s="269"/>
      <c r="JM30" s="270">
        <f t="shared" si="17"/>
        <v>906237</v>
      </c>
      <c r="JN30" s="271">
        <f t="shared" si="17"/>
        <v>814909</v>
      </c>
      <c r="JO30" s="268">
        <v>0</v>
      </c>
      <c r="JP30" s="268">
        <v>0</v>
      </c>
      <c r="JQ30" s="268">
        <v>0</v>
      </c>
      <c r="JR30" s="268">
        <v>0</v>
      </c>
      <c r="JS30" s="268">
        <v>0</v>
      </c>
      <c r="JT30" s="268">
        <v>0</v>
      </c>
      <c r="JU30" s="268">
        <v>0</v>
      </c>
      <c r="JV30" s="268">
        <v>0</v>
      </c>
      <c r="JW30" s="268">
        <v>0</v>
      </c>
      <c r="JX30" s="268">
        <v>0</v>
      </c>
      <c r="JY30" s="268">
        <v>0</v>
      </c>
      <c r="JZ30" s="268">
        <v>0</v>
      </c>
      <c r="KA30" s="269"/>
      <c r="KB30" s="270">
        <f t="shared" si="18"/>
        <v>0</v>
      </c>
      <c r="KC30" s="271">
        <f t="shared" si="18"/>
        <v>0</v>
      </c>
      <c r="KD30" s="268">
        <v>81208</v>
      </c>
      <c r="KE30" s="268">
        <v>92950</v>
      </c>
      <c r="KF30" s="268">
        <v>72050</v>
      </c>
      <c r="KG30" s="268">
        <v>78246</v>
      </c>
      <c r="KH30" s="268">
        <v>65441</v>
      </c>
      <c r="KI30" s="268">
        <v>73322</v>
      </c>
      <c r="KJ30" s="268">
        <v>77666</v>
      </c>
      <c r="KK30" s="268">
        <v>64819</v>
      </c>
      <c r="KL30" s="268">
        <v>54640</v>
      </c>
      <c r="KM30" s="268">
        <v>61704</v>
      </c>
      <c r="KN30" s="268">
        <v>53615</v>
      </c>
      <c r="KO30" s="268">
        <v>68010</v>
      </c>
      <c r="KP30" s="269"/>
      <c r="KQ30" s="270">
        <f t="shared" si="19"/>
        <v>843671</v>
      </c>
      <c r="KR30" s="271">
        <f t="shared" si="19"/>
        <v>762463</v>
      </c>
      <c r="KS30" s="268">
        <v>2050</v>
      </c>
      <c r="KT30" s="268">
        <v>2478</v>
      </c>
      <c r="KU30" s="268">
        <v>2060</v>
      </c>
      <c r="KV30" s="268">
        <v>2100</v>
      </c>
      <c r="KW30" s="268">
        <v>2180</v>
      </c>
      <c r="KX30" s="268">
        <v>2520</v>
      </c>
      <c r="KY30" s="268">
        <v>2215</v>
      </c>
      <c r="KZ30" s="268">
        <v>1300</v>
      </c>
      <c r="LA30" s="268">
        <v>850</v>
      </c>
      <c r="LB30" s="268">
        <v>750</v>
      </c>
      <c r="LC30" s="268">
        <v>750</v>
      </c>
      <c r="LD30" s="268">
        <v>1650</v>
      </c>
      <c r="LE30" s="269"/>
      <c r="LF30" s="270">
        <f t="shared" si="20"/>
        <v>20903</v>
      </c>
      <c r="LG30" s="271">
        <f t="shared" si="20"/>
        <v>18853</v>
      </c>
      <c r="LH30" s="268">
        <v>1835</v>
      </c>
      <c r="LI30" s="268">
        <v>1316</v>
      </c>
      <c r="LJ30" s="268">
        <v>1325</v>
      </c>
      <c r="LK30" s="268">
        <v>1920</v>
      </c>
      <c r="LL30" s="268">
        <v>1919</v>
      </c>
      <c r="LM30" s="268">
        <v>2079</v>
      </c>
      <c r="LN30" s="268">
        <v>2256</v>
      </c>
      <c r="LO30" s="268">
        <v>1520</v>
      </c>
      <c r="LP30" s="268">
        <v>1280</v>
      </c>
      <c r="LQ30" s="268">
        <v>1214</v>
      </c>
      <c r="LR30" s="268">
        <v>1505</v>
      </c>
      <c r="LS30" s="268">
        <v>1520</v>
      </c>
      <c r="LT30" s="269"/>
      <c r="LU30" s="270">
        <f t="shared" si="21"/>
        <v>19689</v>
      </c>
      <c r="LV30" s="271">
        <f t="shared" si="21"/>
        <v>17854</v>
      </c>
      <c r="LW30" s="268">
        <v>6715</v>
      </c>
      <c r="LX30" s="268">
        <v>11490</v>
      </c>
      <c r="LY30" s="268">
        <v>5925</v>
      </c>
      <c r="LZ30" s="268">
        <v>7125</v>
      </c>
      <c r="MA30" s="268">
        <v>7505</v>
      </c>
      <c r="MB30" s="268">
        <v>7505</v>
      </c>
      <c r="MC30" s="268">
        <v>9822</v>
      </c>
      <c r="MD30" s="268">
        <v>9480</v>
      </c>
      <c r="ME30" s="268">
        <v>9405</v>
      </c>
      <c r="MF30" s="268">
        <v>9405</v>
      </c>
      <c r="MG30" s="268">
        <v>7110</v>
      </c>
      <c r="MH30" s="268">
        <v>8295</v>
      </c>
      <c r="MI30" s="269"/>
      <c r="MJ30" s="270">
        <f t="shared" si="22"/>
        <v>99782</v>
      </c>
      <c r="MK30" s="271">
        <f t="shared" si="22"/>
        <v>93067</v>
      </c>
      <c r="ML30" s="268">
        <v>0</v>
      </c>
      <c r="MM30" s="268">
        <v>0</v>
      </c>
      <c r="MN30" s="268">
        <v>0</v>
      </c>
      <c r="MO30" s="268">
        <v>0</v>
      </c>
      <c r="MP30" s="268">
        <v>0</v>
      </c>
      <c r="MQ30" s="268">
        <v>0</v>
      </c>
      <c r="MR30" s="268">
        <v>0</v>
      </c>
      <c r="MS30" s="268">
        <v>0</v>
      </c>
      <c r="MT30" s="268">
        <v>0</v>
      </c>
      <c r="MU30" s="268">
        <v>0</v>
      </c>
      <c r="MV30" s="268">
        <v>0</v>
      </c>
      <c r="MW30" s="268">
        <v>0</v>
      </c>
      <c r="MX30" s="269"/>
      <c r="MY30" s="270">
        <f t="shared" si="23"/>
        <v>0</v>
      </c>
      <c r="MZ30" s="271">
        <f t="shared" si="23"/>
        <v>0</v>
      </c>
      <c r="NA30" s="268">
        <v>650187</v>
      </c>
      <c r="NB30" s="268">
        <v>724423</v>
      </c>
      <c r="NC30" s="268">
        <v>698029</v>
      </c>
      <c r="ND30" s="268">
        <v>852048</v>
      </c>
      <c r="NE30" s="268">
        <v>791068</v>
      </c>
      <c r="NF30" s="268">
        <v>809022</v>
      </c>
      <c r="NG30" s="268">
        <v>971307</v>
      </c>
      <c r="NH30" s="268">
        <v>625082</v>
      </c>
      <c r="NI30" s="268">
        <v>527324</v>
      </c>
      <c r="NJ30" s="268">
        <v>671414</v>
      </c>
      <c r="NK30" s="268">
        <v>632019</v>
      </c>
      <c r="NL30" s="268">
        <v>864435</v>
      </c>
      <c r="NM30" s="269"/>
      <c r="NN30" s="270">
        <f t="shared" si="24"/>
        <v>8816358</v>
      </c>
      <c r="NO30" s="271">
        <f t="shared" si="24"/>
        <v>8166171</v>
      </c>
      <c r="NP30" s="268">
        <v>11701</v>
      </c>
      <c r="NQ30" s="268">
        <v>15124</v>
      </c>
      <c r="NR30" s="268">
        <v>12288</v>
      </c>
      <c r="NS30" s="268">
        <v>13999</v>
      </c>
      <c r="NT30" s="268">
        <v>12378</v>
      </c>
      <c r="NU30" s="268">
        <v>13012</v>
      </c>
      <c r="NV30" s="268">
        <v>12355</v>
      </c>
      <c r="NW30" s="268">
        <v>9895</v>
      </c>
      <c r="NX30" s="268">
        <v>8104</v>
      </c>
      <c r="NY30" s="268">
        <v>8535</v>
      </c>
      <c r="NZ30" s="268">
        <v>8105</v>
      </c>
      <c r="OA30" s="268">
        <v>13809</v>
      </c>
      <c r="OB30" s="269"/>
      <c r="OC30" s="270">
        <f t="shared" si="25"/>
        <v>139305</v>
      </c>
      <c r="OD30" s="271">
        <f t="shared" si="25"/>
        <v>127604</v>
      </c>
      <c r="OE30" s="268">
        <v>86690</v>
      </c>
      <c r="OF30" s="268">
        <v>93359</v>
      </c>
      <c r="OG30" s="268">
        <v>103541</v>
      </c>
      <c r="OH30" s="268">
        <v>122930</v>
      </c>
      <c r="OI30" s="268">
        <v>79152</v>
      </c>
      <c r="OJ30" s="268">
        <v>93298</v>
      </c>
      <c r="OK30" s="268">
        <v>127490</v>
      </c>
      <c r="OL30" s="268">
        <v>61840</v>
      </c>
      <c r="OM30" s="268">
        <v>58020</v>
      </c>
      <c r="ON30" s="268">
        <v>73970</v>
      </c>
      <c r="OO30" s="268">
        <v>71622</v>
      </c>
      <c r="OP30" s="268">
        <v>90392</v>
      </c>
      <c r="OQ30" s="269"/>
      <c r="OR30" s="270">
        <f t="shared" si="26"/>
        <v>1062304</v>
      </c>
      <c r="OS30" s="271">
        <f t="shared" si="26"/>
        <v>975614</v>
      </c>
      <c r="OT30" s="268">
        <v>0</v>
      </c>
      <c r="OU30" s="268">
        <v>0</v>
      </c>
      <c r="OV30" s="268">
        <v>0</v>
      </c>
      <c r="OW30" s="268">
        <v>0</v>
      </c>
      <c r="OX30" s="268">
        <v>0</v>
      </c>
      <c r="OY30" s="268">
        <v>0</v>
      </c>
      <c r="OZ30" s="268">
        <v>0</v>
      </c>
      <c r="PA30" s="268">
        <v>0</v>
      </c>
      <c r="PB30" s="268">
        <v>0</v>
      </c>
      <c r="PC30" s="268">
        <v>0</v>
      </c>
      <c r="PD30" s="268">
        <v>0</v>
      </c>
      <c r="PE30" s="268">
        <v>0</v>
      </c>
      <c r="PF30" s="269"/>
      <c r="PG30" s="270">
        <f t="shared" si="27"/>
        <v>0</v>
      </c>
      <c r="PH30" s="271">
        <f t="shared" si="27"/>
        <v>0</v>
      </c>
      <c r="PI30" s="268">
        <v>50970</v>
      </c>
      <c r="PJ30" s="268">
        <v>63940</v>
      </c>
      <c r="PK30" s="268">
        <v>53450</v>
      </c>
      <c r="PL30" s="268">
        <v>47350</v>
      </c>
      <c r="PM30" s="268">
        <v>62125</v>
      </c>
      <c r="PN30" s="268">
        <v>57510</v>
      </c>
      <c r="PO30" s="268">
        <v>59705</v>
      </c>
      <c r="PP30" s="268">
        <v>48590</v>
      </c>
      <c r="PQ30" s="268">
        <v>53500</v>
      </c>
      <c r="PR30" s="268">
        <v>59050</v>
      </c>
      <c r="PS30" s="268">
        <v>60005</v>
      </c>
      <c r="PT30" s="268">
        <v>54220</v>
      </c>
      <c r="PU30" s="269"/>
      <c r="PV30" s="270">
        <f t="shared" si="28"/>
        <v>670415</v>
      </c>
      <c r="PW30" s="271">
        <f t="shared" si="28"/>
        <v>619445</v>
      </c>
      <c r="PX30" s="268">
        <v>7521</v>
      </c>
      <c r="PY30" s="268">
        <v>10982</v>
      </c>
      <c r="PZ30" s="268">
        <v>9503</v>
      </c>
      <c r="QA30" s="268">
        <v>12508</v>
      </c>
      <c r="QB30" s="268">
        <v>8777</v>
      </c>
      <c r="QC30" s="268">
        <v>8179</v>
      </c>
      <c r="QD30" s="268">
        <v>11557</v>
      </c>
      <c r="QE30" s="268">
        <v>9065</v>
      </c>
      <c r="QF30" s="268">
        <v>8563</v>
      </c>
      <c r="QG30" s="268">
        <v>8135</v>
      </c>
      <c r="QH30" s="268">
        <v>9520</v>
      </c>
      <c r="QI30" s="268">
        <v>8546</v>
      </c>
      <c r="QJ30" s="269"/>
      <c r="QK30" s="270">
        <f t="shared" si="29"/>
        <v>112856</v>
      </c>
      <c r="QL30" s="271">
        <f t="shared" si="29"/>
        <v>105335</v>
      </c>
      <c r="QM30" s="268">
        <v>0</v>
      </c>
      <c r="QN30" s="268">
        <v>480</v>
      </c>
      <c r="QO30" s="268">
        <v>160</v>
      </c>
      <c r="QP30" s="268">
        <v>320</v>
      </c>
      <c r="QQ30" s="268">
        <v>240</v>
      </c>
      <c r="QR30" s="268">
        <v>160</v>
      </c>
      <c r="QS30" s="268">
        <v>240</v>
      </c>
      <c r="QT30" s="268">
        <v>400</v>
      </c>
      <c r="QU30" s="268">
        <v>240</v>
      </c>
      <c r="QV30" s="268">
        <v>160</v>
      </c>
      <c r="QW30" s="268">
        <v>400</v>
      </c>
      <c r="QX30" s="268">
        <v>480</v>
      </c>
      <c r="QY30" s="269"/>
      <c r="QZ30" s="270">
        <f t="shared" si="30"/>
        <v>3280</v>
      </c>
      <c r="RA30" s="271">
        <f t="shared" si="30"/>
        <v>3280</v>
      </c>
      <c r="RB30" s="268">
        <v>950</v>
      </c>
      <c r="RC30" s="268">
        <v>1400</v>
      </c>
      <c r="RD30" s="268">
        <v>900</v>
      </c>
      <c r="RE30" s="268">
        <v>750</v>
      </c>
      <c r="RF30" s="268">
        <v>900</v>
      </c>
      <c r="RG30" s="268">
        <v>700</v>
      </c>
      <c r="RH30" s="268">
        <v>950</v>
      </c>
      <c r="RI30" s="268">
        <v>500</v>
      </c>
      <c r="RJ30" s="268">
        <v>700</v>
      </c>
      <c r="RK30" s="268">
        <v>900</v>
      </c>
      <c r="RL30" s="268">
        <v>900</v>
      </c>
      <c r="RM30" s="268">
        <v>700</v>
      </c>
      <c r="RN30" s="269"/>
      <c r="RO30" s="270">
        <f t="shared" si="31"/>
        <v>10250</v>
      </c>
      <c r="RP30" s="271">
        <f t="shared" si="31"/>
        <v>9300</v>
      </c>
      <c r="RQ30" s="268">
        <v>80</v>
      </c>
      <c r="RR30" s="268">
        <v>80</v>
      </c>
      <c r="RS30" s="268">
        <v>80</v>
      </c>
      <c r="RT30" s="268">
        <v>0</v>
      </c>
      <c r="RU30" s="268">
        <v>0</v>
      </c>
      <c r="RV30" s="268">
        <v>0</v>
      </c>
      <c r="RW30" s="268">
        <v>0</v>
      </c>
      <c r="RX30" s="268">
        <v>80</v>
      </c>
      <c r="RY30" s="268">
        <v>80</v>
      </c>
      <c r="RZ30" s="268">
        <v>0</v>
      </c>
      <c r="SA30" s="268">
        <v>0</v>
      </c>
      <c r="SB30" s="268">
        <v>0</v>
      </c>
      <c r="SC30" s="269"/>
      <c r="SD30" s="270">
        <f t="shared" si="32"/>
        <v>400</v>
      </c>
      <c r="SE30" s="271">
        <f t="shared" si="32"/>
        <v>320</v>
      </c>
      <c r="SF30" s="268">
        <v>0</v>
      </c>
      <c r="SG30" s="268">
        <v>0</v>
      </c>
      <c r="SH30" s="268">
        <v>0</v>
      </c>
      <c r="SI30" s="268">
        <v>0</v>
      </c>
      <c r="SJ30" s="268">
        <v>0</v>
      </c>
      <c r="SK30" s="268">
        <v>0</v>
      </c>
      <c r="SL30" s="268">
        <v>0</v>
      </c>
      <c r="SM30" s="268">
        <v>0</v>
      </c>
      <c r="SN30" s="268">
        <v>0</v>
      </c>
      <c r="SO30" s="268">
        <v>0</v>
      </c>
      <c r="SP30" s="268">
        <v>0</v>
      </c>
      <c r="SQ30" s="268">
        <v>0</v>
      </c>
      <c r="SR30" s="269"/>
      <c r="SS30" s="270">
        <f t="shared" si="33"/>
        <v>0</v>
      </c>
      <c r="ST30" s="271">
        <f t="shared" si="33"/>
        <v>0</v>
      </c>
      <c r="SU30" s="268">
        <v>45718</v>
      </c>
      <c r="SV30" s="268">
        <v>57558</v>
      </c>
      <c r="SW30" s="268">
        <v>39766</v>
      </c>
      <c r="SX30" s="268">
        <v>42576</v>
      </c>
      <c r="SY30" s="268">
        <v>47736</v>
      </c>
      <c r="SZ30" s="268">
        <v>47111</v>
      </c>
      <c r="TA30" s="268">
        <v>46830</v>
      </c>
      <c r="TB30" s="268">
        <v>36852</v>
      </c>
      <c r="TC30" s="268">
        <v>42254</v>
      </c>
      <c r="TD30" s="268">
        <v>51759</v>
      </c>
      <c r="TE30" s="268">
        <v>50942</v>
      </c>
      <c r="TF30" s="268">
        <v>54771</v>
      </c>
      <c r="TG30" s="269"/>
      <c r="TH30" s="270">
        <f t="shared" si="34"/>
        <v>563873</v>
      </c>
      <c r="TI30" s="271">
        <f t="shared" si="34"/>
        <v>518155</v>
      </c>
      <c r="TJ30" s="268">
        <v>32081</v>
      </c>
      <c r="TK30" s="268">
        <v>36694</v>
      </c>
      <c r="TL30" s="268">
        <v>28188</v>
      </c>
      <c r="TM30" s="268">
        <v>31890</v>
      </c>
      <c r="TN30" s="268">
        <v>31623</v>
      </c>
      <c r="TO30" s="268">
        <v>31176</v>
      </c>
      <c r="TP30" s="268">
        <v>32251</v>
      </c>
      <c r="TQ30" s="268">
        <v>25298</v>
      </c>
      <c r="TR30" s="268">
        <v>26964</v>
      </c>
      <c r="TS30" s="268">
        <v>35252</v>
      </c>
      <c r="TT30" s="268">
        <v>34284</v>
      </c>
      <c r="TU30" s="268">
        <v>31650</v>
      </c>
      <c r="TV30" s="269"/>
      <c r="TW30" s="270">
        <f t="shared" si="35"/>
        <v>377351</v>
      </c>
      <c r="TX30" s="271">
        <f t="shared" si="35"/>
        <v>345270</v>
      </c>
      <c r="TY30" s="268">
        <v>31803</v>
      </c>
      <c r="TZ30" s="268">
        <v>39733</v>
      </c>
      <c r="UA30" s="268">
        <v>27684</v>
      </c>
      <c r="UB30" s="268">
        <v>29582</v>
      </c>
      <c r="UC30" s="268">
        <v>33058</v>
      </c>
      <c r="UD30" s="268">
        <v>32767</v>
      </c>
      <c r="UE30" s="268">
        <v>32543</v>
      </c>
      <c r="UF30" s="268">
        <v>25636</v>
      </c>
      <c r="UG30" s="268">
        <v>29465</v>
      </c>
      <c r="UH30" s="268">
        <v>35950</v>
      </c>
      <c r="UI30" s="268">
        <v>35431</v>
      </c>
      <c r="UJ30" s="268">
        <v>37930</v>
      </c>
      <c r="UK30" s="269"/>
      <c r="UL30" s="270">
        <f t="shared" si="36"/>
        <v>391582</v>
      </c>
      <c r="UM30" s="271">
        <f t="shared" si="36"/>
        <v>359779</v>
      </c>
      <c r="UN30" s="268">
        <v>1750</v>
      </c>
      <c r="UO30" s="268">
        <v>2108</v>
      </c>
      <c r="UP30" s="268">
        <v>1850</v>
      </c>
      <c r="UQ30" s="268">
        <v>1800</v>
      </c>
      <c r="UR30" s="268">
        <v>2298</v>
      </c>
      <c r="US30" s="268">
        <v>1450</v>
      </c>
      <c r="UT30" s="268">
        <v>2100</v>
      </c>
      <c r="UU30" s="268">
        <v>2000</v>
      </c>
      <c r="UV30" s="268">
        <v>2050</v>
      </c>
      <c r="UW30" s="268">
        <v>2058</v>
      </c>
      <c r="UX30" s="268">
        <v>1450</v>
      </c>
      <c r="UY30" s="268">
        <v>2400</v>
      </c>
      <c r="UZ30" s="269"/>
      <c r="VA30" s="270">
        <f t="shared" si="37"/>
        <v>23314</v>
      </c>
      <c r="VB30" s="271">
        <f t="shared" si="37"/>
        <v>21564</v>
      </c>
      <c r="VC30" s="268">
        <v>160</v>
      </c>
      <c r="VD30" s="268">
        <v>480</v>
      </c>
      <c r="VE30" s="268">
        <v>240</v>
      </c>
      <c r="VF30" s="268">
        <v>960</v>
      </c>
      <c r="VG30" s="268">
        <v>480</v>
      </c>
      <c r="VH30" s="268">
        <v>148</v>
      </c>
      <c r="VI30" s="268">
        <v>400</v>
      </c>
      <c r="VJ30" s="268">
        <v>320</v>
      </c>
      <c r="VK30" s="268">
        <v>240</v>
      </c>
      <c r="VL30" s="268">
        <v>320</v>
      </c>
      <c r="VM30" s="268">
        <v>240</v>
      </c>
      <c r="VN30" s="268">
        <v>400</v>
      </c>
      <c r="VO30" s="269"/>
      <c r="VP30" s="270">
        <f t="shared" si="38"/>
        <v>4388</v>
      </c>
      <c r="VQ30" s="271">
        <f t="shared" si="38"/>
        <v>4228</v>
      </c>
      <c r="VR30" s="268">
        <v>21535</v>
      </c>
      <c r="VS30" s="268">
        <v>23895</v>
      </c>
      <c r="VT30" s="268">
        <v>15735</v>
      </c>
      <c r="VU30" s="268">
        <v>17700</v>
      </c>
      <c r="VV30" s="268">
        <v>17700</v>
      </c>
      <c r="VW30" s="268">
        <v>18215</v>
      </c>
      <c r="VX30" s="268">
        <v>21840</v>
      </c>
      <c r="VY30" s="268">
        <v>18880</v>
      </c>
      <c r="VZ30" s="268">
        <v>20945</v>
      </c>
      <c r="WA30" s="268">
        <v>25265</v>
      </c>
      <c r="WB30" s="268">
        <v>23600</v>
      </c>
      <c r="WC30" s="268">
        <v>19425</v>
      </c>
      <c r="WD30" s="269"/>
      <c r="WE30" s="270">
        <f t="shared" si="39"/>
        <v>244735</v>
      </c>
      <c r="WF30" s="271">
        <f t="shared" si="39"/>
        <v>223200</v>
      </c>
      <c r="WG30" s="268">
        <v>83437</v>
      </c>
      <c r="WH30" s="268">
        <v>94866</v>
      </c>
      <c r="WI30" s="268">
        <v>89332</v>
      </c>
      <c r="WJ30" s="268">
        <v>94658</v>
      </c>
      <c r="WK30" s="268">
        <v>91032</v>
      </c>
      <c r="WL30" s="268">
        <v>100440</v>
      </c>
      <c r="WM30" s="268">
        <v>94648</v>
      </c>
      <c r="WN30" s="268">
        <v>46114</v>
      </c>
      <c r="WO30" s="268">
        <v>52062</v>
      </c>
      <c r="WP30" s="268">
        <v>67186</v>
      </c>
      <c r="WQ30" s="268">
        <v>79797</v>
      </c>
      <c r="WR30" s="268">
        <v>67388</v>
      </c>
      <c r="WS30" s="269"/>
      <c r="WT30" s="270">
        <f t="shared" si="40"/>
        <v>960960</v>
      </c>
      <c r="WU30" s="271">
        <f t="shared" si="40"/>
        <v>877523</v>
      </c>
      <c r="WV30" s="268">
        <v>11655</v>
      </c>
      <c r="WW30" s="268">
        <v>12368</v>
      </c>
      <c r="WX30" s="268">
        <v>11665</v>
      </c>
      <c r="WY30" s="268">
        <v>12058</v>
      </c>
      <c r="WZ30" s="268">
        <v>11852</v>
      </c>
      <c r="XA30" s="268">
        <v>13092</v>
      </c>
      <c r="XB30" s="268">
        <v>12285</v>
      </c>
      <c r="XC30" s="268">
        <v>6340</v>
      </c>
      <c r="XD30" s="268">
        <v>6585</v>
      </c>
      <c r="XE30" s="268">
        <v>8384</v>
      </c>
      <c r="XF30" s="268">
        <v>10482</v>
      </c>
      <c r="XG30" s="268">
        <v>8702</v>
      </c>
      <c r="XH30" s="269"/>
      <c r="XI30" s="270">
        <f t="shared" si="41"/>
        <v>125468</v>
      </c>
      <c r="XJ30" s="271">
        <f t="shared" si="41"/>
        <v>113813</v>
      </c>
      <c r="XK30" s="268">
        <v>405</v>
      </c>
      <c r="XL30" s="268">
        <v>389</v>
      </c>
      <c r="XM30" s="268">
        <v>370</v>
      </c>
      <c r="XN30" s="268">
        <v>454</v>
      </c>
      <c r="XO30" s="268">
        <v>452</v>
      </c>
      <c r="XP30" s="268">
        <v>270</v>
      </c>
      <c r="XQ30" s="268">
        <v>526</v>
      </c>
      <c r="XR30" s="268">
        <v>380</v>
      </c>
      <c r="XS30" s="268">
        <v>177</v>
      </c>
      <c r="XT30" s="268">
        <v>290</v>
      </c>
      <c r="XU30" s="268">
        <v>440</v>
      </c>
      <c r="XV30" s="268">
        <v>311</v>
      </c>
      <c r="XW30" s="268"/>
      <c r="XX30" s="270">
        <f t="shared" si="42"/>
        <v>4464</v>
      </c>
      <c r="XY30" s="271">
        <f t="shared" si="42"/>
        <v>4059</v>
      </c>
      <c r="XZ30" s="268">
        <v>14279</v>
      </c>
      <c r="YA30" s="268">
        <v>18457</v>
      </c>
      <c r="YB30" s="268">
        <v>15097</v>
      </c>
      <c r="YC30" s="268">
        <v>16240</v>
      </c>
      <c r="YD30" s="268">
        <v>16074</v>
      </c>
      <c r="YE30" s="268">
        <v>23194</v>
      </c>
      <c r="YF30" s="268">
        <v>20399</v>
      </c>
      <c r="YG30" s="268">
        <v>9914</v>
      </c>
      <c r="YH30" s="268">
        <v>10796</v>
      </c>
      <c r="YI30" s="268">
        <v>14404</v>
      </c>
      <c r="YJ30" s="268">
        <v>22189</v>
      </c>
      <c r="YK30" s="268">
        <v>21649</v>
      </c>
      <c r="YL30" s="269"/>
      <c r="YM30" s="270">
        <f t="shared" si="43"/>
        <v>202692</v>
      </c>
      <c r="YN30" s="271">
        <f t="shared" si="43"/>
        <v>188413</v>
      </c>
      <c r="YO30" s="268">
        <v>32602</v>
      </c>
      <c r="YP30" s="268">
        <v>42849</v>
      </c>
      <c r="YQ30" s="268">
        <v>33408</v>
      </c>
      <c r="YR30" s="268">
        <v>34899</v>
      </c>
      <c r="YS30" s="268">
        <v>33474</v>
      </c>
      <c r="YT30" s="268">
        <v>51105</v>
      </c>
      <c r="YU30" s="268">
        <v>47595</v>
      </c>
      <c r="YV30" s="268">
        <v>19225</v>
      </c>
      <c r="YW30" s="268">
        <v>24881</v>
      </c>
      <c r="YX30" s="268">
        <v>35740</v>
      </c>
      <c r="YY30" s="268">
        <v>43426</v>
      </c>
      <c r="YZ30" s="268">
        <v>43335</v>
      </c>
      <c r="ZA30" s="269"/>
      <c r="ZB30" s="270">
        <f t="shared" si="44"/>
        <v>442539</v>
      </c>
      <c r="ZC30" s="271">
        <f t="shared" si="44"/>
        <v>409937</v>
      </c>
      <c r="ZD30" s="268">
        <v>0</v>
      </c>
      <c r="ZE30" s="268">
        <v>0</v>
      </c>
      <c r="ZF30" s="268">
        <v>0</v>
      </c>
      <c r="ZG30" s="268">
        <v>0</v>
      </c>
      <c r="ZH30" s="268">
        <v>0</v>
      </c>
      <c r="ZI30" s="268">
        <v>0</v>
      </c>
      <c r="ZJ30" s="268">
        <v>0</v>
      </c>
      <c r="ZK30" s="268">
        <v>0</v>
      </c>
      <c r="ZL30" s="268">
        <v>0</v>
      </c>
      <c r="ZM30" s="268">
        <v>0</v>
      </c>
      <c r="ZN30" s="268">
        <v>0</v>
      </c>
      <c r="ZO30" s="268">
        <v>0</v>
      </c>
      <c r="ZP30" s="269"/>
      <c r="ZQ30" s="270">
        <f t="shared" si="45"/>
        <v>0</v>
      </c>
      <c r="ZR30" s="271">
        <f t="shared" si="45"/>
        <v>0</v>
      </c>
      <c r="ZS30" s="268">
        <v>3917</v>
      </c>
      <c r="ZT30" s="268">
        <v>1792</v>
      </c>
      <c r="ZU30" s="268">
        <v>3629</v>
      </c>
      <c r="ZV30" s="268">
        <v>1100</v>
      </c>
      <c r="ZW30" s="268">
        <v>3435</v>
      </c>
      <c r="ZX30" s="268">
        <v>5242</v>
      </c>
      <c r="ZY30" s="268">
        <v>2900</v>
      </c>
      <c r="ZZ30" s="268">
        <v>1407</v>
      </c>
      <c r="AAA30" s="268">
        <v>2140</v>
      </c>
      <c r="AAB30" s="268">
        <v>2988</v>
      </c>
      <c r="AAC30" s="268">
        <v>3701</v>
      </c>
      <c r="AAD30" s="268">
        <v>1054</v>
      </c>
      <c r="AAE30" s="269"/>
      <c r="AAF30" s="270">
        <f t="shared" si="46"/>
        <v>33305</v>
      </c>
      <c r="AAG30" s="271">
        <f t="shared" si="46"/>
        <v>29388</v>
      </c>
      <c r="AAH30" s="268">
        <v>77507</v>
      </c>
      <c r="AAI30" s="268">
        <v>92523</v>
      </c>
      <c r="AAJ30" s="268">
        <v>73107</v>
      </c>
      <c r="AAK30" s="268">
        <v>77355</v>
      </c>
      <c r="AAL30" s="268">
        <v>73979</v>
      </c>
      <c r="AAM30" s="268">
        <v>81013</v>
      </c>
      <c r="AAN30" s="268">
        <v>79488</v>
      </c>
      <c r="AAO30" s="268">
        <v>33183</v>
      </c>
      <c r="AAP30" s="268">
        <v>34701</v>
      </c>
      <c r="AAQ30" s="268">
        <v>59494</v>
      </c>
      <c r="AAR30" s="268">
        <v>63320</v>
      </c>
      <c r="AAS30" s="268">
        <v>50204</v>
      </c>
      <c r="AAT30" s="269"/>
      <c r="AAU30" s="270">
        <f t="shared" si="47"/>
        <v>795874</v>
      </c>
      <c r="AAV30" s="271">
        <f t="shared" si="47"/>
        <v>718367</v>
      </c>
      <c r="AAW30" s="268">
        <v>58450</v>
      </c>
      <c r="AAX30" s="268">
        <v>72369</v>
      </c>
      <c r="AAY30" s="268">
        <v>54544</v>
      </c>
      <c r="AAZ30" s="268">
        <v>62689</v>
      </c>
      <c r="ABA30" s="268">
        <v>57228</v>
      </c>
      <c r="ABB30" s="268">
        <v>67583</v>
      </c>
      <c r="ABC30" s="268">
        <v>64043</v>
      </c>
      <c r="ABD30" s="268">
        <v>31867</v>
      </c>
      <c r="ABE30" s="268">
        <v>33699</v>
      </c>
      <c r="ABF30" s="268">
        <v>57505</v>
      </c>
      <c r="ABG30" s="268">
        <v>56780</v>
      </c>
      <c r="ABH30" s="268">
        <v>46333</v>
      </c>
      <c r="ABI30" s="269"/>
      <c r="ABJ30" s="270">
        <f t="shared" si="48"/>
        <v>663090</v>
      </c>
      <c r="ABK30" s="271">
        <f t="shared" si="48"/>
        <v>604640</v>
      </c>
      <c r="ABL30" s="268">
        <v>93212</v>
      </c>
      <c r="ABM30" s="268">
        <v>116179</v>
      </c>
      <c r="ABN30" s="268">
        <v>91558</v>
      </c>
      <c r="ABO30" s="268">
        <v>107708</v>
      </c>
      <c r="ABP30" s="268">
        <v>106459</v>
      </c>
      <c r="ABQ30" s="268">
        <v>118974</v>
      </c>
      <c r="ABR30" s="268">
        <v>107086</v>
      </c>
      <c r="ABS30" s="268">
        <v>60902</v>
      </c>
      <c r="ABT30" s="268">
        <v>59424</v>
      </c>
      <c r="ABU30" s="268">
        <v>91128</v>
      </c>
      <c r="ABV30" s="268">
        <v>113547</v>
      </c>
      <c r="ABW30" s="268">
        <v>96014</v>
      </c>
      <c r="ABX30" s="269"/>
      <c r="ABY30" s="270">
        <f t="shared" si="49"/>
        <v>1162191</v>
      </c>
      <c r="ABZ30" s="271">
        <f t="shared" si="49"/>
        <v>1068979</v>
      </c>
      <c r="ACA30" s="268">
        <v>212616</v>
      </c>
      <c r="ACB30" s="268">
        <v>269720</v>
      </c>
      <c r="ACC30" s="268">
        <v>202393</v>
      </c>
      <c r="ACD30" s="268">
        <v>232073</v>
      </c>
      <c r="ACE30" s="268">
        <v>222208</v>
      </c>
      <c r="ACF30" s="268">
        <v>262308</v>
      </c>
      <c r="ACG30" s="268">
        <v>251708</v>
      </c>
      <c r="ACH30" s="268">
        <v>126958</v>
      </c>
      <c r="ACI30" s="268">
        <v>129130</v>
      </c>
      <c r="ACJ30" s="268">
        <v>219713</v>
      </c>
      <c r="ACK30" s="268">
        <v>222692</v>
      </c>
      <c r="ACL30" s="268">
        <v>186921</v>
      </c>
      <c r="ACM30" s="269"/>
      <c r="ACN30" s="270">
        <f t="shared" si="50"/>
        <v>2538440</v>
      </c>
      <c r="ACO30" s="271">
        <f t="shared" si="50"/>
        <v>2325824</v>
      </c>
      <c r="ACP30" s="268">
        <v>1734</v>
      </c>
      <c r="ACQ30" s="268">
        <v>4089</v>
      </c>
      <c r="ACR30" s="268">
        <v>3336</v>
      </c>
      <c r="ACS30" s="268">
        <v>1614</v>
      </c>
      <c r="ACT30" s="268">
        <v>2301</v>
      </c>
      <c r="ACU30" s="268">
        <v>2360</v>
      </c>
      <c r="ACV30" s="268">
        <v>3452</v>
      </c>
      <c r="ACW30" s="268">
        <v>4255</v>
      </c>
      <c r="ACX30" s="268">
        <v>1495</v>
      </c>
      <c r="ACY30" s="268">
        <v>2070</v>
      </c>
      <c r="ACZ30" s="268">
        <v>2300</v>
      </c>
      <c r="ADA30" s="268">
        <v>1955</v>
      </c>
      <c r="ADB30" s="269"/>
      <c r="ADC30" s="270">
        <f t="shared" si="51"/>
        <v>30961</v>
      </c>
      <c r="ADD30" s="271">
        <f t="shared" si="51"/>
        <v>29227</v>
      </c>
      <c r="ADE30" s="268">
        <v>268</v>
      </c>
      <c r="ADF30" s="268">
        <v>604</v>
      </c>
      <c r="ADG30" s="268">
        <v>213</v>
      </c>
      <c r="ADH30" s="268">
        <v>366</v>
      </c>
      <c r="ADI30" s="268">
        <v>294</v>
      </c>
      <c r="ADJ30" s="268">
        <v>238</v>
      </c>
      <c r="ADK30" s="268">
        <v>287</v>
      </c>
      <c r="ADL30" s="268">
        <v>147</v>
      </c>
      <c r="ADM30" s="268">
        <v>354</v>
      </c>
      <c r="ADN30" s="268">
        <v>246</v>
      </c>
      <c r="ADO30" s="268">
        <v>316</v>
      </c>
      <c r="ADP30" s="268">
        <v>226</v>
      </c>
      <c r="ADQ30" s="269"/>
      <c r="ADR30" s="270">
        <f t="shared" si="52"/>
        <v>3559</v>
      </c>
      <c r="ADS30" s="271">
        <f t="shared" si="52"/>
        <v>3291</v>
      </c>
      <c r="ADT30" s="268">
        <v>1206</v>
      </c>
      <c r="ADU30" s="268">
        <v>2844</v>
      </c>
      <c r="ADV30" s="268">
        <v>2321</v>
      </c>
      <c r="ADW30" s="268">
        <v>1123</v>
      </c>
      <c r="ADX30" s="268">
        <v>1601</v>
      </c>
      <c r="ADY30" s="268">
        <v>1642</v>
      </c>
      <c r="ADZ30" s="268">
        <v>2401</v>
      </c>
      <c r="AEA30" s="268">
        <v>2960</v>
      </c>
      <c r="AEB30" s="268">
        <v>1040</v>
      </c>
      <c r="AEC30" s="268">
        <v>1440</v>
      </c>
      <c r="AED30" s="268">
        <v>1600</v>
      </c>
      <c r="AEE30" s="268">
        <v>1360</v>
      </c>
      <c r="AEF30" s="269"/>
      <c r="AEG30" s="270">
        <f t="shared" si="53"/>
        <v>21538</v>
      </c>
      <c r="AEH30" s="271">
        <f t="shared" si="53"/>
        <v>20332</v>
      </c>
      <c r="AEI30" s="268">
        <v>0</v>
      </c>
      <c r="AEJ30" s="268">
        <v>0</v>
      </c>
      <c r="AEK30" s="268">
        <v>0</v>
      </c>
      <c r="AEL30" s="268">
        <v>0</v>
      </c>
      <c r="AEM30" s="268">
        <v>0</v>
      </c>
      <c r="AEN30" s="268">
        <v>0</v>
      </c>
      <c r="AEO30" s="268">
        <v>0</v>
      </c>
      <c r="AEP30" s="268">
        <v>0</v>
      </c>
      <c r="AEQ30" s="268">
        <v>0</v>
      </c>
      <c r="AER30" s="268">
        <v>0</v>
      </c>
      <c r="AES30" s="268">
        <v>0</v>
      </c>
      <c r="AET30" s="268">
        <v>0</v>
      </c>
      <c r="AEU30" s="269"/>
      <c r="AEV30" s="270">
        <f t="shared" si="54"/>
        <v>0</v>
      </c>
      <c r="AEW30" s="271">
        <f t="shared" si="54"/>
        <v>0</v>
      </c>
      <c r="AEX30" s="268">
        <v>0</v>
      </c>
      <c r="AEY30" s="268">
        <v>0</v>
      </c>
      <c r="AEZ30" s="268">
        <v>0</v>
      </c>
      <c r="AFA30" s="268">
        <v>0</v>
      </c>
      <c r="AFB30" s="268">
        <v>0</v>
      </c>
      <c r="AFC30" s="268">
        <v>0</v>
      </c>
      <c r="AFD30" s="268">
        <v>0</v>
      </c>
      <c r="AFE30" s="268">
        <v>0</v>
      </c>
      <c r="AFF30" s="268">
        <v>0</v>
      </c>
      <c r="AFG30" s="268">
        <v>0</v>
      </c>
      <c r="AFH30" s="268">
        <v>0</v>
      </c>
      <c r="AFI30" s="268">
        <v>0</v>
      </c>
      <c r="AFJ30" s="269"/>
      <c r="AFK30" s="270">
        <f t="shared" si="55"/>
        <v>0</v>
      </c>
      <c r="AFL30" s="271">
        <f t="shared" si="55"/>
        <v>0</v>
      </c>
      <c r="AFM30" s="268">
        <v>0</v>
      </c>
      <c r="AFN30" s="268">
        <v>0</v>
      </c>
      <c r="AFO30" s="268">
        <v>0</v>
      </c>
      <c r="AFP30" s="268">
        <v>0</v>
      </c>
      <c r="AFQ30" s="268">
        <v>0</v>
      </c>
      <c r="AFR30" s="268">
        <v>0</v>
      </c>
      <c r="AFS30" s="268">
        <v>0</v>
      </c>
      <c r="AFT30" s="268">
        <v>0</v>
      </c>
      <c r="AFU30" s="268">
        <v>0</v>
      </c>
      <c r="AFV30" s="268">
        <v>0</v>
      </c>
      <c r="AFW30" s="268">
        <v>0</v>
      </c>
      <c r="AFX30" s="268">
        <v>0</v>
      </c>
      <c r="AFY30" s="269"/>
      <c r="AFZ30" s="270">
        <f t="shared" si="56"/>
        <v>0</v>
      </c>
      <c r="AGA30" s="271">
        <f t="shared" si="56"/>
        <v>0</v>
      </c>
      <c r="AGB30" s="268">
        <v>0</v>
      </c>
      <c r="AGC30" s="268">
        <v>0</v>
      </c>
      <c r="AGD30" s="268">
        <v>0</v>
      </c>
      <c r="AGE30" s="268">
        <v>0</v>
      </c>
      <c r="AGF30" s="268">
        <v>0</v>
      </c>
      <c r="AGG30" s="268">
        <v>0</v>
      </c>
      <c r="AGH30" s="268">
        <v>0</v>
      </c>
      <c r="AGI30" s="268">
        <v>0</v>
      </c>
      <c r="AGJ30" s="268">
        <v>0</v>
      </c>
      <c r="AGK30" s="268">
        <v>0</v>
      </c>
      <c r="AGL30" s="268">
        <v>0</v>
      </c>
      <c r="AGM30" s="268">
        <v>0</v>
      </c>
      <c r="AGN30" s="269"/>
      <c r="AGO30" s="270">
        <f t="shared" si="57"/>
        <v>0</v>
      </c>
      <c r="AGP30" s="271">
        <f t="shared" si="57"/>
        <v>0</v>
      </c>
      <c r="AGQ30" s="268">
        <v>0</v>
      </c>
      <c r="AGR30" s="268">
        <v>0</v>
      </c>
      <c r="AGS30" s="268">
        <v>0</v>
      </c>
      <c r="AGT30" s="268">
        <v>0</v>
      </c>
      <c r="AGU30" s="268">
        <v>0</v>
      </c>
      <c r="AGV30" s="268">
        <v>0</v>
      </c>
      <c r="AGW30" s="268">
        <v>0</v>
      </c>
      <c r="AGX30" s="268">
        <v>0</v>
      </c>
      <c r="AGY30" s="268">
        <v>0</v>
      </c>
      <c r="AGZ30" s="268">
        <v>0</v>
      </c>
      <c r="AHA30" s="268">
        <v>0</v>
      </c>
      <c r="AHB30" s="268">
        <v>0</v>
      </c>
      <c r="AHC30" s="269"/>
      <c r="AHD30" s="270">
        <f t="shared" si="58"/>
        <v>0</v>
      </c>
      <c r="AHE30" s="271">
        <f t="shared" si="58"/>
        <v>0</v>
      </c>
      <c r="AHF30" s="268">
        <v>176</v>
      </c>
      <c r="AHG30" s="268">
        <v>399</v>
      </c>
      <c r="AHH30" s="268">
        <v>142</v>
      </c>
      <c r="AHI30" s="268">
        <v>244</v>
      </c>
      <c r="AHJ30" s="268">
        <v>196</v>
      </c>
      <c r="AHK30" s="268">
        <v>155</v>
      </c>
      <c r="AHL30" s="268">
        <v>191</v>
      </c>
      <c r="AHM30" s="268">
        <v>99</v>
      </c>
      <c r="AHN30" s="268">
        <v>235</v>
      </c>
      <c r="AHO30" s="268">
        <v>158</v>
      </c>
      <c r="AHP30" s="268">
        <v>211</v>
      </c>
      <c r="AHQ30" s="268">
        <v>147</v>
      </c>
      <c r="AHR30" s="269"/>
      <c r="AHS30" s="270">
        <f t="shared" si="59"/>
        <v>2353</v>
      </c>
      <c r="AHT30" s="271">
        <f t="shared" si="59"/>
        <v>2177</v>
      </c>
      <c r="AHU30" s="268">
        <v>0</v>
      </c>
      <c r="AHV30" s="268">
        <v>0</v>
      </c>
      <c r="AHW30" s="268">
        <v>0</v>
      </c>
      <c r="AHX30" s="268">
        <v>0</v>
      </c>
      <c r="AHY30" s="268">
        <v>0</v>
      </c>
      <c r="AHZ30" s="268">
        <v>0</v>
      </c>
      <c r="AIA30" s="268">
        <v>0</v>
      </c>
      <c r="AIB30" s="268">
        <v>0</v>
      </c>
      <c r="AIC30" s="268">
        <v>0</v>
      </c>
      <c r="AID30" s="268">
        <v>0</v>
      </c>
      <c r="AIE30" s="268">
        <v>0</v>
      </c>
      <c r="AIF30" s="268">
        <v>0</v>
      </c>
      <c r="AIG30" s="269"/>
      <c r="AIH30" s="270">
        <f t="shared" si="60"/>
        <v>0</v>
      </c>
      <c r="AII30" s="271">
        <f t="shared" si="60"/>
        <v>0</v>
      </c>
      <c r="AIJ30" s="268">
        <v>0</v>
      </c>
      <c r="AIK30" s="268">
        <v>0</v>
      </c>
      <c r="AIL30" s="268">
        <v>0</v>
      </c>
      <c r="AIM30" s="268">
        <v>0</v>
      </c>
      <c r="AIN30" s="268">
        <v>0</v>
      </c>
      <c r="AIO30" s="268">
        <v>0</v>
      </c>
      <c r="AIP30" s="268">
        <v>0</v>
      </c>
      <c r="AIQ30" s="268">
        <v>0</v>
      </c>
      <c r="AIR30" s="268">
        <v>0</v>
      </c>
      <c r="AIS30" s="268">
        <v>0</v>
      </c>
      <c r="AIT30" s="268">
        <v>0</v>
      </c>
      <c r="AIU30" s="268">
        <v>0</v>
      </c>
      <c r="AIV30" s="269"/>
      <c r="AIW30" s="270">
        <f t="shared" si="61"/>
        <v>0</v>
      </c>
      <c r="AIX30" s="271">
        <f t="shared" si="61"/>
        <v>0</v>
      </c>
      <c r="AIY30" s="268">
        <v>0</v>
      </c>
      <c r="AIZ30" s="268">
        <v>0</v>
      </c>
      <c r="AJA30" s="268">
        <v>0</v>
      </c>
      <c r="AJB30" s="268">
        <v>0</v>
      </c>
      <c r="AJC30" s="268">
        <v>0</v>
      </c>
      <c r="AJD30" s="268">
        <v>0</v>
      </c>
      <c r="AJE30" s="268">
        <v>0</v>
      </c>
      <c r="AJF30" s="268">
        <v>0</v>
      </c>
      <c r="AJG30" s="268">
        <v>0</v>
      </c>
      <c r="AJH30" s="268">
        <v>0</v>
      </c>
      <c r="AJI30" s="268">
        <v>0</v>
      </c>
      <c r="AJJ30" s="268">
        <v>0</v>
      </c>
      <c r="AJK30" s="269"/>
      <c r="AJL30" s="270">
        <f t="shared" si="62"/>
        <v>0</v>
      </c>
      <c r="AJM30" s="271">
        <f t="shared" si="62"/>
        <v>0</v>
      </c>
      <c r="AJN30" s="268">
        <v>585</v>
      </c>
      <c r="AJO30" s="268">
        <v>800</v>
      </c>
      <c r="AJP30" s="268">
        <v>705</v>
      </c>
      <c r="AJQ30" s="268">
        <v>500</v>
      </c>
      <c r="AJR30" s="268">
        <v>958</v>
      </c>
      <c r="AJS30" s="268">
        <v>703</v>
      </c>
      <c r="AJT30" s="268">
        <v>1065</v>
      </c>
      <c r="AJU30" s="268">
        <v>343</v>
      </c>
      <c r="AJV30" s="268">
        <v>375</v>
      </c>
      <c r="AJW30" s="268">
        <v>885</v>
      </c>
      <c r="AJX30" s="268">
        <v>873</v>
      </c>
      <c r="AJY30" s="268">
        <v>660</v>
      </c>
      <c r="AJZ30" s="269"/>
      <c r="AKA30" s="270">
        <f t="shared" si="63"/>
        <v>8452</v>
      </c>
      <c r="AKB30" s="271">
        <f t="shared" si="63"/>
        <v>7867</v>
      </c>
      <c r="AKC30" s="268">
        <v>0</v>
      </c>
      <c r="AKD30" s="268">
        <v>0</v>
      </c>
      <c r="AKE30" s="268">
        <v>0</v>
      </c>
      <c r="AKF30" s="268">
        <v>0</v>
      </c>
      <c r="AKG30" s="268">
        <v>0</v>
      </c>
      <c r="AKH30" s="268">
        <v>0</v>
      </c>
      <c r="AKI30" s="268">
        <v>0</v>
      </c>
      <c r="AKJ30" s="268">
        <v>0</v>
      </c>
      <c r="AKK30" s="268">
        <v>0</v>
      </c>
      <c r="AKL30" s="268">
        <v>0</v>
      </c>
      <c r="AKM30" s="268">
        <v>0</v>
      </c>
      <c r="AKN30" s="268">
        <v>0</v>
      </c>
      <c r="AKO30" s="269"/>
      <c r="AKP30" s="270">
        <f t="shared" si="64"/>
        <v>0</v>
      </c>
      <c r="AKQ30" s="271">
        <f t="shared" si="64"/>
        <v>0</v>
      </c>
      <c r="AKR30" s="268">
        <v>262656</v>
      </c>
      <c r="AKS30" s="268">
        <v>0</v>
      </c>
      <c r="AKT30" s="268">
        <v>-1205</v>
      </c>
      <c r="AKU30" s="268">
        <v>136328</v>
      </c>
      <c r="AKV30" s="268">
        <v>0</v>
      </c>
      <c r="AKW30" s="268">
        <v>0</v>
      </c>
      <c r="AKX30" s="268">
        <v>144135</v>
      </c>
      <c r="AKY30" s="268">
        <v>8</v>
      </c>
      <c r="AKZ30" s="268">
        <v>0</v>
      </c>
      <c r="ALA30" s="268">
        <v>151478</v>
      </c>
      <c r="ALB30" s="268">
        <v>-590</v>
      </c>
      <c r="ALC30" s="268">
        <v>0</v>
      </c>
      <c r="ALD30" s="269"/>
      <c r="ALE30" s="270">
        <f t="shared" si="65"/>
        <v>692810</v>
      </c>
      <c r="ALF30" s="271">
        <f t="shared" si="65"/>
        <v>430154</v>
      </c>
      <c r="ALG30" s="268">
        <v>0</v>
      </c>
      <c r="ALH30" s="268">
        <v>0</v>
      </c>
      <c r="ALI30" s="268">
        <v>0</v>
      </c>
      <c r="ALJ30" s="268">
        <v>0</v>
      </c>
      <c r="ALK30" s="268">
        <v>0</v>
      </c>
      <c r="ALL30" s="268">
        <v>0</v>
      </c>
      <c r="ALM30" s="268">
        <v>0</v>
      </c>
      <c r="ALN30" s="268">
        <v>0</v>
      </c>
      <c r="ALO30" s="268">
        <v>0</v>
      </c>
      <c r="ALP30" s="268">
        <v>0</v>
      </c>
      <c r="ALQ30" s="268">
        <v>0</v>
      </c>
      <c r="ALR30" s="268">
        <v>0</v>
      </c>
      <c r="ALS30" s="269"/>
      <c r="ALT30" s="270">
        <f t="shared" si="66"/>
        <v>0</v>
      </c>
      <c r="ALU30" s="271">
        <f t="shared" si="66"/>
        <v>0</v>
      </c>
      <c r="ALV30" s="268">
        <v>5895</v>
      </c>
      <c r="ALW30" s="268">
        <v>7041</v>
      </c>
      <c r="ALX30" s="268">
        <v>3518</v>
      </c>
      <c r="ALY30" s="268">
        <v>7098</v>
      </c>
      <c r="ALZ30" s="268">
        <v>7429</v>
      </c>
      <c r="AMA30" s="268">
        <v>9744</v>
      </c>
      <c r="AMB30" s="268">
        <v>8231</v>
      </c>
      <c r="AMC30" s="268">
        <v>3583</v>
      </c>
      <c r="AMD30" s="268">
        <v>3514</v>
      </c>
      <c r="AME30" s="268">
        <v>5015</v>
      </c>
      <c r="AMF30" s="268">
        <v>10023</v>
      </c>
      <c r="AMG30" s="268">
        <v>11378</v>
      </c>
      <c r="AMH30" s="269"/>
      <c r="AMI30" s="270">
        <f t="shared" si="67"/>
        <v>82469</v>
      </c>
      <c r="AMJ30" s="271">
        <f t="shared" si="67"/>
        <v>76574</v>
      </c>
      <c r="AMK30" s="268">
        <v>8614</v>
      </c>
      <c r="AML30" s="268">
        <v>6999</v>
      </c>
      <c r="AMM30" s="268">
        <v>6591</v>
      </c>
      <c r="AMN30" s="268">
        <v>6000</v>
      </c>
      <c r="AMO30" s="268">
        <v>6280</v>
      </c>
      <c r="AMP30" s="268">
        <v>5717</v>
      </c>
      <c r="AMQ30" s="268">
        <v>0</v>
      </c>
      <c r="AMR30" s="268">
        <v>7907</v>
      </c>
      <c r="AMS30" s="268">
        <v>2334</v>
      </c>
      <c r="AMT30" s="268">
        <v>1323</v>
      </c>
      <c r="AMU30" s="268">
        <v>2382</v>
      </c>
      <c r="AMV30" s="268">
        <v>0</v>
      </c>
      <c r="AMW30" s="269"/>
      <c r="AMX30" s="270">
        <f t="shared" si="68"/>
        <v>54147</v>
      </c>
      <c r="AMY30" s="271">
        <f t="shared" si="68"/>
        <v>45533</v>
      </c>
      <c r="AMZ30" s="268">
        <v>0</v>
      </c>
      <c r="ANA30" s="268">
        <v>0</v>
      </c>
      <c r="ANB30" s="268">
        <v>0</v>
      </c>
      <c r="ANC30" s="268">
        <v>0</v>
      </c>
      <c r="AND30" s="268">
        <v>0</v>
      </c>
      <c r="ANE30" s="268">
        <v>0</v>
      </c>
      <c r="ANF30" s="268">
        <v>0</v>
      </c>
      <c r="ANG30" s="268">
        <v>0</v>
      </c>
      <c r="ANH30" s="268">
        <v>0</v>
      </c>
      <c r="ANI30" s="268">
        <v>0</v>
      </c>
      <c r="ANJ30" s="268">
        <v>0</v>
      </c>
      <c r="ANK30" s="268">
        <v>0</v>
      </c>
      <c r="ANL30" s="269"/>
      <c r="ANM30" s="270">
        <f t="shared" si="69"/>
        <v>0</v>
      </c>
      <c r="ANN30" s="271">
        <f t="shared" si="69"/>
        <v>0</v>
      </c>
      <c r="ANO30" s="268">
        <v>0</v>
      </c>
      <c r="ANP30" s="268">
        <v>0</v>
      </c>
      <c r="ANQ30" s="268">
        <v>0</v>
      </c>
      <c r="ANR30" s="268">
        <v>0</v>
      </c>
      <c r="ANS30" s="268">
        <v>0</v>
      </c>
      <c r="ANT30" s="268">
        <v>0</v>
      </c>
      <c r="ANU30" s="268">
        <v>0</v>
      </c>
      <c r="ANV30" s="268">
        <v>0</v>
      </c>
      <c r="ANW30" s="268">
        <v>0</v>
      </c>
      <c r="ANX30" s="268">
        <v>0</v>
      </c>
      <c r="ANY30" s="268">
        <v>0</v>
      </c>
      <c r="ANZ30" s="268">
        <v>0</v>
      </c>
      <c r="AOA30" s="269"/>
      <c r="AOB30" s="270">
        <f t="shared" si="70"/>
        <v>0</v>
      </c>
      <c r="AOC30" s="271">
        <f t="shared" si="70"/>
        <v>0</v>
      </c>
      <c r="AOD30" s="268">
        <v>0</v>
      </c>
      <c r="AOE30" s="268">
        <v>0</v>
      </c>
      <c r="AOF30" s="268">
        <v>0</v>
      </c>
      <c r="AOG30" s="268">
        <v>0</v>
      </c>
      <c r="AOH30" s="268">
        <v>0</v>
      </c>
      <c r="AOI30" s="268">
        <v>0</v>
      </c>
      <c r="AOJ30" s="268">
        <v>0</v>
      </c>
      <c r="AOK30" s="268">
        <v>0</v>
      </c>
      <c r="AOL30" s="268">
        <v>0</v>
      </c>
      <c r="AOM30" s="268">
        <v>0</v>
      </c>
      <c r="AON30" s="268">
        <v>0</v>
      </c>
      <c r="AOO30" s="268">
        <v>0</v>
      </c>
      <c r="AOP30" s="269"/>
      <c r="AOQ30" s="270">
        <f t="shared" si="71"/>
        <v>0</v>
      </c>
      <c r="AOR30" s="271">
        <f t="shared" si="71"/>
        <v>0</v>
      </c>
      <c r="AOS30" s="268">
        <v>0</v>
      </c>
      <c r="AOT30" s="268">
        <v>0</v>
      </c>
      <c r="AOU30" s="268">
        <v>0</v>
      </c>
      <c r="AOV30" s="268">
        <v>0</v>
      </c>
      <c r="AOW30" s="268">
        <v>0</v>
      </c>
      <c r="AOX30" s="268">
        <v>0</v>
      </c>
      <c r="AOY30" s="268">
        <v>0</v>
      </c>
      <c r="AOZ30" s="268">
        <v>0</v>
      </c>
      <c r="APA30" s="268">
        <v>0</v>
      </c>
      <c r="APB30" s="268">
        <v>0</v>
      </c>
      <c r="APC30" s="268">
        <v>0</v>
      </c>
      <c r="APD30" s="268">
        <v>0</v>
      </c>
      <c r="APE30" s="269"/>
      <c r="APF30" s="270">
        <f t="shared" si="72"/>
        <v>0</v>
      </c>
      <c r="APG30" s="271">
        <f t="shared" si="72"/>
        <v>0</v>
      </c>
      <c r="APH30" s="268">
        <v>0</v>
      </c>
      <c r="API30" s="268">
        <v>0</v>
      </c>
      <c r="APJ30" s="268">
        <v>0</v>
      </c>
      <c r="APK30" s="268">
        <v>0</v>
      </c>
      <c r="APL30" s="268">
        <v>0</v>
      </c>
      <c r="APM30" s="268">
        <v>0</v>
      </c>
      <c r="APN30" s="268">
        <v>0</v>
      </c>
      <c r="APO30" s="268">
        <v>0</v>
      </c>
      <c r="APP30" s="268">
        <v>0</v>
      </c>
      <c r="APQ30" s="268">
        <v>0</v>
      </c>
      <c r="APR30" s="268">
        <v>0</v>
      </c>
      <c r="APS30" s="268">
        <v>0</v>
      </c>
      <c r="APT30" s="269"/>
      <c r="APU30" s="270">
        <f t="shared" si="73"/>
        <v>0</v>
      </c>
      <c r="APV30" s="271">
        <f t="shared" si="73"/>
        <v>0</v>
      </c>
      <c r="APW30" s="268">
        <v>0</v>
      </c>
      <c r="APX30" s="268">
        <v>0</v>
      </c>
      <c r="APY30" s="268">
        <v>0</v>
      </c>
      <c r="APZ30" s="268">
        <v>0</v>
      </c>
      <c r="AQA30" s="268">
        <v>0</v>
      </c>
      <c r="AQB30" s="268">
        <v>0</v>
      </c>
      <c r="AQC30" s="268">
        <v>0</v>
      </c>
      <c r="AQD30" s="268">
        <v>0</v>
      </c>
      <c r="AQE30" s="268">
        <v>0</v>
      </c>
      <c r="AQF30" s="268">
        <v>0</v>
      </c>
      <c r="AQG30" s="268">
        <v>0</v>
      </c>
      <c r="AQH30" s="268">
        <v>0</v>
      </c>
      <c r="AQI30" s="269"/>
      <c r="AQJ30" s="270">
        <f t="shared" si="74"/>
        <v>0</v>
      </c>
      <c r="AQK30" s="271">
        <f t="shared" si="74"/>
        <v>0</v>
      </c>
      <c r="AQL30" s="268"/>
      <c r="AQM30" s="268"/>
      <c r="AQN30" s="268"/>
      <c r="AQO30" s="268"/>
      <c r="AQP30" s="268"/>
      <c r="AQQ30" s="268">
        <v>1057553</v>
      </c>
      <c r="AQR30" s="268"/>
      <c r="AQS30" s="268"/>
      <c r="AQT30" s="268"/>
      <c r="AQU30" s="268"/>
      <c r="AQV30" s="268"/>
      <c r="AQW30" s="268"/>
      <c r="AQX30" s="269"/>
      <c r="AQY30" s="270">
        <f t="shared" si="75"/>
        <v>1057553</v>
      </c>
      <c r="AQZ30" s="271">
        <f t="shared" si="75"/>
        <v>1057553</v>
      </c>
      <c r="ARA30" s="268">
        <v>64830</v>
      </c>
      <c r="ARB30" s="268">
        <v>0</v>
      </c>
      <c r="ARC30" s="268">
        <v>0</v>
      </c>
      <c r="ARD30" s="268">
        <v>162384</v>
      </c>
      <c r="ARE30" s="268">
        <v>54128</v>
      </c>
      <c r="ARF30" s="268">
        <v>54128</v>
      </c>
      <c r="ARG30" s="268">
        <v>54128</v>
      </c>
      <c r="ARH30" s="268">
        <v>54128</v>
      </c>
      <c r="ARI30" s="268">
        <v>0</v>
      </c>
      <c r="ARJ30" s="268">
        <v>0</v>
      </c>
      <c r="ARK30" s="268">
        <v>217954.5</v>
      </c>
      <c r="ARL30" s="268">
        <v>0</v>
      </c>
      <c r="ARM30" s="269"/>
      <c r="ARN30" s="270">
        <f t="shared" si="76"/>
        <v>661680.5</v>
      </c>
      <c r="ARO30" s="271">
        <f t="shared" si="76"/>
        <v>596850.5</v>
      </c>
      <c r="ARP30" s="268">
        <v>2313538</v>
      </c>
      <c r="ARQ30" s="268">
        <v>1980701</v>
      </c>
      <c r="ARR30" s="268">
        <v>2385167</v>
      </c>
      <c r="ARS30" s="268">
        <v>2515920</v>
      </c>
      <c r="ART30" s="268">
        <v>1988937</v>
      </c>
      <c r="ARU30" s="268">
        <v>2492490</v>
      </c>
      <c r="ARV30" s="268">
        <v>2342311</v>
      </c>
      <c r="ARW30" s="268">
        <v>2116080</v>
      </c>
      <c r="ARX30" s="268">
        <v>1944326</v>
      </c>
      <c r="ARY30" s="268">
        <v>1931615</v>
      </c>
      <c r="ARZ30" s="268">
        <v>2269075</v>
      </c>
      <c r="ASA30" s="269"/>
      <c r="ASB30" s="272">
        <f t="shared" si="78"/>
        <v>24280160</v>
      </c>
      <c r="ASC30" s="273"/>
      <c r="ASD30" s="268"/>
      <c r="ASE30" s="268"/>
      <c r="ASF30" s="268"/>
      <c r="ASG30" s="268"/>
      <c r="ASH30" s="268"/>
      <c r="ASI30" s="268">
        <v>129382</v>
      </c>
      <c r="ASJ30" s="268"/>
      <c r="ASK30" s="268"/>
      <c r="ASL30" s="268"/>
      <c r="ASM30" s="268"/>
      <c r="ASN30" s="269"/>
      <c r="ASO30" s="274">
        <f t="shared" si="77"/>
        <v>129382</v>
      </c>
    </row>
    <row r="31" spans="1:1185" x14ac:dyDescent="0.25">
      <c r="A31" s="39">
        <v>30</v>
      </c>
      <c r="B31" s="40">
        <v>1</v>
      </c>
      <c r="C31" s="40" t="s">
        <v>41</v>
      </c>
      <c r="D31" s="40" t="s">
        <v>41</v>
      </c>
      <c r="E31" s="41" t="s">
        <v>41</v>
      </c>
      <c r="F31" s="187">
        <v>567484</v>
      </c>
      <c r="G31" s="49">
        <v>559006</v>
      </c>
      <c r="H31" s="51">
        <v>484881</v>
      </c>
      <c r="I31" s="49">
        <v>484881</v>
      </c>
      <c r="J31" s="49">
        <v>27076.453268823272</v>
      </c>
      <c r="K31" s="51" t="s">
        <v>219</v>
      </c>
      <c r="L31" s="49">
        <v>512146.36000000004</v>
      </c>
      <c r="M31" s="49">
        <v>539223</v>
      </c>
      <c r="N31" s="49">
        <v>484881</v>
      </c>
      <c r="O31" s="49">
        <v>40407</v>
      </c>
      <c r="P31" s="49">
        <v>40407</v>
      </c>
      <c r="Q31" s="258">
        <v>7272.216585728348</v>
      </c>
      <c r="R31" s="259">
        <v>12510.970145448337</v>
      </c>
      <c r="S31" s="260">
        <f t="shared" si="0"/>
        <v>19783.186731176684</v>
      </c>
      <c r="T31" s="261">
        <v>3968.75</v>
      </c>
      <c r="U31" s="261">
        <v>5410.25</v>
      </c>
      <c r="V31" s="261">
        <v>4901.8999999999996</v>
      </c>
      <c r="W31" s="261">
        <v>3621.97</v>
      </c>
      <c r="X31" s="261">
        <v>4492.43</v>
      </c>
      <c r="Y31" s="261">
        <v>4645.09</v>
      </c>
      <c r="Z31" s="261">
        <v>6937.94</v>
      </c>
      <c r="AA31" s="261">
        <v>4492.8900000000003</v>
      </c>
      <c r="AB31" s="261">
        <v>4505.7700000000004</v>
      </c>
      <c r="AC31" s="261">
        <v>3307.04</v>
      </c>
      <c r="AD31" s="261">
        <v>3246.06</v>
      </c>
      <c r="AE31" s="261">
        <v>6693.31</v>
      </c>
      <c r="AF31" s="262"/>
      <c r="AG31" s="263">
        <f t="shared" si="1"/>
        <v>56223.4</v>
      </c>
      <c r="AH31" s="264">
        <f t="shared" si="1"/>
        <v>52254.65</v>
      </c>
      <c r="AI31" s="261">
        <v>1065.74</v>
      </c>
      <c r="AJ31" s="261">
        <v>1229.48</v>
      </c>
      <c r="AK31" s="261">
        <v>815.23</v>
      </c>
      <c r="AL31" s="261">
        <v>1102.02</v>
      </c>
      <c r="AM31" s="261">
        <v>1115.31</v>
      </c>
      <c r="AN31" s="261">
        <v>1119.07</v>
      </c>
      <c r="AO31" s="261">
        <v>1983.44</v>
      </c>
      <c r="AP31" s="261">
        <v>1090.6400000000001</v>
      </c>
      <c r="AQ31" s="261">
        <v>2016.07</v>
      </c>
      <c r="AR31" s="261">
        <v>1531</v>
      </c>
      <c r="AS31" s="261">
        <v>1247.7</v>
      </c>
      <c r="AT31" s="261">
        <v>1563.63</v>
      </c>
      <c r="AU31" s="262"/>
      <c r="AV31" s="263">
        <f t="shared" si="2"/>
        <v>15879.330000000002</v>
      </c>
      <c r="AW31" s="264">
        <f t="shared" si="2"/>
        <v>14813.59</v>
      </c>
      <c r="AX31" s="261">
        <v>0</v>
      </c>
      <c r="AY31" s="261">
        <v>0</v>
      </c>
      <c r="AZ31" s="261">
        <v>0</v>
      </c>
      <c r="BA31" s="261">
        <v>0</v>
      </c>
      <c r="BB31" s="261">
        <v>0</v>
      </c>
      <c r="BC31" s="261">
        <v>0</v>
      </c>
      <c r="BD31" s="261">
        <v>0</v>
      </c>
      <c r="BE31" s="261">
        <v>0</v>
      </c>
      <c r="BF31" s="261">
        <v>0</v>
      </c>
      <c r="BG31" s="261">
        <v>0</v>
      </c>
      <c r="BH31" s="261">
        <v>0</v>
      </c>
      <c r="BI31" s="261">
        <v>0</v>
      </c>
      <c r="BJ31" s="262"/>
      <c r="BK31" s="263">
        <f t="shared" si="3"/>
        <v>0</v>
      </c>
      <c r="BL31" s="264">
        <f t="shared" si="3"/>
        <v>0</v>
      </c>
      <c r="BM31" s="261">
        <v>167.84</v>
      </c>
      <c r="BN31" s="261">
        <v>234.72</v>
      </c>
      <c r="BO31" s="261">
        <v>143.05000000000001</v>
      </c>
      <c r="BP31" s="261">
        <v>124.48</v>
      </c>
      <c r="BQ31" s="261">
        <v>353.56</v>
      </c>
      <c r="BR31" s="261">
        <v>134.06</v>
      </c>
      <c r="BS31" s="261">
        <v>259.8</v>
      </c>
      <c r="BT31" s="261">
        <v>176.81</v>
      </c>
      <c r="BU31" s="261">
        <v>138.76</v>
      </c>
      <c r="BV31" s="261">
        <v>163.21</v>
      </c>
      <c r="BW31" s="261">
        <v>124.12</v>
      </c>
      <c r="BX31" s="261">
        <v>248.45</v>
      </c>
      <c r="BY31" s="262"/>
      <c r="BZ31" s="263">
        <f t="shared" si="4"/>
        <v>2268.8599999999997</v>
      </c>
      <c r="CA31" s="264">
        <f t="shared" si="4"/>
        <v>2101.0199999999995</v>
      </c>
      <c r="CB31" s="261">
        <v>1771.64</v>
      </c>
      <c r="CC31" s="261">
        <v>1984.37</v>
      </c>
      <c r="CD31" s="261">
        <v>1468.25</v>
      </c>
      <c r="CE31" s="261">
        <v>918</v>
      </c>
      <c r="CF31" s="261">
        <v>1173.51</v>
      </c>
      <c r="CG31" s="261">
        <v>1438.61</v>
      </c>
      <c r="CH31" s="261">
        <v>2377.61</v>
      </c>
      <c r="CI31" s="261">
        <v>707.6</v>
      </c>
      <c r="CJ31" s="261">
        <v>1779.58</v>
      </c>
      <c r="CK31" s="261">
        <v>1539.93</v>
      </c>
      <c r="CL31" s="261">
        <v>972.29</v>
      </c>
      <c r="CM31" s="261">
        <v>1867.59</v>
      </c>
      <c r="CN31" s="262"/>
      <c r="CO31" s="263">
        <f t="shared" si="5"/>
        <v>17998.980000000003</v>
      </c>
      <c r="CP31" s="264">
        <f t="shared" si="5"/>
        <v>16227.34</v>
      </c>
      <c r="CQ31" s="261">
        <v>0</v>
      </c>
      <c r="CR31" s="261">
        <v>0</v>
      </c>
      <c r="CS31" s="261">
        <v>0</v>
      </c>
      <c r="CT31" s="261">
        <v>0</v>
      </c>
      <c r="CU31" s="261">
        <v>0</v>
      </c>
      <c r="CV31" s="261">
        <v>0</v>
      </c>
      <c r="CW31" s="261">
        <v>0</v>
      </c>
      <c r="CX31" s="261">
        <v>0</v>
      </c>
      <c r="CY31" s="261">
        <v>0</v>
      </c>
      <c r="CZ31" s="261">
        <v>0</v>
      </c>
      <c r="DA31" s="261">
        <v>0</v>
      </c>
      <c r="DB31" s="261">
        <v>0</v>
      </c>
      <c r="DC31" s="262"/>
      <c r="DD31" s="263">
        <f t="shared" si="6"/>
        <v>0</v>
      </c>
      <c r="DE31" s="264">
        <f t="shared" si="6"/>
        <v>0</v>
      </c>
      <c r="DF31" s="261">
        <v>2563.84</v>
      </c>
      <c r="DG31" s="261">
        <v>2533.98</v>
      </c>
      <c r="DH31" s="261">
        <v>1249.06</v>
      </c>
      <c r="DI31" s="261">
        <v>1400.67</v>
      </c>
      <c r="DJ31" s="261">
        <v>2109.1</v>
      </c>
      <c r="DK31" s="261">
        <v>1996.26</v>
      </c>
      <c r="DL31" s="261">
        <v>5407.84</v>
      </c>
      <c r="DM31" s="261">
        <v>964.39</v>
      </c>
      <c r="DN31" s="261">
        <v>2850.3</v>
      </c>
      <c r="DO31" s="261">
        <v>5211.3999999999996</v>
      </c>
      <c r="DP31" s="261">
        <v>2415.2399999999998</v>
      </c>
      <c r="DQ31" s="261">
        <v>4698.88</v>
      </c>
      <c r="DR31" s="262"/>
      <c r="DS31" s="263">
        <f t="shared" si="7"/>
        <v>33400.959999999992</v>
      </c>
      <c r="DT31" s="264">
        <f t="shared" si="7"/>
        <v>30837.119999999999</v>
      </c>
      <c r="DU31" s="261">
        <v>1072.33</v>
      </c>
      <c r="DV31" s="261">
        <v>509.6</v>
      </c>
      <c r="DW31" s="261">
        <v>416.13</v>
      </c>
      <c r="DX31" s="261">
        <v>618.44000000000005</v>
      </c>
      <c r="DY31" s="261">
        <v>251.66</v>
      </c>
      <c r="DZ31" s="261">
        <v>766.99</v>
      </c>
      <c r="EA31" s="261">
        <v>966.85</v>
      </c>
      <c r="EB31" s="261">
        <v>1127.24</v>
      </c>
      <c r="EC31" s="261">
        <v>1076.05</v>
      </c>
      <c r="ED31" s="261">
        <v>1215.94</v>
      </c>
      <c r="EE31" s="261">
        <v>572.63</v>
      </c>
      <c r="EF31" s="261">
        <v>655.48</v>
      </c>
      <c r="EG31" s="262"/>
      <c r="EH31" s="263">
        <f t="shared" si="8"/>
        <v>9249.3399999999983</v>
      </c>
      <c r="EI31" s="264">
        <f t="shared" si="8"/>
        <v>8177.01</v>
      </c>
      <c r="EJ31" s="261">
        <v>287.98</v>
      </c>
      <c r="EK31" s="261">
        <v>162.59</v>
      </c>
      <c r="EL31" s="261">
        <v>139.84</v>
      </c>
      <c r="EM31" s="261">
        <v>310.76</v>
      </c>
      <c r="EN31" s="261">
        <v>59.14</v>
      </c>
      <c r="EO31" s="261">
        <v>191.98</v>
      </c>
      <c r="EP31" s="261">
        <v>284.07</v>
      </c>
      <c r="EQ31" s="261">
        <v>247.03</v>
      </c>
      <c r="ER31" s="261">
        <v>148.01</v>
      </c>
      <c r="ES31" s="261">
        <v>169.28</v>
      </c>
      <c r="ET31" s="261">
        <v>113.65</v>
      </c>
      <c r="EU31" s="261">
        <v>177.22</v>
      </c>
      <c r="EV31" s="262"/>
      <c r="EW31" s="263">
        <f t="shared" si="9"/>
        <v>2291.5499999999997</v>
      </c>
      <c r="EX31" s="264">
        <f t="shared" si="9"/>
        <v>2003.5700000000002</v>
      </c>
      <c r="EY31" s="261">
        <v>0</v>
      </c>
      <c r="EZ31" s="261">
        <v>0</v>
      </c>
      <c r="FA31" s="261">
        <v>0</v>
      </c>
      <c r="FB31" s="261">
        <v>0</v>
      </c>
      <c r="FC31" s="261">
        <v>0</v>
      </c>
      <c r="FD31" s="261">
        <v>0</v>
      </c>
      <c r="FE31" s="261">
        <v>0</v>
      </c>
      <c r="FF31" s="261">
        <v>0</v>
      </c>
      <c r="FG31" s="261">
        <v>0</v>
      </c>
      <c r="FH31" s="261">
        <v>0</v>
      </c>
      <c r="FI31" s="261">
        <v>0</v>
      </c>
      <c r="FJ31" s="261">
        <v>0</v>
      </c>
      <c r="FK31" s="262"/>
      <c r="FL31" s="263">
        <f t="shared" si="10"/>
        <v>0</v>
      </c>
      <c r="FM31" s="264">
        <f t="shared" si="10"/>
        <v>0</v>
      </c>
      <c r="FN31" s="261">
        <v>118.6</v>
      </c>
      <c r="FO31" s="261">
        <v>123.89</v>
      </c>
      <c r="FP31" s="261">
        <v>117.77</v>
      </c>
      <c r="FQ31" s="261">
        <v>178.34</v>
      </c>
      <c r="FR31" s="261">
        <v>115.19</v>
      </c>
      <c r="FS31" s="261">
        <v>91.23</v>
      </c>
      <c r="FT31" s="261">
        <v>112.28</v>
      </c>
      <c r="FU31" s="261">
        <v>83.5</v>
      </c>
      <c r="FV31" s="261">
        <v>117.34</v>
      </c>
      <c r="FW31" s="261">
        <v>140.59</v>
      </c>
      <c r="FX31" s="261">
        <v>37.659999999999997</v>
      </c>
      <c r="FY31" s="261">
        <v>131.03</v>
      </c>
      <c r="FZ31" s="262"/>
      <c r="GA31" s="263">
        <f t="shared" si="11"/>
        <v>1367.4199999999998</v>
      </c>
      <c r="GB31" s="264">
        <f t="shared" si="11"/>
        <v>1248.8200000000002</v>
      </c>
      <c r="GC31" s="261">
        <v>1215.68</v>
      </c>
      <c r="GD31" s="261">
        <v>541.45000000000005</v>
      </c>
      <c r="GE31" s="261">
        <v>504.31</v>
      </c>
      <c r="GF31" s="261">
        <v>1143.9000000000001</v>
      </c>
      <c r="GG31" s="261">
        <v>603.94000000000005</v>
      </c>
      <c r="GH31" s="261">
        <v>657.91</v>
      </c>
      <c r="GI31" s="261">
        <v>748.48</v>
      </c>
      <c r="GJ31" s="261">
        <v>800.22</v>
      </c>
      <c r="GK31" s="261">
        <v>541.29999999999995</v>
      </c>
      <c r="GL31" s="261">
        <v>323.33999999999997</v>
      </c>
      <c r="GM31" s="261">
        <v>292.89</v>
      </c>
      <c r="GN31" s="261">
        <v>827.77</v>
      </c>
      <c r="GO31" s="262"/>
      <c r="GP31" s="263">
        <f t="shared" si="12"/>
        <v>8201.19</v>
      </c>
      <c r="GQ31" s="264">
        <f t="shared" si="12"/>
        <v>6985.51</v>
      </c>
      <c r="GR31" s="261">
        <v>1977.69</v>
      </c>
      <c r="GS31" s="261">
        <v>1115.8900000000001</v>
      </c>
      <c r="GT31" s="261">
        <v>886.41</v>
      </c>
      <c r="GU31" s="261">
        <v>1463.93</v>
      </c>
      <c r="GV31" s="261">
        <v>869.81</v>
      </c>
      <c r="GW31" s="261">
        <v>1340</v>
      </c>
      <c r="GX31" s="261">
        <v>1922.07</v>
      </c>
      <c r="GY31" s="261">
        <v>1547.79</v>
      </c>
      <c r="GZ31" s="261">
        <v>651.35</v>
      </c>
      <c r="HA31" s="261">
        <v>501.88</v>
      </c>
      <c r="HB31" s="261">
        <v>314.64</v>
      </c>
      <c r="HC31" s="261">
        <v>1221.31</v>
      </c>
      <c r="HD31" s="262"/>
      <c r="HE31" s="263">
        <f t="shared" si="13"/>
        <v>13812.769999999999</v>
      </c>
      <c r="HF31" s="264">
        <f t="shared" si="13"/>
        <v>11835.08</v>
      </c>
      <c r="HG31" s="261">
        <v>0</v>
      </c>
      <c r="HH31" s="261">
        <v>0</v>
      </c>
      <c r="HI31" s="261">
        <v>0</v>
      </c>
      <c r="HJ31" s="261">
        <v>0</v>
      </c>
      <c r="HK31" s="261">
        <v>0</v>
      </c>
      <c r="HL31" s="261">
        <v>0</v>
      </c>
      <c r="HM31" s="261">
        <v>0</v>
      </c>
      <c r="HN31" s="261">
        <v>0</v>
      </c>
      <c r="HO31" s="261">
        <v>0</v>
      </c>
      <c r="HP31" s="261">
        <v>0</v>
      </c>
      <c r="HQ31" s="261">
        <v>0</v>
      </c>
      <c r="HR31" s="261">
        <v>0</v>
      </c>
      <c r="HS31" s="262"/>
      <c r="HT31" s="263">
        <f t="shared" si="14"/>
        <v>0</v>
      </c>
      <c r="HU31" s="264">
        <f t="shared" si="14"/>
        <v>0</v>
      </c>
      <c r="HV31" s="261">
        <v>0</v>
      </c>
      <c r="HW31" s="261">
        <v>0</v>
      </c>
      <c r="HX31" s="261">
        <v>0</v>
      </c>
      <c r="HY31" s="261">
        <v>0</v>
      </c>
      <c r="HZ31" s="261">
        <v>0</v>
      </c>
      <c r="IA31" s="261">
        <v>0</v>
      </c>
      <c r="IB31" s="261">
        <v>0</v>
      </c>
      <c r="IC31" s="261">
        <v>0</v>
      </c>
      <c r="ID31" s="261">
        <v>0</v>
      </c>
      <c r="IE31" s="261">
        <v>0</v>
      </c>
      <c r="IF31" s="261">
        <v>0</v>
      </c>
      <c r="IG31" s="261">
        <v>0</v>
      </c>
      <c r="IH31" s="262"/>
      <c r="II31" s="263">
        <f t="shared" si="15"/>
        <v>0</v>
      </c>
      <c r="IJ31" s="264">
        <f t="shared" si="15"/>
        <v>0</v>
      </c>
      <c r="IK31" s="261">
        <v>884</v>
      </c>
      <c r="IL31" s="261">
        <v>575</v>
      </c>
      <c r="IM31" s="261">
        <v>575</v>
      </c>
      <c r="IN31" s="261">
        <v>981</v>
      </c>
      <c r="IO31" s="261">
        <v>612.5</v>
      </c>
      <c r="IP31" s="261">
        <v>610</v>
      </c>
      <c r="IQ31" s="261">
        <v>466</v>
      </c>
      <c r="IR31" s="261">
        <v>115</v>
      </c>
      <c r="IS31" s="261">
        <v>1416.08</v>
      </c>
      <c r="IT31" s="261">
        <v>115</v>
      </c>
      <c r="IU31" s="261">
        <v>305</v>
      </c>
      <c r="IV31" s="261">
        <v>805</v>
      </c>
      <c r="IW31" s="262"/>
      <c r="IX31" s="263">
        <f t="shared" si="16"/>
        <v>7459.58</v>
      </c>
      <c r="IY31" s="264">
        <f t="shared" si="16"/>
        <v>6575.58</v>
      </c>
      <c r="IZ31" s="261">
        <v>350</v>
      </c>
      <c r="JA31" s="261">
        <v>97</v>
      </c>
      <c r="JB31" s="261">
        <v>185</v>
      </c>
      <c r="JC31" s="261">
        <v>561.5</v>
      </c>
      <c r="JD31" s="261">
        <v>204.5</v>
      </c>
      <c r="JE31" s="261">
        <v>289</v>
      </c>
      <c r="JF31" s="261">
        <v>1847</v>
      </c>
      <c r="JG31" s="261">
        <v>7.5</v>
      </c>
      <c r="JH31" s="261">
        <v>159</v>
      </c>
      <c r="JI31" s="261">
        <v>555</v>
      </c>
      <c r="JJ31" s="261">
        <v>132</v>
      </c>
      <c r="JK31" s="261">
        <v>143</v>
      </c>
      <c r="JL31" s="262"/>
      <c r="JM31" s="263">
        <f t="shared" si="17"/>
        <v>4530.5</v>
      </c>
      <c r="JN31" s="264">
        <f t="shared" si="17"/>
        <v>4180.5</v>
      </c>
      <c r="JO31" s="261">
        <v>0</v>
      </c>
      <c r="JP31" s="261">
        <v>0</v>
      </c>
      <c r="JQ31" s="261">
        <v>0</v>
      </c>
      <c r="JR31" s="261">
        <v>0</v>
      </c>
      <c r="JS31" s="261">
        <v>0</v>
      </c>
      <c r="JT31" s="261">
        <v>0</v>
      </c>
      <c r="JU31" s="261">
        <v>0</v>
      </c>
      <c r="JV31" s="261">
        <v>0</v>
      </c>
      <c r="JW31" s="261">
        <v>0</v>
      </c>
      <c r="JX31" s="261">
        <v>0</v>
      </c>
      <c r="JY31" s="261">
        <v>0</v>
      </c>
      <c r="JZ31" s="261">
        <v>0</v>
      </c>
      <c r="KA31" s="262"/>
      <c r="KB31" s="263">
        <f t="shared" si="18"/>
        <v>0</v>
      </c>
      <c r="KC31" s="264">
        <f t="shared" si="18"/>
        <v>0</v>
      </c>
      <c r="KD31" s="261">
        <v>640</v>
      </c>
      <c r="KE31" s="261">
        <v>400</v>
      </c>
      <c r="KF31" s="261">
        <v>400</v>
      </c>
      <c r="KG31" s="261">
        <v>560</v>
      </c>
      <c r="KH31" s="261">
        <v>400</v>
      </c>
      <c r="KI31" s="261">
        <v>320</v>
      </c>
      <c r="KJ31" s="261">
        <v>320</v>
      </c>
      <c r="KK31" s="261">
        <v>0</v>
      </c>
      <c r="KL31" s="261">
        <v>400</v>
      </c>
      <c r="KM31" s="261">
        <v>80</v>
      </c>
      <c r="KN31" s="261">
        <v>160</v>
      </c>
      <c r="KO31" s="261">
        <v>560</v>
      </c>
      <c r="KP31" s="262"/>
      <c r="KQ31" s="263">
        <f t="shared" si="19"/>
        <v>4240</v>
      </c>
      <c r="KR31" s="264">
        <f t="shared" si="19"/>
        <v>3600</v>
      </c>
      <c r="KS31" s="261">
        <v>50</v>
      </c>
      <c r="KT31" s="261">
        <v>50</v>
      </c>
      <c r="KU31" s="261">
        <v>0</v>
      </c>
      <c r="KV31" s="261">
        <v>0</v>
      </c>
      <c r="KW31" s="261">
        <v>100</v>
      </c>
      <c r="KX31" s="261">
        <v>0</v>
      </c>
      <c r="KY31" s="261">
        <v>50</v>
      </c>
      <c r="KZ31" s="261">
        <v>0</v>
      </c>
      <c r="LA31" s="261">
        <v>0</v>
      </c>
      <c r="LB31" s="261">
        <v>0</v>
      </c>
      <c r="LC31" s="261">
        <v>50</v>
      </c>
      <c r="LD31" s="261">
        <v>0</v>
      </c>
      <c r="LE31" s="262"/>
      <c r="LF31" s="263">
        <f t="shared" si="20"/>
        <v>300</v>
      </c>
      <c r="LG31" s="264">
        <f t="shared" si="20"/>
        <v>250</v>
      </c>
      <c r="LH31" s="261">
        <v>0</v>
      </c>
      <c r="LI31" s="261">
        <v>0</v>
      </c>
      <c r="LJ31" s="261">
        <v>0</v>
      </c>
      <c r="LK31" s="261">
        <v>0</v>
      </c>
      <c r="LL31" s="261">
        <v>0</v>
      </c>
      <c r="LM31" s="261">
        <v>0</v>
      </c>
      <c r="LN31" s="261">
        <v>0</v>
      </c>
      <c r="LO31" s="261">
        <v>0</v>
      </c>
      <c r="LP31" s="261">
        <v>0</v>
      </c>
      <c r="LQ31" s="261">
        <v>0</v>
      </c>
      <c r="LR31" s="261">
        <v>0</v>
      </c>
      <c r="LS31" s="261">
        <v>0</v>
      </c>
      <c r="LT31" s="262"/>
      <c r="LU31" s="263">
        <f t="shared" si="21"/>
        <v>0</v>
      </c>
      <c r="LV31" s="264">
        <f t="shared" si="21"/>
        <v>0</v>
      </c>
      <c r="LW31" s="261">
        <v>0</v>
      </c>
      <c r="LX31" s="261">
        <v>0</v>
      </c>
      <c r="LY31" s="261">
        <v>0</v>
      </c>
      <c r="LZ31" s="261">
        <v>0</v>
      </c>
      <c r="MA31" s="261">
        <v>0</v>
      </c>
      <c r="MB31" s="261">
        <v>0</v>
      </c>
      <c r="MC31" s="261">
        <v>0</v>
      </c>
      <c r="MD31" s="261">
        <v>0</v>
      </c>
      <c r="ME31" s="261">
        <v>0</v>
      </c>
      <c r="MF31" s="261">
        <v>0</v>
      </c>
      <c r="MG31" s="261">
        <v>0</v>
      </c>
      <c r="MH31" s="261">
        <v>0</v>
      </c>
      <c r="MI31" s="262"/>
      <c r="MJ31" s="263">
        <f t="shared" si="22"/>
        <v>0</v>
      </c>
      <c r="MK31" s="264">
        <f t="shared" si="22"/>
        <v>0</v>
      </c>
      <c r="ML31" s="261">
        <v>0</v>
      </c>
      <c r="MM31" s="261">
        <v>0</v>
      </c>
      <c r="MN31" s="261">
        <v>0</v>
      </c>
      <c r="MO31" s="261">
        <v>0</v>
      </c>
      <c r="MP31" s="261">
        <v>0</v>
      </c>
      <c r="MQ31" s="261">
        <v>0</v>
      </c>
      <c r="MR31" s="261">
        <v>0</v>
      </c>
      <c r="MS31" s="261">
        <v>0</v>
      </c>
      <c r="MT31" s="261">
        <v>0</v>
      </c>
      <c r="MU31" s="261">
        <v>0</v>
      </c>
      <c r="MV31" s="261">
        <v>0</v>
      </c>
      <c r="MW31" s="261">
        <v>0</v>
      </c>
      <c r="MX31" s="262"/>
      <c r="MY31" s="263">
        <f t="shared" si="23"/>
        <v>0</v>
      </c>
      <c r="MZ31" s="264">
        <f t="shared" si="23"/>
        <v>0</v>
      </c>
      <c r="NA31" s="261">
        <v>7105</v>
      </c>
      <c r="NB31" s="261">
        <v>3370</v>
      </c>
      <c r="NC31" s="261">
        <v>3315</v>
      </c>
      <c r="ND31" s="261">
        <v>4570</v>
      </c>
      <c r="NE31" s="261">
        <v>4225</v>
      </c>
      <c r="NF31" s="261">
        <v>4330</v>
      </c>
      <c r="NG31" s="261">
        <v>5990</v>
      </c>
      <c r="NH31" s="261">
        <v>2020</v>
      </c>
      <c r="NI31" s="261">
        <v>2735</v>
      </c>
      <c r="NJ31" s="261">
        <v>3200</v>
      </c>
      <c r="NK31" s="261">
        <v>4440</v>
      </c>
      <c r="NL31" s="261">
        <v>3180</v>
      </c>
      <c r="NM31" s="262"/>
      <c r="NN31" s="263">
        <f t="shared" si="24"/>
        <v>48480</v>
      </c>
      <c r="NO31" s="264">
        <f t="shared" si="24"/>
        <v>41375</v>
      </c>
      <c r="NP31" s="261">
        <v>313.25</v>
      </c>
      <c r="NQ31" s="261">
        <v>346.55</v>
      </c>
      <c r="NR31" s="261">
        <v>243.32</v>
      </c>
      <c r="NS31" s="261">
        <v>206.05</v>
      </c>
      <c r="NT31" s="261">
        <v>383</v>
      </c>
      <c r="NU31" s="261">
        <v>255.75</v>
      </c>
      <c r="NV31" s="261">
        <v>213</v>
      </c>
      <c r="NW31" s="261">
        <v>23.14</v>
      </c>
      <c r="NX31" s="261">
        <v>211</v>
      </c>
      <c r="NY31" s="261">
        <v>94.5</v>
      </c>
      <c r="NZ31" s="261">
        <v>178.5</v>
      </c>
      <c r="OA31" s="261">
        <v>197</v>
      </c>
      <c r="OB31" s="262"/>
      <c r="OC31" s="263">
        <f t="shared" si="25"/>
        <v>2665.06</v>
      </c>
      <c r="OD31" s="264">
        <f t="shared" si="25"/>
        <v>2351.8100000000004</v>
      </c>
      <c r="OE31" s="261">
        <v>1120</v>
      </c>
      <c r="OF31" s="261">
        <v>800</v>
      </c>
      <c r="OG31" s="261">
        <v>400</v>
      </c>
      <c r="OH31" s="261">
        <v>800</v>
      </c>
      <c r="OI31" s="261">
        <v>640</v>
      </c>
      <c r="OJ31" s="261">
        <v>800</v>
      </c>
      <c r="OK31" s="261">
        <v>1520</v>
      </c>
      <c r="OL31" s="261">
        <v>320</v>
      </c>
      <c r="OM31" s="261">
        <v>560</v>
      </c>
      <c r="ON31" s="261">
        <v>240</v>
      </c>
      <c r="OO31" s="261">
        <v>800</v>
      </c>
      <c r="OP31" s="261">
        <v>720</v>
      </c>
      <c r="OQ31" s="262"/>
      <c r="OR31" s="263">
        <f t="shared" si="26"/>
        <v>8720</v>
      </c>
      <c r="OS31" s="264">
        <f t="shared" si="26"/>
        <v>7600</v>
      </c>
      <c r="OT31" s="261">
        <v>50</v>
      </c>
      <c r="OU31" s="261">
        <v>0</v>
      </c>
      <c r="OV31" s="261">
        <v>0</v>
      </c>
      <c r="OW31" s="261">
        <v>0</v>
      </c>
      <c r="OX31" s="261">
        <v>0</v>
      </c>
      <c r="OY31" s="261">
        <v>0</v>
      </c>
      <c r="OZ31" s="261">
        <v>50</v>
      </c>
      <c r="PA31" s="261">
        <v>0</v>
      </c>
      <c r="PB31" s="261">
        <v>100</v>
      </c>
      <c r="PC31" s="261">
        <v>50</v>
      </c>
      <c r="PD31" s="261">
        <v>0</v>
      </c>
      <c r="PE31" s="261">
        <v>0</v>
      </c>
      <c r="PF31" s="262"/>
      <c r="PG31" s="263">
        <f t="shared" si="27"/>
        <v>250</v>
      </c>
      <c r="PH31" s="264">
        <f t="shared" si="27"/>
        <v>200</v>
      </c>
      <c r="PI31" s="261">
        <v>1950</v>
      </c>
      <c r="PJ31" s="261">
        <v>850</v>
      </c>
      <c r="PK31" s="261">
        <v>1800</v>
      </c>
      <c r="PL31" s="261">
        <v>2150</v>
      </c>
      <c r="PM31" s="261">
        <v>850</v>
      </c>
      <c r="PN31" s="261">
        <v>700</v>
      </c>
      <c r="PO31" s="261">
        <v>1650</v>
      </c>
      <c r="PP31" s="261">
        <v>1900</v>
      </c>
      <c r="PQ31" s="261">
        <v>1700</v>
      </c>
      <c r="PR31" s="261">
        <v>1100</v>
      </c>
      <c r="PS31" s="261">
        <v>2500</v>
      </c>
      <c r="PT31" s="261">
        <v>2270</v>
      </c>
      <c r="PU31" s="262"/>
      <c r="PV31" s="263">
        <f t="shared" si="28"/>
        <v>19420</v>
      </c>
      <c r="PW31" s="264">
        <f t="shared" si="28"/>
        <v>17470</v>
      </c>
      <c r="PX31" s="261">
        <v>6</v>
      </c>
      <c r="PY31" s="261">
        <v>163.5</v>
      </c>
      <c r="PZ31" s="261">
        <v>15</v>
      </c>
      <c r="QA31" s="261">
        <v>3</v>
      </c>
      <c r="QB31" s="261">
        <v>62.5</v>
      </c>
      <c r="QC31" s="261">
        <v>5.5</v>
      </c>
      <c r="QD31" s="261">
        <v>183.5</v>
      </c>
      <c r="QE31" s="261">
        <v>12</v>
      </c>
      <c r="QF31" s="261">
        <v>0</v>
      </c>
      <c r="QG31" s="261">
        <v>12</v>
      </c>
      <c r="QH31" s="261">
        <v>3</v>
      </c>
      <c r="QI31" s="261">
        <v>23</v>
      </c>
      <c r="QJ31" s="262"/>
      <c r="QK31" s="263">
        <f t="shared" si="29"/>
        <v>489</v>
      </c>
      <c r="QL31" s="264">
        <f t="shared" si="29"/>
        <v>483</v>
      </c>
      <c r="QM31" s="261">
        <v>0</v>
      </c>
      <c r="QN31" s="261">
        <v>0</v>
      </c>
      <c r="QO31" s="261">
        <v>0</v>
      </c>
      <c r="QP31" s="261">
        <v>0</v>
      </c>
      <c r="QQ31" s="261">
        <v>0</v>
      </c>
      <c r="QR31" s="261">
        <v>0</v>
      </c>
      <c r="QS31" s="261">
        <v>0</v>
      </c>
      <c r="QT31" s="261">
        <v>0</v>
      </c>
      <c r="QU31" s="261">
        <v>0</v>
      </c>
      <c r="QV31" s="261">
        <v>0</v>
      </c>
      <c r="QW31" s="261">
        <v>0</v>
      </c>
      <c r="QX31" s="261">
        <v>0</v>
      </c>
      <c r="QY31" s="262"/>
      <c r="QZ31" s="263">
        <f t="shared" si="30"/>
        <v>0</v>
      </c>
      <c r="RA31" s="264">
        <f t="shared" si="30"/>
        <v>0</v>
      </c>
      <c r="RB31" s="261">
        <v>50</v>
      </c>
      <c r="RC31" s="261">
        <v>0</v>
      </c>
      <c r="RD31" s="261">
        <v>0</v>
      </c>
      <c r="RE31" s="261">
        <v>0</v>
      </c>
      <c r="RF31" s="261">
        <v>50</v>
      </c>
      <c r="RG31" s="261">
        <v>0</v>
      </c>
      <c r="RH31" s="261">
        <v>0</v>
      </c>
      <c r="RI31" s="261">
        <v>0</v>
      </c>
      <c r="RJ31" s="261">
        <v>0</v>
      </c>
      <c r="RK31" s="261">
        <v>0</v>
      </c>
      <c r="RL31" s="261">
        <v>0</v>
      </c>
      <c r="RM31" s="261">
        <v>0</v>
      </c>
      <c r="RN31" s="262"/>
      <c r="RO31" s="263">
        <f t="shared" si="31"/>
        <v>100</v>
      </c>
      <c r="RP31" s="264">
        <f t="shared" si="31"/>
        <v>50</v>
      </c>
      <c r="RQ31" s="261">
        <v>0</v>
      </c>
      <c r="RR31" s="261">
        <v>0</v>
      </c>
      <c r="RS31" s="261">
        <v>0</v>
      </c>
      <c r="RT31" s="261">
        <v>0</v>
      </c>
      <c r="RU31" s="261">
        <v>0</v>
      </c>
      <c r="RV31" s="261">
        <v>0</v>
      </c>
      <c r="RW31" s="261">
        <v>0</v>
      </c>
      <c r="RX31" s="261">
        <v>0</v>
      </c>
      <c r="RY31" s="261">
        <v>0</v>
      </c>
      <c r="RZ31" s="261">
        <v>0</v>
      </c>
      <c r="SA31" s="261">
        <v>0</v>
      </c>
      <c r="SB31" s="261">
        <v>0</v>
      </c>
      <c r="SC31" s="262"/>
      <c r="SD31" s="263">
        <f t="shared" si="32"/>
        <v>0</v>
      </c>
      <c r="SE31" s="264">
        <f t="shared" si="32"/>
        <v>0</v>
      </c>
      <c r="SF31" s="261">
        <v>0</v>
      </c>
      <c r="SG31" s="261">
        <v>0</v>
      </c>
      <c r="SH31" s="261">
        <v>0</v>
      </c>
      <c r="SI31" s="261">
        <v>0</v>
      </c>
      <c r="SJ31" s="261">
        <v>0</v>
      </c>
      <c r="SK31" s="261">
        <v>0</v>
      </c>
      <c r="SL31" s="261">
        <v>0</v>
      </c>
      <c r="SM31" s="261">
        <v>0</v>
      </c>
      <c r="SN31" s="261">
        <v>0</v>
      </c>
      <c r="SO31" s="261">
        <v>0</v>
      </c>
      <c r="SP31" s="261">
        <v>0</v>
      </c>
      <c r="SQ31" s="261">
        <v>0</v>
      </c>
      <c r="SR31" s="262"/>
      <c r="SS31" s="263">
        <f t="shared" si="33"/>
        <v>0</v>
      </c>
      <c r="ST31" s="264">
        <f t="shared" si="33"/>
        <v>0</v>
      </c>
      <c r="SU31" s="261">
        <v>469.02</v>
      </c>
      <c r="SV31" s="261">
        <v>2320.09</v>
      </c>
      <c r="SW31" s="261">
        <v>917.55</v>
      </c>
      <c r="SX31" s="261">
        <v>981.57</v>
      </c>
      <c r="SY31" s="261">
        <v>1043.53</v>
      </c>
      <c r="SZ31" s="261">
        <v>733.04</v>
      </c>
      <c r="TA31" s="261">
        <v>664.55</v>
      </c>
      <c r="TB31" s="261">
        <v>909.54</v>
      </c>
      <c r="TC31" s="261">
        <v>460</v>
      </c>
      <c r="TD31" s="261">
        <v>791.05</v>
      </c>
      <c r="TE31" s="261">
        <v>1071.08</v>
      </c>
      <c r="TF31" s="261">
        <v>1068.03</v>
      </c>
      <c r="TG31" s="262"/>
      <c r="TH31" s="263">
        <f t="shared" si="34"/>
        <v>11429.05</v>
      </c>
      <c r="TI31" s="264">
        <f t="shared" si="34"/>
        <v>10960.03</v>
      </c>
      <c r="TJ31" s="261">
        <v>88</v>
      </c>
      <c r="TK31" s="261">
        <v>261</v>
      </c>
      <c r="TL31" s="261">
        <v>67.5</v>
      </c>
      <c r="TM31" s="261">
        <v>44</v>
      </c>
      <c r="TN31" s="261">
        <v>206.5</v>
      </c>
      <c r="TO31" s="261">
        <v>168.5</v>
      </c>
      <c r="TP31" s="261">
        <v>155.5</v>
      </c>
      <c r="TQ31" s="261">
        <v>134</v>
      </c>
      <c r="TR31" s="261">
        <v>25</v>
      </c>
      <c r="TS31" s="261">
        <v>22</v>
      </c>
      <c r="TT31" s="261">
        <v>57.5</v>
      </c>
      <c r="TU31" s="261">
        <v>95</v>
      </c>
      <c r="TV31" s="262"/>
      <c r="TW31" s="263">
        <f t="shared" si="35"/>
        <v>1324.5</v>
      </c>
      <c r="TX31" s="264">
        <f t="shared" si="35"/>
        <v>1236.5</v>
      </c>
      <c r="TY31" s="261">
        <v>360</v>
      </c>
      <c r="TZ31" s="261">
        <v>977</v>
      </c>
      <c r="UA31" s="261">
        <v>400</v>
      </c>
      <c r="UB31" s="261">
        <v>640</v>
      </c>
      <c r="UC31" s="261">
        <v>560</v>
      </c>
      <c r="UD31" s="261">
        <v>480</v>
      </c>
      <c r="UE31" s="261">
        <v>671.5</v>
      </c>
      <c r="UF31" s="261">
        <v>595</v>
      </c>
      <c r="UG31" s="261">
        <v>1032.5</v>
      </c>
      <c r="UH31" s="261">
        <v>505</v>
      </c>
      <c r="UI31" s="261">
        <v>720</v>
      </c>
      <c r="UJ31" s="261">
        <v>410.5</v>
      </c>
      <c r="UK31" s="262"/>
      <c r="UL31" s="263">
        <f t="shared" si="36"/>
        <v>7351.5</v>
      </c>
      <c r="UM31" s="264">
        <f t="shared" si="36"/>
        <v>6991.5</v>
      </c>
      <c r="UN31" s="261">
        <v>0</v>
      </c>
      <c r="UO31" s="261">
        <v>50</v>
      </c>
      <c r="UP31" s="261">
        <v>100</v>
      </c>
      <c r="UQ31" s="261">
        <v>50</v>
      </c>
      <c r="UR31" s="261">
        <v>100</v>
      </c>
      <c r="US31" s="261">
        <v>0</v>
      </c>
      <c r="UT31" s="261">
        <v>100</v>
      </c>
      <c r="UU31" s="261">
        <v>100</v>
      </c>
      <c r="UV31" s="261">
        <v>50</v>
      </c>
      <c r="UW31" s="261">
        <v>50</v>
      </c>
      <c r="UX31" s="261">
        <v>150</v>
      </c>
      <c r="UY31" s="261">
        <v>50</v>
      </c>
      <c r="UZ31" s="262"/>
      <c r="VA31" s="263">
        <f t="shared" si="37"/>
        <v>800</v>
      </c>
      <c r="VB31" s="264">
        <f t="shared" si="37"/>
        <v>800</v>
      </c>
      <c r="VC31" s="261">
        <v>0</v>
      </c>
      <c r="VD31" s="261">
        <v>0</v>
      </c>
      <c r="VE31" s="261">
        <v>0</v>
      </c>
      <c r="VF31" s="261">
        <v>0</v>
      </c>
      <c r="VG31" s="261">
        <v>0</v>
      </c>
      <c r="VH31" s="261">
        <v>0</v>
      </c>
      <c r="VI31" s="261">
        <v>0</v>
      </c>
      <c r="VJ31" s="261">
        <v>0</v>
      </c>
      <c r="VK31" s="261">
        <v>0</v>
      </c>
      <c r="VL31" s="261">
        <v>0</v>
      </c>
      <c r="VM31" s="261">
        <v>0</v>
      </c>
      <c r="VN31" s="261">
        <v>0</v>
      </c>
      <c r="VO31" s="262"/>
      <c r="VP31" s="263">
        <f t="shared" si="38"/>
        <v>0</v>
      </c>
      <c r="VQ31" s="264">
        <f t="shared" si="38"/>
        <v>0</v>
      </c>
      <c r="VR31" s="261">
        <v>0</v>
      </c>
      <c r="VS31" s="261">
        <v>0</v>
      </c>
      <c r="VT31" s="261">
        <v>0</v>
      </c>
      <c r="VU31" s="261">
        <v>0</v>
      </c>
      <c r="VV31" s="261">
        <v>0</v>
      </c>
      <c r="VW31" s="261">
        <v>0</v>
      </c>
      <c r="VX31" s="261">
        <v>0</v>
      </c>
      <c r="VY31" s="261">
        <v>0</v>
      </c>
      <c r="VZ31" s="261">
        <v>0</v>
      </c>
      <c r="WA31" s="261">
        <v>0</v>
      </c>
      <c r="WB31" s="261">
        <v>0</v>
      </c>
      <c r="WC31" s="261">
        <v>0</v>
      </c>
      <c r="WD31" s="262"/>
      <c r="WE31" s="263">
        <f t="shared" si="39"/>
        <v>0</v>
      </c>
      <c r="WF31" s="264">
        <f t="shared" si="39"/>
        <v>0</v>
      </c>
      <c r="WG31" s="261">
        <v>1640.61</v>
      </c>
      <c r="WH31" s="261">
        <v>307.44</v>
      </c>
      <c r="WI31" s="261">
        <v>456.5</v>
      </c>
      <c r="WJ31" s="261">
        <v>396.78</v>
      </c>
      <c r="WK31" s="261">
        <v>730.99</v>
      </c>
      <c r="WL31" s="261">
        <v>799.54</v>
      </c>
      <c r="WM31" s="261">
        <v>1082.6300000000001</v>
      </c>
      <c r="WN31" s="261">
        <v>2352.41</v>
      </c>
      <c r="WO31" s="261">
        <v>1677.53</v>
      </c>
      <c r="WP31" s="261">
        <v>1561.93</v>
      </c>
      <c r="WQ31" s="261">
        <v>507.6</v>
      </c>
      <c r="WR31" s="261">
        <v>1508.8</v>
      </c>
      <c r="WS31" s="262"/>
      <c r="WT31" s="263">
        <f t="shared" si="40"/>
        <v>13022.76</v>
      </c>
      <c r="WU31" s="264">
        <f t="shared" si="40"/>
        <v>11382.15</v>
      </c>
      <c r="WV31" s="261">
        <v>254.43</v>
      </c>
      <c r="WW31" s="261">
        <v>196.66</v>
      </c>
      <c r="WX31" s="261">
        <v>120.92</v>
      </c>
      <c r="WY31" s="261">
        <v>435.71</v>
      </c>
      <c r="WZ31" s="261">
        <v>101.4</v>
      </c>
      <c r="XA31" s="261">
        <v>227.77</v>
      </c>
      <c r="XB31" s="261">
        <v>323.64</v>
      </c>
      <c r="XC31" s="261">
        <v>261.81</v>
      </c>
      <c r="XD31" s="261">
        <v>101.22</v>
      </c>
      <c r="XE31" s="261">
        <v>189.02</v>
      </c>
      <c r="XF31" s="261">
        <v>88.15</v>
      </c>
      <c r="XG31" s="261">
        <v>529.17999999999995</v>
      </c>
      <c r="XH31" s="262"/>
      <c r="XI31" s="263">
        <f t="shared" si="41"/>
        <v>2829.9100000000003</v>
      </c>
      <c r="XJ31" s="264">
        <f t="shared" si="41"/>
        <v>2575.48</v>
      </c>
      <c r="XK31" s="261">
        <v>0</v>
      </c>
      <c r="XL31" s="261">
        <v>0</v>
      </c>
      <c r="XM31" s="261">
        <v>0</v>
      </c>
      <c r="XN31" s="261">
        <v>0</v>
      </c>
      <c r="XO31" s="261">
        <v>0</v>
      </c>
      <c r="XP31" s="261">
        <v>0</v>
      </c>
      <c r="XQ31" s="261">
        <v>0</v>
      </c>
      <c r="XR31" s="261">
        <v>0</v>
      </c>
      <c r="XS31" s="261">
        <v>0</v>
      </c>
      <c r="XT31" s="261">
        <v>0</v>
      </c>
      <c r="XU31" s="261">
        <v>0</v>
      </c>
      <c r="XV31" s="261">
        <v>0</v>
      </c>
      <c r="XW31" s="261"/>
      <c r="XX31" s="263">
        <f t="shared" si="42"/>
        <v>0</v>
      </c>
      <c r="XY31" s="264">
        <f t="shared" si="42"/>
        <v>0</v>
      </c>
      <c r="XZ31" s="261">
        <v>48.19</v>
      </c>
      <c r="YA31" s="261">
        <v>46.69</v>
      </c>
      <c r="YB31" s="261">
        <v>49.26</v>
      </c>
      <c r="YC31" s="261">
        <v>98.89</v>
      </c>
      <c r="YD31" s="261">
        <v>34.119999999999997</v>
      </c>
      <c r="YE31" s="261">
        <v>70.98</v>
      </c>
      <c r="YF31" s="261">
        <v>116.43</v>
      </c>
      <c r="YG31" s="261">
        <v>60.19</v>
      </c>
      <c r="YH31" s="261">
        <v>40.72</v>
      </c>
      <c r="YI31" s="261">
        <v>66.84</v>
      </c>
      <c r="YJ31" s="261">
        <v>42.25</v>
      </c>
      <c r="YK31" s="261">
        <v>71.64</v>
      </c>
      <c r="YL31" s="262"/>
      <c r="YM31" s="263">
        <f t="shared" si="43"/>
        <v>746.2</v>
      </c>
      <c r="YN31" s="264">
        <f t="shared" si="43"/>
        <v>698.01</v>
      </c>
      <c r="YO31" s="261">
        <v>517.52</v>
      </c>
      <c r="YP31" s="261">
        <v>419.17</v>
      </c>
      <c r="YQ31" s="261">
        <v>348.5</v>
      </c>
      <c r="YR31" s="261">
        <v>629.55999999999995</v>
      </c>
      <c r="YS31" s="261">
        <v>338.66</v>
      </c>
      <c r="YT31" s="261">
        <v>253.15</v>
      </c>
      <c r="YU31" s="261">
        <v>371.64</v>
      </c>
      <c r="YV31" s="261">
        <v>626.9</v>
      </c>
      <c r="YW31" s="261">
        <v>334.03</v>
      </c>
      <c r="YX31" s="261">
        <v>654.17999999999995</v>
      </c>
      <c r="YY31" s="261">
        <v>198</v>
      </c>
      <c r="YZ31" s="261">
        <v>426.03</v>
      </c>
      <c r="ZA31" s="262"/>
      <c r="ZB31" s="263">
        <f t="shared" si="44"/>
        <v>5117.34</v>
      </c>
      <c r="ZC31" s="264">
        <f t="shared" si="44"/>
        <v>4599.8200000000006</v>
      </c>
      <c r="ZD31" s="261">
        <v>0</v>
      </c>
      <c r="ZE31" s="261">
        <v>0</v>
      </c>
      <c r="ZF31" s="261">
        <v>0</v>
      </c>
      <c r="ZG31" s="261">
        <v>0</v>
      </c>
      <c r="ZH31" s="261">
        <v>0</v>
      </c>
      <c r="ZI31" s="261">
        <v>0</v>
      </c>
      <c r="ZJ31" s="261">
        <v>0</v>
      </c>
      <c r="ZK31" s="261">
        <v>0</v>
      </c>
      <c r="ZL31" s="261">
        <v>0</v>
      </c>
      <c r="ZM31" s="261">
        <v>0</v>
      </c>
      <c r="ZN31" s="261">
        <v>0</v>
      </c>
      <c r="ZO31" s="261">
        <v>0</v>
      </c>
      <c r="ZP31" s="262"/>
      <c r="ZQ31" s="263">
        <f t="shared" si="45"/>
        <v>0</v>
      </c>
      <c r="ZR31" s="264">
        <f t="shared" si="45"/>
        <v>0</v>
      </c>
      <c r="ZS31" s="261">
        <v>1125.27</v>
      </c>
      <c r="ZT31" s="261">
        <v>1267.1300000000001</v>
      </c>
      <c r="ZU31" s="261">
        <v>587.89</v>
      </c>
      <c r="ZV31" s="261">
        <v>983.6</v>
      </c>
      <c r="ZW31" s="261">
        <v>638.74</v>
      </c>
      <c r="ZX31" s="261">
        <v>492.51</v>
      </c>
      <c r="ZY31" s="261">
        <v>501.03</v>
      </c>
      <c r="ZZ31" s="261">
        <v>0</v>
      </c>
      <c r="AAA31" s="261">
        <v>0</v>
      </c>
      <c r="AAB31" s="261">
        <v>690.93</v>
      </c>
      <c r="AAC31" s="261">
        <v>462.9</v>
      </c>
      <c r="AAD31" s="261">
        <v>924.34</v>
      </c>
      <c r="AAE31" s="262"/>
      <c r="AAF31" s="263">
        <f t="shared" si="46"/>
        <v>7674.34</v>
      </c>
      <c r="AAG31" s="264">
        <f t="shared" si="46"/>
        <v>6549.07</v>
      </c>
      <c r="AAH31" s="261">
        <v>3251.38</v>
      </c>
      <c r="AAI31" s="261">
        <v>3378.8</v>
      </c>
      <c r="AAJ31" s="261">
        <v>3840.94</v>
      </c>
      <c r="AAK31" s="261">
        <v>4809.28</v>
      </c>
      <c r="AAL31" s="261">
        <v>3143.98</v>
      </c>
      <c r="AAM31" s="261">
        <v>3190.49</v>
      </c>
      <c r="AAN31" s="261">
        <v>3263.1</v>
      </c>
      <c r="AAO31" s="261">
        <v>2048.02</v>
      </c>
      <c r="AAP31" s="261">
        <v>1975.47</v>
      </c>
      <c r="AAQ31" s="261">
        <v>2365.61</v>
      </c>
      <c r="AAR31" s="261">
        <v>1951.72</v>
      </c>
      <c r="AAS31" s="261">
        <v>2697.07</v>
      </c>
      <c r="AAT31" s="262"/>
      <c r="AAU31" s="263">
        <f t="shared" si="47"/>
        <v>35915.86</v>
      </c>
      <c r="AAV31" s="264">
        <f t="shared" si="47"/>
        <v>32664.48</v>
      </c>
      <c r="AAW31" s="261">
        <v>1080.73</v>
      </c>
      <c r="AAX31" s="261">
        <v>1094.75</v>
      </c>
      <c r="AAY31" s="261">
        <v>1191.8</v>
      </c>
      <c r="AAZ31" s="261">
        <v>1509.34</v>
      </c>
      <c r="ABA31" s="261">
        <v>1049.42</v>
      </c>
      <c r="ABB31" s="261">
        <v>977.5</v>
      </c>
      <c r="ABC31" s="261">
        <v>1042.76</v>
      </c>
      <c r="ABD31" s="261">
        <v>855.58</v>
      </c>
      <c r="ABE31" s="261">
        <v>764.82</v>
      </c>
      <c r="ABF31" s="261">
        <v>889.1</v>
      </c>
      <c r="ABG31" s="261">
        <v>688.68</v>
      </c>
      <c r="ABH31" s="261">
        <v>1013.82</v>
      </c>
      <c r="ABI31" s="262"/>
      <c r="ABJ31" s="263">
        <f t="shared" si="48"/>
        <v>12158.300000000001</v>
      </c>
      <c r="ABK31" s="264">
        <f t="shared" si="48"/>
        <v>11077.570000000002</v>
      </c>
      <c r="ABL31" s="261">
        <v>675</v>
      </c>
      <c r="ABM31" s="261">
        <v>492.96</v>
      </c>
      <c r="ABN31" s="261">
        <v>413.96</v>
      </c>
      <c r="ABO31" s="261">
        <v>271.10000000000002</v>
      </c>
      <c r="ABP31" s="261">
        <v>369.67</v>
      </c>
      <c r="ABQ31" s="261">
        <v>398.41</v>
      </c>
      <c r="ABR31" s="261">
        <v>694.92</v>
      </c>
      <c r="ABS31" s="261">
        <v>572.91999999999996</v>
      </c>
      <c r="ABT31" s="261">
        <v>266.61</v>
      </c>
      <c r="ABU31" s="261">
        <v>308.36</v>
      </c>
      <c r="ABV31" s="261">
        <v>308.16000000000003</v>
      </c>
      <c r="ABW31" s="261">
        <v>406.09</v>
      </c>
      <c r="ABX31" s="262"/>
      <c r="ABY31" s="263">
        <f t="shared" si="49"/>
        <v>5178.16</v>
      </c>
      <c r="ABZ31" s="264">
        <f t="shared" si="49"/>
        <v>4503.1600000000008</v>
      </c>
      <c r="ACA31" s="261">
        <v>5564.49</v>
      </c>
      <c r="ACB31" s="261">
        <v>5031.67</v>
      </c>
      <c r="ACC31" s="261">
        <v>4803.41</v>
      </c>
      <c r="ACD31" s="261">
        <v>6379.07</v>
      </c>
      <c r="ACE31" s="261">
        <v>5575.76</v>
      </c>
      <c r="ACF31" s="261">
        <v>4868.82</v>
      </c>
      <c r="ACG31" s="261">
        <v>5809.83</v>
      </c>
      <c r="ACH31" s="261">
        <v>5139.09</v>
      </c>
      <c r="ACI31" s="261">
        <v>4553.6099999999997</v>
      </c>
      <c r="ACJ31" s="261">
        <v>5150.59</v>
      </c>
      <c r="ACK31" s="261">
        <v>4911.6000000000004</v>
      </c>
      <c r="ACL31" s="261">
        <v>5264.91</v>
      </c>
      <c r="ACM31" s="262"/>
      <c r="ACN31" s="263">
        <f t="shared" si="50"/>
        <v>63052.849999999991</v>
      </c>
      <c r="ACO31" s="264">
        <f t="shared" si="50"/>
        <v>57488.359999999986</v>
      </c>
      <c r="ACP31" s="261">
        <v>0</v>
      </c>
      <c r="ACQ31" s="261">
        <v>0</v>
      </c>
      <c r="ACR31" s="261">
        <v>0</v>
      </c>
      <c r="ACS31" s="261">
        <v>0</v>
      </c>
      <c r="ACT31" s="261">
        <v>0</v>
      </c>
      <c r="ACU31" s="261">
        <v>0</v>
      </c>
      <c r="ACV31" s="261">
        <v>0</v>
      </c>
      <c r="ACW31" s="261">
        <v>0</v>
      </c>
      <c r="ACX31" s="261">
        <v>0</v>
      </c>
      <c r="ACY31" s="261">
        <v>0</v>
      </c>
      <c r="ACZ31" s="261">
        <v>0</v>
      </c>
      <c r="ADA31" s="261">
        <v>0</v>
      </c>
      <c r="ADB31" s="262"/>
      <c r="ADC31" s="263">
        <f t="shared" si="51"/>
        <v>0</v>
      </c>
      <c r="ADD31" s="264">
        <f t="shared" si="51"/>
        <v>0</v>
      </c>
      <c r="ADE31" s="261">
        <v>1.95</v>
      </c>
      <c r="ADF31" s="261">
        <v>0</v>
      </c>
      <c r="ADG31" s="261">
        <v>0</v>
      </c>
      <c r="ADH31" s="261">
        <v>0</v>
      </c>
      <c r="ADI31" s="261">
        <v>0</v>
      </c>
      <c r="ADJ31" s="261">
        <v>0</v>
      </c>
      <c r="ADK31" s="261">
        <v>7</v>
      </c>
      <c r="ADL31" s="261">
        <v>22</v>
      </c>
      <c r="ADM31" s="261">
        <v>3.1</v>
      </c>
      <c r="ADN31" s="261">
        <v>0</v>
      </c>
      <c r="ADO31" s="261">
        <v>0</v>
      </c>
      <c r="ADP31" s="261">
        <v>0</v>
      </c>
      <c r="ADQ31" s="262"/>
      <c r="ADR31" s="263">
        <f t="shared" si="52"/>
        <v>34.049999999999997</v>
      </c>
      <c r="ADS31" s="264">
        <f t="shared" si="52"/>
        <v>32.1</v>
      </c>
      <c r="ADT31" s="261">
        <v>0</v>
      </c>
      <c r="ADU31" s="261">
        <v>0</v>
      </c>
      <c r="ADV31" s="261">
        <v>0</v>
      </c>
      <c r="ADW31" s="261">
        <v>0</v>
      </c>
      <c r="ADX31" s="261">
        <v>0</v>
      </c>
      <c r="ADY31" s="261">
        <v>0</v>
      </c>
      <c r="ADZ31" s="261">
        <v>0</v>
      </c>
      <c r="AEA31" s="261">
        <v>0</v>
      </c>
      <c r="AEB31" s="261">
        <v>0</v>
      </c>
      <c r="AEC31" s="261">
        <v>0</v>
      </c>
      <c r="AED31" s="261">
        <v>0</v>
      </c>
      <c r="AEE31" s="261">
        <v>0</v>
      </c>
      <c r="AEF31" s="262"/>
      <c r="AEG31" s="263">
        <f t="shared" si="53"/>
        <v>0</v>
      </c>
      <c r="AEH31" s="264">
        <f t="shared" si="53"/>
        <v>0</v>
      </c>
      <c r="AEI31" s="261">
        <v>0</v>
      </c>
      <c r="AEJ31" s="261">
        <v>0</v>
      </c>
      <c r="AEK31" s="261">
        <v>0</v>
      </c>
      <c r="AEL31" s="261">
        <v>0</v>
      </c>
      <c r="AEM31" s="261">
        <v>0</v>
      </c>
      <c r="AEN31" s="261">
        <v>0</v>
      </c>
      <c r="AEO31" s="261">
        <v>0</v>
      </c>
      <c r="AEP31" s="261">
        <v>0</v>
      </c>
      <c r="AEQ31" s="261">
        <v>0</v>
      </c>
      <c r="AER31" s="261">
        <v>0</v>
      </c>
      <c r="AES31" s="261">
        <v>0</v>
      </c>
      <c r="AET31" s="261">
        <v>0</v>
      </c>
      <c r="AEU31" s="262"/>
      <c r="AEV31" s="263">
        <f t="shared" si="54"/>
        <v>0</v>
      </c>
      <c r="AEW31" s="264">
        <f t="shared" si="54"/>
        <v>0</v>
      </c>
      <c r="AEX31" s="261">
        <v>0</v>
      </c>
      <c r="AEY31" s="261">
        <v>0</v>
      </c>
      <c r="AEZ31" s="261">
        <v>0</v>
      </c>
      <c r="AFA31" s="261">
        <v>0</v>
      </c>
      <c r="AFB31" s="261">
        <v>0</v>
      </c>
      <c r="AFC31" s="261">
        <v>0</v>
      </c>
      <c r="AFD31" s="261">
        <v>0</v>
      </c>
      <c r="AFE31" s="261">
        <v>0</v>
      </c>
      <c r="AFF31" s="261">
        <v>0</v>
      </c>
      <c r="AFG31" s="261">
        <v>0</v>
      </c>
      <c r="AFH31" s="261">
        <v>0</v>
      </c>
      <c r="AFI31" s="261">
        <v>0</v>
      </c>
      <c r="AFJ31" s="262"/>
      <c r="AFK31" s="263">
        <f t="shared" si="55"/>
        <v>0</v>
      </c>
      <c r="AFL31" s="264">
        <f t="shared" si="55"/>
        <v>0</v>
      </c>
      <c r="AFM31" s="261">
        <v>0</v>
      </c>
      <c r="AFN31" s="261">
        <v>0</v>
      </c>
      <c r="AFO31" s="261">
        <v>0</v>
      </c>
      <c r="AFP31" s="261">
        <v>0</v>
      </c>
      <c r="AFQ31" s="261">
        <v>0</v>
      </c>
      <c r="AFR31" s="261">
        <v>0</v>
      </c>
      <c r="AFS31" s="261">
        <v>0</v>
      </c>
      <c r="AFT31" s="261">
        <v>0</v>
      </c>
      <c r="AFU31" s="261">
        <v>0</v>
      </c>
      <c r="AFV31" s="261">
        <v>0</v>
      </c>
      <c r="AFW31" s="261">
        <v>0</v>
      </c>
      <c r="AFX31" s="261">
        <v>0</v>
      </c>
      <c r="AFY31" s="262"/>
      <c r="AFZ31" s="263">
        <f t="shared" si="56"/>
        <v>0</v>
      </c>
      <c r="AGA31" s="264">
        <f t="shared" si="56"/>
        <v>0</v>
      </c>
      <c r="AGB31" s="261">
        <v>0</v>
      </c>
      <c r="AGC31" s="261">
        <v>0</v>
      </c>
      <c r="AGD31" s="261">
        <v>0</v>
      </c>
      <c r="AGE31" s="261">
        <v>0</v>
      </c>
      <c r="AGF31" s="261">
        <v>0</v>
      </c>
      <c r="AGG31" s="261">
        <v>0</v>
      </c>
      <c r="AGH31" s="261">
        <v>0</v>
      </c>
      <c r="AGI31" s="261">
        <v>0</v>
      </c>
      <c r="AGJ31" s="261">
        <v>0</v>
      </c>
      <c r="AGK31" s="261">
        <v>0</v>
      </c>
      <c r="AGL31" s="261">
        <v>0</v>
      </c>
      <c r="AGM31" s="261">
        <v>0</v>
      </c>
      <c r="AGN31" s="262"/>
      <c r="AGO31" s="263">
        <f t="shared" si="57"/>
        <v>0</v>
      </c>
      <c r="AGP31" s="264">
        <f t="shared" si="57"/>
        <v>0</v>
      </c>
      <c r="AGQ31" s="261">
        <v>0</v>
      </c>
      <c r="AGR31" s="261">
        <v>0</v>
      </c>
      <c r="AGS31" s="261">
        <v>0</v>
      </c>
      <c r="AGT31" s="261">
        <v>0</v>
      </c>
      <c r="AGU31" s="261">
        <v>0</v>
      </c>
      <c r="AGV31" s="261">
        <v>0</v>
      </c>
      <c r="AGW31" s="261">
        <v>0</v>
      </c>
      <c r="AGX31" s="261">
        <v>0</v>
      </c>
      <c r="AGY31" s="261">
        <v>0</v>
      </c>
      <c r="AGZ31" s="261">
        <v>0</v>
      </c>
      <c r="AHA31" s="261">
        <v>0</v>
      </c>
      <c r="AHB31" s="261">
        <v>0</v>
      </c>
      <c r="AHC31" s="262"/>
      <c r="AHD31" s="263">
        <f t="shared" si="58"/>
        <v>0</v>
      </c>
      <c r="AHE31" s="264">
        <f t="shared" si="58"/>
        <v>0</v>
      </c>
      <c r="AHF31" s="261">
        <v>0</v>
      </c>
      <c r="AHG31" s="261">
        <v>0</v>
      </c>
      <c r="AHH31" s="261">
        <v>0</v>
      </c>
      <c r="AHI31" s="261">
        <v>0</v>
      </c>
      <c r="AHJ31" s="261">
        <v>0</v>
      </c>
      <c r="AHK31" s="261">
        <v>0</v>
      </c>
      <c r="AHL31" s="261">
        <v>0</v>
      </c>
      <c r="AHM31" s="261">
        <v>0</v>
      </c>
      <c r="AHN31" s="261">
        <v>0</v>
      </c>
      <c r="AHO31" s="261">
        <v>0</v>
      </c>
      <c r="AHP31" s="261">
        <v>0</v>
      </c>
      <c r="AHQ31" s="261">
        <v>0</v>
      </c>
      <c r="AHR31" s="262"/>
      <c r="AHS31" s="263">
        <f t="shared" si="59"/>
        <v>0</v>
      </c>
      <c r="AHT31" s="264">
        <f t="shared" si="59"/>
        <v>0</v>
      </c>
      <c r="AHU31" s="261">
        <v>0</v>
      </c>
      <c r="AHV31" s="261">
        <v>0</v>
      </c>
      <c r="AHW31" s="261">
        <v>0</v>
      </c>
      <c r="AHX31" s="261">
        <v>0</v>
      </c>
      <c r="AHY31" s="261">
        <v>0</v>
      </c>
      <c r="AHZ31" s="261">
        <v>0</v>
      </c>
      <c r="AIA31" s="261">
        <v>0</v>
      </c>
      <c r="AIB31" s="261">
        <v>0</v>
      </c>
      <c r="AIC31" s="261">
        <v>0</v>
      </c>
      <c r="AID31" s="261">
        <v>0</v>
      </c>
      <c r="AIE31" s="261">
        <v>0</v>
      </c>
      <c r="AIF31" s="261">
        <v>0</v>
      </c>
      <c r="AIG31" s="262"/>
      <c r="AIH31" s="263">
        <f t="shared" si="60"/>
        <v>0</v>
      </c>
      <c r="AII31" s="264">
        <f t="shared" si="60"/>
        <v>0</v>
      </c>
      <c r="AIJ31" s="261">
        <v>0</v>
      </c>
      <c r="AIK31" s="261">
        <v>0</v>
      </c>
      <c r="AIL31" s="261">
        <v>0</v>
      </c>
      <c r="AIM31" s="261">
        <v>0</v>
      </c>
      <c r="AIN31" s="261">
        <v>0</v>
      </c>
      <c r="AIO31" s="261">
        <v>0</v>
      </c>
      <c r="AIP31" s="261">
        <v>0</v>
      </c>
      <c r="AIQ31" s="261">
        <v>0</v>
      </c>
      <c r="AIR31" s="261">
        <v>0</v>
      </c>
      <c r="AIS31" s="261">
        <v>0</v>
      </c>
      <c r="AIT31" s="261">
        <v>0</v>
      </c>
      <c r="AIU31" s="261">
        <v>0</v>
      </c>
      <c r="AIV31" s="262"/>
      <c r="AIW31" s="263">
        <f t="shared" si="61"/>
        <v>0</v>
      </c>
      <c r="AIX31" s="264">
        <f t="shared" si="61"/>
        <v>0</v>
      </c>
      <c r="AIY31" s="261">
        <v>0</v>
      </c>
      <c r="AIZ31" s="261">
        <v>0</v>
      </c>
      <c r="AJA31" s="261">
        <v>0</v>
      </c>
      <c r="AJB31" s="261">
        <v>0</v>
      </c>
      <c r="AJC31" s="261">
        <v>0</v>
      </c>
      <c r="AJD31" s="261">
        <v>0</v>
      </c>
      <c r="AJE31" s="261">
        <v>0</v>
      </c>
      <c r="AJF31" s="261">
        <v>0</v>
      </c>
      <c r="AJG31" s="261">
        <v>0</v>
      </c>
      <c r="AJH31" s="261">
        <v>0</v>
      </c>
      <c r="AJI31" s="261">
        <v>0</v>
      </c>
      <c r="AJJ31" s="261">
        <v>0</v>
      </c>
      <c r="AJK31" s="262"/>
      <c r="AJL31" s="263">
        <f t="shared" si="62"/>
        <v>0</v>
      </c>
      <c r="AJM31" s="264">
        <f t="shared" si="62"/>
        <v>0</v>
      </c>
      <c r="AJN31" s="261">
        <v>0</v>
      </c>
      <c r="AJO31" s="261">
        <v>0</v>
      </c>
      <c r="AJP31" s="261">
        <v>0</v>
      </c>
      <c r="AJQ31" s="261">
        <v>0</v>
      </c>
      <c r="AJR31" s="261">
        <v>0</v>
      </c>
      <c r="AJS31" s="261">
        <v>0</v>
      </c>
      <c r="AJT31" s="261">
        <v>0</v>
      </c>
      <c r="AJU31" s="261">
        <v>0</v>
      </c>
      <c r="AJV31" s="261">
        <v>0</v>
      </c>
      <c r="AJW31" s="261">
        <v>0</v>
      </c>
      <c r="AJX31" s="261">
        <v>0</v>
      </c>
      <c r="AJY31" s="261">
        <v>0</v>
      </c>
      <c r="AJZ31" s="262"/>
      <c r="AKA31" s="263">
        <f t="shared" si="63"/>
        <v>0</v>
      </c>
      <c r="AKB31" s="264">
        <f t="shared" si="63"/>
        <v>0</v>
      </c>
      <c r="AKC31" s="261">
        <v>0</v>
      </c>
      <c r="AKD31" s="261">
        <v>0</v>
      </c>
      <c r="AKE31" s="261">
        <v>0</v>
      </c>
      <c r="AKF31" s="261">
        <v>0</v>
      </c>
      <c r="AKG31" s="261">
        <v>0</v>
      </c>
      <c r="AKH31" s="261">
        <v>0</v>
      </c>
      <c r="AKI31" s="261">
        <v>0</v>
      </c>
      <c r="AKJ31" s="261">
        <v>0</v>
      </c>
      <c r="AKK31" s="261">
        <v>0</v>
      </c>
      <c r="AKL31" s="261">
        <v>0</v>
      </c>
      <c r="AKM31" s="261">
        <v>0</v>
      </c>
      <c r="AKN31" s="261">
        <v>0</v>
      </c>
      <c r="AKO31" s="262"/>
      <c r="AKP31" s="263">
        <f t="shared" si="64"/>
        <v>0</v>
      </c>
      <c r="AKQ31" s="264">
        <f t="shared" si="64"/>
        <v>0</v>
      </c>
      <c r="AKR31" s="261">
        <v>0</v>
      </c>
      <c r="AKS31" s="261">
        <v>0</v>
      </c>
      <c r="AKT31" s="261">
        <v>0</v>
      </c>
      <c r="AKU31" s="261">
        <v>0</v>
      </c>
      <c r="AKV31" s="261">
        <v>0</v>
      </c>
      <c r="AKW31" s="261">
        <v>0</v>
      </c>
      <c r="AKX31" s="261">
        <v>0</v>
      </c>
      <c r="AKY31" s="261">
        <v>0</v>
      </c>
      <c r="AKZ31" s="261">
        <v>0</v>
      </c>
      <c r="ALA31" s="261">
        <v>0</v>
      </c>
      <c r="ALB31" s="261">
        <v>0</v>
      </c>
      <c r="ALC31" s="261">
        <v>0</v>
      </c>
      <c r="ALD31" s="262"/>
      <c r="ALE31" s="263">
        <f t="shared" si="65"/>
        <v>0</v>
      </c>
      <c r="ALF31" s="264">
        <f t="shared" si="65"/>
        <v>0</v>
      </c>
      <c r="ALG31" s="261">
        <v>0</v>
      </c>
      <c r="ALH31" s="261">
        <v>0</v>
      </c>
      <c r="ALI31" s="261">
        <v>0</v>
      </c>
      <c r="ALJ31" s="261">
        <v>0</v>
      </c>
      <c r="ALK31" s="261">
        <v>0</v>
      </c>
      <c r="ALL31" s="261">
        <v>0</v>
      </c>
      <c r="ALM31" s="261">
        <v>0</v>
      </c>
      <c r="ALN31" s="261">
        <v>0</v>
      </c>
      <c r="ALO31" s="261">
        <v>0</v>
      </c>
      <c r="ALP31" s="261">
        <v>0</v>
      </c>
      <c r="ALQ31" s="261">
        <v>0</v>
      </c>
      <c r="ALR31" s="261">
        <v>0</v>
      </c>
      <c r="ALS31" s="262"/>
      <c r="ALT31" s="263">
        <f t="shared" si="66"/>
        <v>0</v>
      </c>
      <c r="ALU31" s="264">
        <f t="shared" si="66"/>
        <v>0</v>
      </c>
      <c r="ALV31" s="261">
        <v>0</v>
      </c>
      <c r="ALW31" s="261">
        <v>0</v>
      </c>
      <c r="ALX31" s="261">
        <v>0</v>
      </c>
      <c r="ALY31" s="261">
        <v>0</v>
      </c>
      <c r="ALZ31" s="261">
        <v>8</v>
      </c>
      <c r="AMA31" s="261">
        <v>0</v>
      </c>
      <c r="AMB31" s="261">
        <v>3.8</v>
      </c>
      <c r="AMC31" s="261">
        <v>9.5</v>
      </c>
      <c r="AMD31" s="261">
        <v>3.5</v>
      </c>
      <c r="AME31" s="261">
        <v>1</v>
      </c>
      <c r="AMF31" s="261">
        <v>1</v>
      </c>
      <c r="AMG31" s="261">
        <v>4.3</v>
      </c>
      <c r="AMH31" s="262"/>
      <c r="AMI31" s="263">
        <f t="shared" si="67"/>
        <v>31.1</v>
      </c>
      <c r="AMJ31" s="264">
        <f t="shared" si="67"/>
        <v>31.1</v>
      </c>
      <c r="AMK31" s="261">
        <v>363.01</v>
      </c>
      <c r="AML31" s="261">
        <v>0</v>
      </c>
      <c r="AMM31" s="261">
        <v>33.08</v>
      </c>
      <c r="AMN31" s="261">
        <v>1</v>
      </c>
      <c r="AMO31" s="261">
        <v>118.66</v>
      </c>
      <c r="AMP31" s="261">
        <v>1391.27</v>
      </c>
      <c r="AMQ31" s="261">
        <v>0</v>
      </c>
      <c r="AMR31" s="261">
        <v>1031.28</v>
      </c>
      <c r="AMS31" s="261">
        <v>44</v>
      </c>
      <c r="AMT31" s="261">
        <v>10.220000000000001</v>
      </c>
      <c r="AMU31" s="261">
        <v>88.8</v>
      </c>
      <c r="AMV31" s="261">
        <v>434.34</v>
      </c>
      <c r="AMW31" s="262"/>
      <c r="AMX31" s="263">
        <f t="shared" si="68"/>
        <v>3515.6600000000003</v>
      </c>
      <c r="AMY31" s="264">
        <f t="shared" si="68"/>
        <v>3152.65</v>
      </c>
      <c r="AMZ31" s="261">
        <v>0</v>
      </c>
      <c r="ANA31" s="261">
        <v>0</v>
      </c>
      <c r="ANB31" s="261">
        <v>0</v>
      </c>
      <c r="ANC31" s="261">
        <v>0</v>
      </c>
      <c r="AND31" s="261">
        <v>0</v>
      </c>
      <c r="ANE31" s="261">
        <v>0</v>
      </c>
      <c r="ANF31" s="261">
        <v>0</v>
      </c>
      <c r="ANG31" s="261">
        <v>0</v>
      </c>
      <c r="ANH31" s="261">
        <v>0</v>
      </c>
      <c r="ANI31" s="261">
        <v>0</v>
      </c>
      <c r="ANJ31" s="261">
        <v>0</v>
      </c>
      <c r="ANK31" s="261">
        <v>0</v>
      </c>
      <c r="ANL31" s="262"/>
      <c r="ANM31" s="263">
        <f t="shared" si="69"/>
        <v>0</v>
      </c>
      <c r="ANN31" s="264">
        <f t="shared" si="69"/>
        <v>0</v>
      </c>
      <c r="ANO31" s="261">
        <v>0</v>
      </c>
      <c r="ANP31" s="261">
        <v>0</v>
      </c>
      <c r="ANQ31" s="261">
        <v>0</v>
      </c>
      <c r="ANR31" s="261">
        <v>0</v>
      </c>
      <c r="ANS31" s="261">
        <v>0</v>
      </c>
      <c r="ANT31" s="261">
        <v>0</v>
      </c>
      <c r="ANU31" s="261">
        <v>0</v>
      </c>
      <c r="ANV31" s="261">
        <v>0</v>
      </c>
      <c r="ANW31" s="261">
        <v>0</v>
      </c>
      <c r="ANX31" s="261">
        <v>0</v>
      </c>
      <c r="ANY31" s="261">
        <v>0</v>
      </c>
      <c r="ANZ31" s="261">
        <v>0</v>
      </c>
      <c r="AOA31" s="262"/>
      <c r="AOB31" s="263">
        <f t="shared" si="70"/>
        <v>0</v>
      </c>
      <c r="AOC31" s="264">
        <f t="shared" si="70"/>
        <v>0</v>
      </c>
      <c r="AOD31" s="261">
        <v>0</v>
      </c>
      <c r="AOE31" s="261">
        <v>0</v>
      </c>
      <c r="AOF31" s="261">
        <v>0</v>
      </c>
      <c r="AOG31" s="261">
        <v>0</v>
      </c>
      <c r="AOH31" s="261">
        <v>0</v>
      </c>
      <c r="AOI31" s="261">
        <v>0</v>
      </c>
      <c r="AOJ31" s="261">
        <v>0</v>
      </c>
      <c r="AOK31" s="261">
        <v>0</v>
      </c>
      <c r="AOL31" s="261">
        <v>0</v>
      </c>
      <c r="AOM31" s="261">
        <v>0</v>
      </c>
      <c r="AON31" s="261">
        <v>0</v>
      </c>
      <c r="AOO31" s="261">
        <v>0</v>
      </c>
      <c r="AOP31" s="262"/>
      <c r="AOQ31" s="263">
        <f t="shared" si="71"/>
        <v>0</v>
      </c>
      <c r="AOR31" s="264">
        <f t="shared" si="71"/>
        <v>0</v>
      </c>
      <c r="AOS31" s="261">
        <v>0</v>
      </c>
      <c r="AOT31" s="261">
        <v>0</v>
      </c>
      <c r="AOU31" s="261">
        <v>0</v>
      </c>
      <c r="AOV31" s="261">
        <v>0</v>
      </c>
      <c r="AOW31" s="261">
        <v>0</v>
      </c>
      <c r="AOX31" s="261">
        <v>0</v>
      </c>
      <c r="AOY31" s="261">
        <v>0</v>
      </c>
      <c r="AOZ31" s="261">
        <v>0</v>
      </c>
      <c r="APA31" s="261">
        <v>0</v>
      </c>
      <c r="APB31" s="261">
        <v>0</v>
      </c>
      <c r="APC31" s="261">
        <v>0</v>
      </c>
      <c r="APD31" s="261">
        <v>0</v>
      </c>
      <c r="APE31" s="262"/>
      <c r="APF31" s="263">
        <f t="shared" si="72"/>
        <v>0</v>
      </c>
      <c r="APG31" s="264">
        <f t="shared" si="72"/>
        <v>0</v>
      </c>
      <c r="APH31" s="261">
        <v>0</v>
      </c>
      <c r="API31" s="261">
        <v>0</v>
      </c>
      <c r="APJ31" s="261">
        <v>0</v>
      </c>
      <c r="APK31" s="261">
        <v>0</v>
      </c>
      <c r="APL31" s="261">
        <v>0</v>
      </c>
      <c r="APM31" s="261">
        <v>0</v>
      </c>
      <c r="APN31" s="261">
        <v>0</v>
      </c>
      <c r="APO31" s="261">
        <v>0</v>
      </c>
      <c r="APP31" s="261">
        <v>0</v>
      </c>
      <c r="APQ31" s="261">
        <v>0</v>
      </c>
      <c r="APR31" s="261">
        <v>0</v>
      </c>
      <c r="APS31" s="261">
        <v>0</v>
      </c>
      <c r="APT31" s="262"/>
      <c r="APU31" s="263">
        <f t="shared" si="73"/>
        <v>0</v>
      </c>
      <c r="APV31" s="264">
        <f t="shared" si="73"/>
        <v>0</v>
      </c>
      <c r="APW31" s="261">
        <v>0</v>
      </c>
      <c r="APX31" s="261">
        <v>0</v>
      </c>
      <c r="APY31" s="261">
        <v>0</v>
      </c>
      <c r="APZ31" s="261">
        <v>0</v>
      </c>
      <c r="AQA31" s="261">
        <v>0</v>
      </c>
      <c r="AQB31" s="261">
        <v>0</v>
      </c>
      <c r="AQC31" s="261">
        <v>0</v>
      </c>
      <c r="AQD31" s="261">
        <v>0</v>
      </c>
      <c r="AQE31" s="261">
        <v>0</v>
      </c>
      <c r="AQF31" s="261">
        <v>0</v>
      </c>
      <c r="AQG31" s="261">
        <v>0</v>
      </c>
      <c r="AQH31" s="261">
        <v>0</v>
      </c>
      <c r="AQI31" s="262"/>
      <c r="AQJ31" s="263">
        <f t="shared" si="74"/>
        <v>0</v>
      </c>
      <c r="AQK31" s="264">
        <f t="shared" si="74"/>
        <v>0</v>
      </c>
      <c r="AQL31" s="261"/>
      <c r="AQM31" s="261"/>
      <c r="AQN31" s="261"/>
      <c r="AQO31" s="261"/>
      <c r="AQP31" s="261"/>
      <c r="AQQ31" s="261"/>
      <c r="AQR31" s="261">
        <v>19783</v>
      </c>
      <c r="AQS31" s="261"/>
      <c r="AQT31" s="261"/>
      <c r="AQU31" s="261"/>
      <c r="AQV31" s="261"/>
      <c r="AQW31" s="261"/>
      <c r="AQX31" s="262"/>
      <c r="AQY31" s="263">
        <f t="shared" si="75"/>
        <v>19783</v>
      </c>
      <c r="AQZ31" s="264">
        <f t="shared" si="75"/>
        <v>19783</v>
      </c>
      <c r="ARA31" s="261">
        <v>4848</v>
      </c>
      <c r="ARB31" s="261">
        <v>0</v>
      </c>
      <c r="ARC31" s="261">
        <v>0</v>
      </c>
      <c r="ARD31" s="261">
        <v>6768</v>
      </c>
      <c r="ARE31" s="261">
        <v>2256</v>
      </c>
      <c r="ARF31" s="261">
        <v>2256</v>
      </c>
      <c r="ARG31" s="261">
        <v>2256</v>
      </c>
      <c r="ARH31" s="261">
        <v>2256</v>
      </c>
      <c r="ARI31" s="261">
        <v>2256</v>
      </c>
      <c r="ARJ31" s="261">
        <v>0</v>
      </c>
      <c r="ARK31" s="261">
        <v>13407.369999999995</v>
      </c>
      <c r="ARL31" s="261">
        <v>20000</v>
      </c>
      <c r="ARM31" s="262"/>
      <c r="ARN31" s="263">
        <f t="shared" si="76"/>
        <v>56303.369999999995</v>
      </c>
      <c r="ARO31" s="264">
        <f t="shared" si="76"/>
        <v>51455.369999999995</v>
      </c>
      <c r="ARP31" s="261">
        <v>27714.38</v>
      </c>
      <c r="ARQ31" s="261">
        <v>37057.360000000001</v>
      </c>
      <c r="ARR31" s="261">
        <v>38261.1</v>
      </c>
      <c r="ARS31" s="261">
        <v>53778.34</v>
      </c>
      <c r="ART31" s="261">
        <v>38685.71</v>
      </c>
      <c r="ARU31" s="261">
        <v>37317.79</v>
      </c>
      <c r="ARV31" s="261">
        <v>37737.32</v>
      </c>
      <c r="ARW31" s="261">
        <v>43271.79</v>
      </c>
      <c r="ARX31" s="261">
        <v>33829.11</v>
      </c>
      <c r="ARY31" s="261">
        <v>40512.400000000001</v>
      </c>
      <c r="ARZ31" s="261">
        <v>32179.13</v>
      </c>
      <c r="ASA31" s="262"/>
      <c r="ASB31" s="265">
        <f t="shared" si="78"/>
        <v>420344.43</v>
      </c>
      <c r="ASC31" s="266"/>
      <c r="ASD31" s="261"/>
      <c r="ASE31" s="261"/>
      <c r="ASF31" s="261"/>
      <c r="ASG31" s="261"/>
      <c r="ASH31" s="261">
        <v>1514.38</v>
      </c>
      <c r="ASI31" s="261"/>
      <c r="ASJ31" s="261"/>
      <c r="ASK31" s="261"/>
      <c r="ASL31" s="261"/>
      <c r="ASM31" s="261">
        <v>479.97</v>
      </c>
      <c r="ASN31" s="262"/>
      <c r="ASO31" s="267">
        <f t="shared" si="77"/>
        <v>1994.3500000000001</v>
      </c>
    </row>
    <row r="32" spans="1:1185" x14ac:dyDescent="0.25">
      <c r="A32" s="39">
        <v>31</v>
      </c>
      <c r="B32" s="40">
        <v>1</v>
      </c>
      <c r="C32" s="40" t="s">
        <v>42</v>
      </c>
      <c r="D32" s="40" t="s">
        <v>42</v>
      </c>
      <c r="E32" s="41" t="s">
        <v>42</v>
      </c>
      <c r="F32" s="187">
        <v>2839503</v>
      </c>
      <c r="G32" s="49">
        <v>3015965</v>
      </c>
      <c r="H32" s="51">
        <v>2616040</v>
      </c>
      <c r="I32" s="49">
        <v>2642024</v>
      </c>
      <c r="J32" s="49"/>
      <c r="K32" s="51">
        <v>77614</v>
      </c>
      <c r="L32" s="49">
        <v>2986844</v>
      </c>
      <c r="M32" s="49">
        <v>2909230</v>
      </c>
      <c r="N32" s="49">
        <v>2616040</v>
      </c>
      <c r="O32" s="49">
        <v>218003</v>
      </c>
      <c r="P32" s="49">
        <v>220169</v>
      </c>
      <c r="Q32" s="258">
        <v>39235.268843225647</v>
      </c>
      <c r="R32" s="259">
        <v>67499.540389042508</v>
      </c>
      <c r="S32" s="260">
        <f t="shared" si="0"/>
        <v>106734.80923226816</v>
      </c>
      <c r="T32" s="268">
        <v>1367.66</v>
      </c>
      <c r="U32" s="268">
        <v>2011.56</v>
      </c>
      <c r="V32" s="268">
        <v>2286.98</v>
      </c>
      <c r="W32" s="268">
        <v>4032.5</v>
      </c>
      <c r="X32" s="268">
        <v>1463.73</v>
      </c>
      <c r="Y32" s="268">
        <v>4721.18</v>
      </c>
      <c r="Z32" s="268">
        <v>3611.82</v>
      </c>
      <c r="AA32" s="268">
        <v>508.3</v>
      </c>
      <c r="AB32" s="268">
        <v>11466.38</v>
      </c>
      <c r="AC32" s="268">
        <v>2585.98</v>
      </c>
      <c r="AD32" s="268">
        <v>7764.87</v>
      </c>
      <c r="AE32" s="268">
        <v>5885.56</v>
      </c>
      <c r="AF32" s="269"/>
      <c r="AG32" s="270">
        <f t="shared" si="1"/>
        <v>47706.520000000004</v>
      </c>
      <c r="AH32" s="271">
        <f t="shared" si="1"/>
        <v>46338.859999999993</v>
      </c>
      <c r="AI32" s="268">
        <v>73.02</v>
      </c>
      <c r="AJ32" s="268">
        <v>239.36</v>
      </c>
      <c r="AK32" s="268">
        <v>620.75</v>
      </c>
      <c r="AL32" s="268">
        <v>932.04</v>
      </c>
      <c r="AM32" s="268">
        <v>263.25</v>
      </c>
      <c r="AN32" s="268">
        <v>191.73</v>
      </c>
      <c r="AO32" s="268">
        <v>336.15</v>
      </c>
      <c r="AP32" s="268">
        <v>136.16</v>
      </c>
      <c r="AQ32" s="268">
        <v>502.91</v>
      </c>
      <c r="AR32" s="268">
        <v>535.4</v>
      </c>
      <c r="AS32" s="268">
        <v>535.02</v>
      </c>
      <c r="AT32" s="268">
        <v>561.6</v>
      </c>
      <c r="AU32" s="269"/>
      <c r="AV32" s="270">
        <f t="shared" si="2"/>
        <v>4927.3900000000003</v>
      </c>
      <c r="AW32" s="271">
        <f t="shared" si="2"/>
        <v>4854.3700000000008</v>
      </c>
      <c r="AX32" s="268">
        <v>0</v>
      </c>
      <c r="AY32" s="268">
        <v>0</v>
      </c>
      <c r="AZ32" s="268">
        <v>0</v>
      </c>
      <c r="BA32" s="268">
        <v>0</v>
      </c>
      <c r="BB32" s="268">
        <v>0</v>
      </c>
      <c r="BC32" s="268">
        <v>0</v>
      </c>
      <c r="BD32" s="268">
        <v>0</v>
      </c>
      <c r="BE32" s="268">
        <v>0</v>
      </c>
      <c r="BF32" s="268">
        <v>0</v>
      </c>
      <c r="BG32" s="268">
        <v>0</v>
      </c>
      <c r="BH32" s="268">
        <v>0</v>
      </c>
      <c r="BI32" s="268">
        <v>0</v>
      </c>
      <c r="BJ32" s="269"/>
      <c r="BK32" s="270">
        <f t="shared" si="3"/>
        <v>0</v>
      </c>
      <c r="BL32" s="271">
        <f t="shared" si="3"/>
        <v>0</v>
      </c>
      <c r="BM32" s="268">
        <v>118.45</v>
      </c>
      <c r="BN32" s="268">
        <v>171.22</v>
      </c>
      <c r="BO32" s="268">
        <v>58.72</v>
      </c>
      <c r="BP32" s="268">
        <v>100.73</v>
      </c>
      <c r="BQ32" s="268">
        <v>105.62</v>
      </c>
      <c r="BR32" s="268">
        <v>58.77</v>
      </c>
      <c r="BS32" s="268">
        <v>141.52000000000001</v>
      </c>
      <c r="BT32" s="268">
        <v>61.55</v>
      </c>
      <c r="BU32" s="268">
        <v>184.33</v>
      </c>
      <c r="BV32" s="268">
        <v>123</v>
      </c>
      <c r="BW32" s="268">
        <v>150.27000000000001</v>
      </c>
      <c r="BX32" s="268">
        <v>310</v>
      </c>
      <c r="BY32" s="269"/>
      <c r="BZ32" s="270">
        <f t="shared" si="4"/>
        <v>1584.1799999999998</v>
      </c>
      <c r="CA32" s="271">
        <f t="shared" si="4"/>
        <v>1465.73</v>
      </c>
      <c r="CB32" s="268">
        <v>6212.69</v>
      </c>
      <c r="CC32" s="268">
        <v>8206.9699999999993</v>
      </c>
      <c r="CD32" s="268">
        <v>7128.91</v>
      </c>
      <c r="CE32" s="268">
        <v>6513.52</v>
      </c>
      <c r="CF32" s="268">
        <v>7182.03</v>
      </c>
      <c r="CG32" s="268">
        <v>7162.12</v>
      </c>
      <c r="CH32" s="268">
        <v>8578.06</v>
      </c>
      <c r="CI32" s="268">
        <v>4390.8900000000003</v>
      </c>
      <c r="CJ32" s="268">
        <v>8838.19</v>
      </c>
      <c r="CK32" s="268">
        <v>6972.16</v>
      </c>
      <c r="CL32" s="268">
        <v>7284.45</v>
      </c>
      <c r="CM32" s="268">
        <v>7210.77</v>
      </c>
      <c r="CN32" s="269"/>
      <c r="CO32" s="270">
        <f t="shared" si="5"/>
        <v>85680.760000000009</v>
      </c>
      <c r="CP32" s="271">
        <f t="shared" si="5"/>
        <v>79468.070000000007</v>
      </c>
      <c r="CQ32" s="268">
        <v>0</v>
      </c>
      <c r="CR32" s="268">
        <v>0</v>
      </c>
      <c r="CS32" s="268">
        <v>0</v>
      </c>
      <c r="CT32" s="268">
        <v>0</v>
      </c>
      <c r="CU32" s="268">
        <v>0</v>
      </c>
      <c r="CV32" s="268">
        <v>0</v>
      </c>
      <c r="CW32" s="268">
        <v>0</v>
      </c>
      <c r="CX32" s="268">
        <v>0</v>
      </c>
      <c r="CY32" s="268">
        <v>0</v>
      </c>
      <c r="CZ32" s="268">
        <v>0</v>
      </c>
      <c r="DA32" s="268">
        <v>0</v>
      </c>
      <c r="DB32" s="268">
        <v>0</v>
      </c>
      <c r="DC32" s="269"/>
      <c r="DD32" s="270">
        <f t="shared" si="6"/>
        <v>0</v>
      </c>
      <c r="DE32" s="271">
        <f t="shared" si="6"/>
        <v>0</v>
      </c>
      <c r="DF32" s="268">
        <v>0</v>
      </c>
      <c r="DG32" s="268">
        <v>0</v>
      </c>
      <c r="DH32" s="268">
        <v>0</v>
      </c>
      <c r="DI32" s="268">
        <v>0</v>
      </c>
      <c r="DJ32" s="268">
        <v>0</v>
      </c>
      <c r="DK32" s="268">
        <v>0</v>
      </c>
      <c r="DL32" s="268">
        <v>0</v>
      </c>
      <c r="DM32" s="268">
        <v>0</v>
      </c>
      <c r="DN32" s="268">
        <v>0</v>
      </c>
      <c r="DO32" s="268">
        <v>0</v>
      </c>
      <c r="DP32" s="268">
        <v>0</v>
      </c>
      <c r="DQ32" s="268">
        <v>0</v>
      </c>
      <c r="DR32" s="269"/>
      <c r="DS32" s="270">
        <f t="shared" si="7"/>
        <v>0</v>
      </c>
      <c r="DT32" s="271">
        <f t="shared" si="7"/>
        <v>0</v>
      </c>
      <c r="DU32" s="268">
        <v>20598.810000000001</v>
      </c>
      <c r="DV32" s="268">
        <v>24043.69</v>
      </c>
      <c r="DW32" s="268">
        <v>18136.650000000001</v>
      </c>
      <c r="DX32" s="268">
        <v>18872.45</v>
      </c>
      <c r="DY32" s="268">
        <v>23549.78</v>
      </c>
      <c r="DZ32" s="268">
        <v>22204.28</v>
      </c>
      <c r="EA32" s="268">
        <v>20426.87</v>
      </c>
      <c r="EB32" s="268">
        <v>13200.12</v>
      </c>
      <c r="EC32" s="268">
        <v>13201.5</v>
      </c>
      <c r="ED32" s="268">
        <v>16424.75</v>
      </c>
      <c r="EE32" s="268">
        <v>21320.84</v>
      </c>
      <c r="EF32" s="268">
        <v>20000.98</v>
      </c>
      <c r="EG32" s="269"/>
      <c r="EH32" s="270">
        <f t="shared" si="8"/>
        <v>231980.72</v>
      </c>
      <c r="EI32" s="271">
        <f t="shared" si="8"/>
        <v>211381.91</v>
      </c>
      <c r="EJ32" s="268">
        <v>2624.62</v>
      </c>
      <c r="EK32" s="268">
        <v>2938.41</v>
      </c>
      <c r="EL32" s="268">
        <v>2036.48</v>
      </c>
      <c r="EM32" s="268">
        <v>2229.3000000000002</v>
      </c>
      <c r="EN32" s="268">
        <v>2460.4499999999998</v>
      </c>
      <c r="EO32" s="268">
        <v>2502.75</v>
      </c>
      <c r="EP32" s="268">
        <v>2546.0700000000002</v>
      </c>
      <c r="EQ32" s="268">
        <v>1500.97</v>
      </c>
      <c r="ER32" s="268">
        <v>1631.14</v>
      </c>
      <c r="ES32" s="268">
        <v>1968.4</v>
      </c>
      <c r="ET32" s="268">
        <v>2375.79</v>
      </c>
      <c r="EU32" s="268">
        <v>2210.8000000000002</v>
      </c>
      <c r="EV32" s="269"/>
      <c r="EW32" s="270">
        <f t="shared" si="9"/>
        <v>27025.180000000004</v>
      </c>
      <c r="EX32" s="271">
        <f t="shared" si="9"/>
        <v>24400.560000000001</v>
      </c>
      <c r="EY32" s="268">
        <v>0</v>
      </c>
      <c r="EZ32" s="268">
        <v>0</v>
      </c>
      <c r="FA32" s="268">
        <v>0</v>
      </c>
      <c r="FB32" s="268">
        <v>0</v>
      </c>
      <c r="FC32" s="268">
        <v>0</v>
      </c>
      <c r="FD32" s="268">
        <v>0</v>
      </c>
      <c r="FE32" s="268">
        <v>0</v>
      </c>
      <c r="FF32" s="268">
        <v>0</v>
      </c>
      <c r="FG32" s="268">
        <v>0</v>
      </c>
      <c r="FH32" s="268">
        <v>0</v>
      </c>
      <c r="FI32" s="268">
        <v>0</v>
      </c>
      <c r="FJ32" s="268">
        <v>0</v>
      </c>
      <c r="FK32" s="269"/>
      <c r="FL32" s="270">
        <f t="shared" si="10"/>
        <v>0</v>
      </c>
      <c r="FM32" s="271">
        <f t="shared" si="10"/>
        <v>0</v>
      </c>
      <c r="FN32" s="268">
        <v>948.91</v>
      </c>
      <c r="FO32" s="268">
        <v>1322.92</v>
      </c>
      <c r="FP32" s="268">
        <v>654.44000000000005</v>
      </c>
      <c r="FQ32" s="268">
        <v>810.25</v>
      </c>
      <c r="FR32" s="268">
        <v>789.49</v>
      </c>
      <c r="FS32" s="268">
        <v>808.23</v>
      </c>
      <c r="FT32" s="268">
        <v>761.95</v>
      </c>
      <c r="FU32" s="268">
        <v>442.88</v>
      </c>
      <c r="FV32" s="268">
        <v>768.92</v>
      </c>
      <c r="FW32" s="268">
        <v>925.76</v>
      </c>
      <c r="FX32" s="268">
        <v>821.89</v>
      </c>
      <c r="FY32" s="268">
        <v>969.27</v>
      </c>
      <c r="FZ32" s="269"/>
      <c r="GA32" s="270">
        <f t="shared" si="11"/>
        <v>10024.91</v>
      </c>
      <c r="GB32" s="271">
        <f t="shared" si="11"/>
        <v>9076</v>
      </c>
      <c r="GC32" s="268">
        <v>6070.37</v>
      </c>
      <c r="GD32" s="268">
        <v>6369.46</v>
      </c>
      <c r="GE32" s="268">
        <v>5241.04</v>
      </c>
      <c r="GF32" s="268">
        <v>5221.87</v>
      </c>
      <c r="GG32" s="268">
        <v>5856.2</v>
      </c>
      <c r="GH32" s="268">
        <v>6266.68</v>
      </c>
      <c r="GI32" s="268">
        <v>6815.98</v>
      </c>
      <c r="GJ32" s="268">
        <v>2655.34</v>
      </c>
      <c r="GK32" s="268">
        <v>4141.03</v>
      </c>
      <c r="GL32" s="268">
        <v>4795.29</v>
      </c>
      <c r="GM32" s="268">
        <v>5863.26</v>
      </c>
      <c r="GN32" s="268">
        <v>7073.95</v>
      </c>
      <c r="GO32" s="269"/>
      <c r="GP32" s="270">
        <f t="shared" si="12"/>
        <v>66370.469999999987</v>
      </c>
      <c r="GQ32" s="271">
        <f t="shared" si="12"/>
        <v>60300.099999999991</v>
      </c>
      <c r="GR32" s="268">
        <v>1171.9100000000001</v>
      </c>
      <c r="GS32" s="268">
        <v>2180.08</v>
      </c>
      <c r="GT32" s="268">
        <v>1129.6500000000001</v>
      </c>
      <c r="GU32" s="268">
        <v>675.16</v>
      </c>
      <c r="GV32" s="268">
        <v>936.96</v>
      </c>
      <c r="GW32" s="268">
        <v>930.42</v>
      </c>
      <c r="GX32" s="268">
        <v>540.82000000000005</v>
      </c>
      <c r="GY32" s="268">
        <v>441.86</v>
      </c>
      <c r="GZ32" s="268">
        <v>365.87</v>
      </c>
      <c r="HA32" s="268">
        <v>891.9</v>
      </c>
      <c r="HB32" s="268">
        <v>429.48</v>
      </c>
      <c r="HC32" s="268">
        <v>945.79</v>
      </c>
      <c r="HD32" s="269"/>
      <c r="HE32" s="270">
        <f t="shared" si="13"/>
        <v>10639.899999999998</v>
      </c>
      <c r="HF32" s="271">
        <f t="shared" si="13"/>
        <v>9467.989999999998</v>
      </c>
      <c r="HG32" s="268">
        <v>0</v>
      </c>
      <c r="HH32" s="268">
        <v>0</v>
      </c>
      <c r="HI32" s="268">
        <v>0</v>
      </c>
      <c r="HJ32" s="268">
        <v>0</v>
      </c>
      <c r="HK32" s="268">
        <v>0</v>
      </c>
      <c r="HL32" s="268">
        <v>0</v>
      </c>
      <c r="HM32" s="268">
        <v>0</v>
      </c>
      <c r="HN32" s="268">
        <v>0</v>
      </c>
      <c r="HO32" s="268">
        <v>0</v>
      </c>
      <c r="HP32" s="268">
        <v>0</v>
      </c>
      <c r="HQ32" s="268">
        <v>0</v>
      </c>
      <c r="HR32" s="268">
        <v>0</v>
      </c>
      <c r="HS32" s="269"/>
      <c r="HT32" s="270">
        <f t="shared" si="14"/>
        <v>0</v>
      </c>
      <c r="HU32" s="271">
        <f t="shared" si="14"/>
        <v>0</v>
      </c>
      <c r="HV32" s="268">
        <v>0</v>
      </c>
      <c r="HW32" s="268">
        <v>0</v>
      </c>
      <c r="HX32" s="268">
        <v>0</v>
      </c>
      <c r="HY32" s="268">
        <v>0</v>
      </c>
      <c r="HZ32" s="268">
        <v>0</v>
      </c>
      <c r="IA32" s="268">
        <v>0</v>
      </c>
      <c r="IB32" s="268">
        <v>0</v>
      </c>
      <c r="IC32" s="268">
        <v>0</v>
      </c>
      <c r="ID32" s="268">
        <v>0</v>
      </c>
      <c r="IE32" s="268">
        <v>0</v>
      </c>
      <c r="IF32" s="268">
        <v>0</v>
      </c>
      <c r="IG32" s="268">
        <v>0</v>
      </c>
      <c r="IH32" s="269"/>
      <c r="II32" s="270">
        <f t="shared" si="15"/>
        <v>0</v>
      </c>
      <c r="IJ32" s="271">
        <f t="shared" si="15"/>
        <v>0</v>
      </c>
      <c r="IK32" s="268">
        <v>10691.86</v>
      </c>
      <c r="IL32" s="268">
        <v>12172</v>
      </c>
      <c r="IM32" s="268">
        <v>10859.87</v>
      </c>
      <c r="IN32" s="268">
        <v>10513.5</v>
      </c>
      <c r="IO32" s="268">
        <v>9617</v>
      </c>
      <c r="IP32" s="268">
        <v>9613</v>
      </c>
      <c r="IQ32" s="268">
        <v>11268.57</v>
      </c>
      <c r="IR32" s="268">
        <v>8142</v>
      </c>
      <c r="IS32" s="268">
        <v>7939.4</v>
      </c>
      <c r="IT32" s="268">
        <v>10929.42</v>
      </c>
      <c r="IU32" s="268">
        <v>8017.5</v>
      </c>
      <c r="IV32" s="268">
        <v>6891.25</v>
      </c>
      <c r="IW32" s="269"/>
      <c r="IX32" s="270">
        <f t="shared" si="16"/>
        <v>116655.37</v>
      </c>
      <c r="IY32" s="271">
        <f t="shared" si="16"/>
        <v>105963.51</v>
      </c>
      <c r="IZ32" s="268">
        <v>13517.64</v>
      </c>
      <c r="JA32" s="268">
        <v>5083.63</v>
      </c>
      <c r="JB32" s="268">
        <v>23051.01</v>
      </c>
      <c r="JC32" s="268">
        <v>5926.79</v>
      </c>
      <c r="JD32" s="268">
        <v>18871.13</v>
      </c>
      <c r="JE32" s="268">
        <v>11054.33</v>
      </c>
      <c r="JF32" s="268">
        <v>7834.01</v>
      </c>
      <c r="JG32" s="268">
        <v>1921.05</v>
      </c>
      <c r="JH32" s="268">
        <v>2203.5300000000002</v>
      </c>
      <c r="JI32" s="268">
        <v>4526.96</v>
      </c>
      <c r="JJ32" s="268">
        <v>2667.24</v>
      </c>
      <c r="JK32" s="268">
        <v>2429.61</v>
      </c>
      <c r="JL32" s="269"/>
      <c r="JM32" s="270">
        <f t="shared" si="17"/>
        <v>99086.930000000008</v>
      </c>
      <c r="JN32" s="271">
        <f t="shared" si="17"/>
        <v>85569.290000000008</v>
      </c>
      <c r="JO32" s="268">
        <v>0</v>
      </c>
      <c r="JP32" s="268">
        <v>0</v>
      </c>
      <c r="JQ32" s="268">
        <v>0</v>
      </c>
      <c r="JR32" s="268">
        <v>0</v>
      </c>
      <c r="JS32" s="268">
        <v>0</v>
      </c>
      <c r="JT32" s="268">
        <v>0</v>
      </c>
      <c r="JU32" s="268">
        <v>0</v>
      </c>
      <c r="JV32" s="268">
        <v>0</v>
      </c>
      <c r="JW32" s="268">
        <v>0</v>
      </c>
      <c r="JX32" s="268">
        <v>0</v>
      </c>
      <c r="JY32" s="268">
        <v>0</v>
      </c>
      <c r="JZ32" s="268">
        <v>0</v>
      </c>
      <c r="KA32" s="269"/>
      <c r="KB32" s="270">
        <f t="shared" si="18"/>
        <v>0</v>
      </c>
      <c r="KC32" s="271">
        <f t="shared" si="18"/>
        <v>0</v>
      </c>
      <c r="KD32" s="268">
        <v>5280</v>
      </c>
      <c r="KE32" s="268">
        <v>6720</v>
      </c>
      <c r="KF32" s="268">
        <v>6160</v>
      </c>
      <c r="KG32" s="268">
        <v>6400</v>
      </c>
      <c r="KH32" s="268">
        <v>5760</v>
      </c>
      <c r="KI32" s="268">
        <v>5280</v>
      </c>
      <c r="KJ32" s="268">
        <v>6400</v>
      </c>
      <c r="KK32" s="268">
        <v>4720</v>
      </c>
      <c r="KL32" s="268">
        <v>4560</v>
      </c>
      <c r="KM32" s="268">
        <v>5520</v>
      </c>
      <c r="KN32" s="268">
        <v>4400</v>
      </c>
      <c r="KO32" s="268">
        <v>4320</v>
      </c>
      <c r="KP32" s="269"/>
      <c r="KQ32" s="270">
        <f t="shared" si="19"/>
        <v>65520</v>
      </c>
      <c r="KR32" s="271">
        <f t="shared" si="19"/>
        <v>60240</v>
      </c>
      <c r="KS32" s="268">
        <v>550</v>
      </c>
      <c r="KT32" s="268">
        <v>1000</v>
      </c>
      <c r="KU32" s="268">
        <v>700</v>
      </c>
      <c r="KV32" s="268">
        <v>500</v>
      </c>
      <c r="KW32" s="268">
        <v>1100</v>
      </c>
      <c r="KX32" s="268">
        <v>450</v>
      </c>
      <c r="KY32" s="268">
        <v>600</v>
      </c>
      <c r="KZ32" s="268">
        <v>550</v>
      </c>
      <c r="LA32" s="268">
        <v>400</v>
      </c>
      <c r="LB32" s="268">
        <v>600</v>
      </c>
      <c r="LC32" s="268">
        <v>700</v>
      </c>
      <c r="LD32" s="268">
        <v>1050</v>
      </c>
      <c r="LE32" s="269"/>
      <c r="LF32" s="270">
        <f t="shared" si="20"/>
        <v>8200</v>
      </c>
      <c r="LG32" s="271">
        <f t="shared" si="20"/>
        <v>7650</v>
      </c>
      <c r="LH32" s="268">
        <v>340</v>
      </c>
      <c r="LI32" s="268">
        <v>520</v>
      </c>
      <c r="LJ32" s="268">
        <v>240</v>
      </c>
      <c r="LK32" s="268">
        <v>80</v>
      </c>
      <c r="LL32" s="268">
        <v>160</v>
      </c>
      <c r="LM32" s="268">
        <v>680</v>
      </c>
      <c r="LN32" s="268">
        <v>0</v>
      </c>
      <c r="LO32" s="268">
        <v>580</v>
      </c>
      <c r="LP32" s="268">
        <v>80</v>
      </c>
      <c r="LQ32" s="268">
        <v>520</v>
      </c>
      <c r="LR32" s="268">
        <v>80</v>
      </c>
      <c r="LS32" s="268">
        <v>80</v>
      </c>
      <c r="LT32" s="269"/>
      <c r="LU32" s="270">
        <f t="shared" si="21"/>
        <v>3360</v>
      </c>
      <c r="LV32" s="271">
        <f t="shared" si="21"/>
        <v>3020</v>
      </c>
      <c r="LW32" s="268">
        <v>0</v>
      </c>
      <c r="LX32" s="268">
        <v>395</v>
      </c>
      <c r="LY32" s="268">
        <v>790</v>
      </c>
      <c r="LZ32" s="268">
        <v>1580</v>
      </c>
      <c r="MA32" s="268">
        <v>790</v>
      </c>
      <c r="MB32" s="268">
        <v>0</v>
      </c>
      <c r="MC32" s="268">
        <v>1580</v>
      </c>
      <c r="MD32" s="268">
        <v>0</v>
      </c>
      <c r="ME32" s="268">
        <v>1185</v>
      </c>
      <c r="MF32" s="268">
        <v>790</v>
      </c>
      <c r="MG32" s="268">
        <v>790</v>
      </c>
      <c r="MH32" s="268">
        <v>1185</v>
      </c>
      <c r="MI32" s="269"/>
      <c r="MJ32" s="270">
        <f t="shared" si="22"/>
        <v>9085</v>
      </c>
      <c r="MK32" s="271">
        <f t="shared" si="22"/>
        <v>9085</v>
      </c>
      <c r="ML32" s="268">
        <v>0</v>
      </c>
      <c r="MM32" s="268">
        <v>0</v>
      </c>
      <c r="MN32" s="268">
        <v>0</v>
      </c>
      <c r="MO32" s="268">
        <v>0</v>
      </c>
      <c r="MP32" s="268">
        <v>0</v>
      </c>
      <c r="MQ32" s="268">
        <v>0</v>
      </c>
      <c r="MR32" s="268">
        <v>0</v>
      </c>
      <c r="MS32" s="268">
        <v>0</v>
      </c>
      <c r="MT32" s="268">
        <v>0</v>
      </c>
      <c r="MU32" s="268">
        <v>0</v>
      </c>
      <c r="MV32" s="268">
        <v>0</v>
      </c>
      <c r="MW32" s="268">
        <v>0</v>
      </c>
      <c r="MX32" s="269"/>
      <c r="MY32" s="270">
        <f t="shared" si="23"/>
        <v>0</v>
      </c>
      <c r="MZ32" s="271">
        <f t="shared" si="23"/>
        <v>0</v>
      </c>
      <c r="NA32" s="268">
        <v>34735</v>
      </c>
      <c r="NB32" s="268">
        <v>47941.73</v>
      </c>
      <c r="NC32" s="268">
        <v>28165</v>
      </c>
      <c r="ND32" s="268">
        <v>36865</v>
      </c>
      <c r="NE32" s="268">
        <v>35987.760000000002</v>
      </c>
      <c r="NF32" s="268">
        <v>35827.07</v>
      </c>
      <c r="NG32" s="268">
        <v>44464.87</v>
      </c>
      <c r="NH32" s="268">
        <v>16385.400000000001</v>
      </c>
      <c r="NI32" s="268">
        <v>15264</v>
      </c>
      <c r="NJ32" s="268">
        <v>25258.67</v>
      </c>
      <c r="NK32" s="268">
        <v>31620</v>
      </c>
      <c r="NL32" s="268">
        <v>28620</v>
      </c>
      <c r="NM32" s="269"/>
      <c r="NN32" s="270">
        <f t="shared" si="24"/>
        <v>381134.50000000006</v>
      </c>
      <c r="NO32" s="271">
        <f t="shared" si="24"/>
        <v>346399.5</v>
      </c>
      <c r="NP32" s="268">
        <v>492.24</v>
      </c>
      <c r="NQ32" s="268">
        <v>565.58000000000004</v>
      </c>
      <c r="NR32" s="268">
        <v>347.39</v>
      </c>
      <c r="NS32" s="268">
        <v>301.89999999999998</v>
      </c>
      <c r="NT32" s="268">
        <v>1083.0999999999999</v>
      </c>
      <c r="NU32" s="268">
        <v>1287.02</v>
      </c>
      <c r="NV32" s="268">
        <v>560.28</v>
      </c>
      <c r="NW32" s="268">
        <v>238.08</v>
      </c>
      <c r="NX32" s="268">
        <v>183.04</v>
      </c>
      <c r="NY32" s="268">
        <v>167.52</v>
      </c>
      <c r="NZ32" s="268">
        <v>326.39999999999998</v>
      </c>
      <c r="OA32" s="268">
        <v>354.01</v>
      </c>
      <c r="OB32" s="269"/>
      <c r="OC32" s="270">
        <f t="shared" si="25"/>
        <v>5906.56</v>
      </c>
      <c r="OD32" s="271">
        <f t="shared" si="25"/>
        <v>5414.32</v>
      </c>
      <c r="OE32" s="268">
        <v>17</v>
      </c>
      <c r="OF32" s="268">
        <v>256</v>
      </c>
      <c r="OG32" s="268">
        <v>99</v>
      </c>
      <c r="OH32" s="268">
        <v>103</v>
      </c>
      <c r="OI32" s="268">
        <v>425</v>
      </c>
      <c r="OJ32" s="268">
        <v>662</v>
      </c>
      <c r="OK32" s="268">
        <v>429</v>
      </c>
      <c r="OL32" s="268">
        <v>104</v>
      </c>
      <c r="OM32" s="268">
        <v>496</v>
      </c>
      <c r="ON32" s="268">
        <v>595</v>
      </c>
      <c r="OO32" s="268">
        <v>584</v>
      </c>
      <c r="OP32" s="268">
        <v>737</v>
      </c>
      <c r="OQ32" s="269"/>
      <c r="OR32" s="270">
        <f t="shared" si="26"/>
        <v>4507</v>
      </c>
      <c r="OS32" s="271">
        <f t="shared" si="26"/>
        <v>4490</v>
      </c>
      <c r="OT32" s="268">
        <v>50</v>
      </c>
      <c r="OU32" s="268">
        <v>100</v>
      </c>
      <c r="OV32" s="268">
        <v>100</v>
      </c>
      <c r="OW32" s="268">
        <v>50</v>
      </c>
      <c r="OX32" s="268">
        <v>100</v>
      </c>
      <c r="OY32" s="268">
        <v>150</v>
      </c>
      <c r="OZ32" s="268">
        <v>50</v>
      </c>
      <c r="PA32" s="268">
        <v>100</v>
      </c>
      <c r="PB32" s="268">
        <v>0</v>
      </c>
      <c r="PC32" s="268">
        <v>100</v>
      </c>
      <c r="PD32" s="268">
        <v>50</v>
      </c>
      <c r="PE32" s="268">
        <v>150</v>
      </c>
      <c r="PF32" s="269"/>
      <c r="PG32" s="270">
        <f t="shared" si="27"/>
        <v>1000</v>
      </c>
      <c r="PH32" s="271">
        <f t="shared" si="27"/>
        <v>950</v>
      </c>
      <c r="PI32" s="268">
        <v>16030</v>
      </c>
      <c r="PJ32" s="268">
        <v>16334</v>
      </c>
      <c r="PK32" s="268">
        <v>13390</v>
      </c>
      <c r="PL32" s="268">
        <v>15025</v>
      </c>
      <c r="PM32" s="268">
        <v>20150</v>
      </c>
      <c r="PN32" s="268">
        <v>16840</v>
      </c>
      <c r="PO32" s="268">
        <v>17255</v>
      </c>
      <c r="PP32" s="268">
        <v>19945</v>
      </c>
      <c r="PQ32" s="268">
        <v>18025</v>
      </c>
      <c r="PR32" s="268">
        <v>19570</v>
      </c>
      <c r="PS32" s="268">
        <v>19980</v>
      </c>
      <c r="PT32" s="268">
        <v>12575</v>
      </c>
      <c r="PU32" s="269"/>
      <c r="PV32" s="270">
        <f t="shared" si="28"/>
        <v>205119</v>
      </c>
      <c r="PW32" s="271">
        <f t="shared" si="28"/>
        <v>189089</v>
      </c>
      <c r="PX32" s="268">
        <v>685.25</v>
      </c>
      <c r="PY32" s="268">
        <v>1245</v>
      </c>
      <c r="PZ32" s="268">
        <v>743</v>
      </c>
      <c r="QA32" s="268">
        <v>639.25</v>
      </c>
      <c r="QB32" s="268">
        <v>996.73</v>
      </c>
      <c r="QC32" s="268">
        <v>965</v>
      </c>
      <c r="QD32" s="268">
        <v>859.9</v>
      </c>
      <c r="QE32" s="268">
        <v>533</v>
      </c>
      <c r="QF32" s="268">
        <v>671.5</v>
      </c>
      <c r="QG32" s="268">
        <v>938.93</v>
      </c>
      <c r="QH32" s="268">
        <v>1151.31</v>
      </c>
      <c r="QI32" s="268">
        <v>923.15</v>
      </c>
      <c r="QJ32" s="269"/>
      <c r="QK32" s="270">
        <f t="shared" si="29"/>
        <v>10352.019999999999</v>
      </c>
      <c r="QL32" s="271">
        <f t="shared" si="29"/>
        <v>9666.7699999999986</v>
      </c>
      <c r="QM32" s="268">
        <v>160</v>
      </c>
      <c r="QN32" s="268">
        <v>80</v>
      </c>
      <c r="QO32" s="268">
        <v>240</v>
      </c>
      <c r="QP32" s="268">
        <v>0</v>
      </c>
      <c r="QQ32" s="268">
        <v>320</v>
      </c>
      <c r="QR32" s="268">
        <v>160</v>
      </c>
      <c r="QS32" s="268">
        <v>0</v>
      </c>
      <c r="QT32" s="268">
        <v>0</v>
      </c>
      <c r="QU32" s="268">
        <v>160</v>
      </c>
      <c r="QV32" s="268">
        <v>0</v>
      </c>
      <c r="QW32" s="268">
        <v>0</v>
      </c>
      <c r="QX32" s="268">
        <v>0</v>
      </c>
      <c r="QY32" s="269"/>
      <c r="QZ32" s="270">
        <f t="shared" si="30"/>
        <v>1120</v>
      </c>
      <c r="RA32" s="271">
        <f t="shared" si="30"/>
        <v>960</v>
      </c>
      <c r="RB32" s="268">
        <v>0</v>
      </c>
      <c r="RC32" s="268">
        <v>0</v>
      </c>
      <c r="RD32" s="268">
        <v>0</v>
      </c>
      <c r="RE32" s="268">
        <v>0</v>
      </c>
      <c r="RF32" s="268">
        <v>50</v>
      </c>
      <c r="RG32" s="268">
        <v>0</v>
      </c>
      <c r="RH32" s="268">
        <v>0</v>
      </c>
      <c r="RI32" s="268">
        <v>0</v>
      </c>
      <c r="RJ32" s="268">
        <v>0</v>
      </c>
      <c r="RK32" s="268">
        <v>0</v>
      </c>
      <c r="RL32" s="268">
        <v>100</v>
      </c>
      <c r="RM32" s="268">
        <v>150</v>
      </c>
      <c r="RN32" s="269"/>
      <c r="RO32" s="270">
        <f t="shared" si="31"/>
        <v>300</v>
      </c>
      <c r="RP32" s="271">
        <f t="shared" si="31"/>
        <v>300</v>
      </c>
      <c r="RQ32" s="268">
        <v>0</v>
      </c>
      <c r="RR32" s="268">
        <v>0</v>
      </c>
      <c r="RS32" s="268">
        <v>0</v>
      </c>
      <c r="RT32" s="268">
        <v>0</v>
      </c>
      <c r="RU32" s="268">
        <v>0</v>
      </c>
      <c r="RV32" s="268">
        <v>0</v>
      </c>
      <c r="RW32" s="268">
        <v>0</v>
      </c>
      <c r="RX32" s="268">
        <v>0</v>
      </c>
      <c r="RY32" s="268">
        <v>0</v>
      </c>
      <c r="RZ32" s="268">
        <v>0</v>
      </c>
      <c r="SA32" s="268">
        <v>0</v>
      </c>
      <c r="SB32" s="268">
        <v>0</v>
      </c>
      <c r="SC32" s="269"/>
      <c r="SD32" s="270">
        <f t="shared" si="32"/>
        <v>0</v>
      </c>
      <c r="SE32" s="271">
        <f t="shared" si="32"/>
        <v>0</v>
      </c>
      <c r="SF32" s="268">
        <v>0</v>
      </c>
      <c r="SG32" s="268">
        <v>0</v>
      </c>
      <c r="SH32" s="268">
        <v>0</v>
      </c>
      <c r="SI32" s="268">
        <v>0</v>
      </c>
      <c r="SJ32" s="268">
        <v>0</v>
      </c>
      <c r="SK32" s="268">
        <v>0</v>
      </c>
      <c r="SL32" s="268">
        <v>790</v>
      </c>
      <c r="SM32" s="268">
        <v>0</v>
      </c>
      <c r="SN32" s="268">
        <v>0</v>
      </c>
      <c r="SO32" s="268">
        <v>395</v>
      </c>
      <c r="SP32" s="268">
        <v>0</v>
      </c>
      <c r="SQ32" s="268">
        <v>395</v>
      </c>
      <c r="SR32" s="269"/>
      <c r="SS32" s="270">
        <f t="shared" si="33"/>
        <v>1580</v>
      </c>
      <c r="ST32" s="271">
        <f t="shared" si="33"/>
        <v>1580</v>
      </c>
      <c r="SU32" s="268">
        <v>3582.18</v>
      </c>
      <c r="SV32" s="268">
        <v>5068.47</v>
      </c>
      <c r="SW32" s="268">
        <v>7131.96</v>
      </c>
      <c r="SX32" s="268">
        <v>5644.34</v>
      </c>
      <c r="SY32" s="268">
        <v>4842.9799999999996</v>
      </c>
      <c r="SZ32" s="268">
        <v>6607.29</v>
      </c>
      <c r="TA32" s="268">
        <v>6478.56</v>
      </c>
      <c r="TB32" s="268">
        <v>3220</v>
      </c>
      <c r="TC32" s="268">
        <v>3910</v>
      </c>
      <c r="TD32" s="268">
        <v>6224.7</v>
      </c>
      <c r="TE32" s="268">
        <v>6095</v>
      </c>
      <c r="TF32" s="268">
        <v>6100.65</v>
      </c>
      <c r="TG32" s="269"/>
      <c r="TH32" s="270">
        <f t="shared" si="34"/>
        <v>64906.13</v>
      </c>
      <c r="TI32" s="271">
        <f t="shared" si="34"/>
        <v>61323.95</v>
      </c>
      <c r="TJ32" s="268">
        <v>3536.18</v>
      </c>
      <c r="TK32" s="268">
        <v>4501.33</v>
      </c>
      <c r="TL32" s="268">
        <v>1961.92</v>
      </c>
      <c r="TM32" s="268">
        <v>2537.02</v>
      </c>
      <c r="TN32" s="268">
        <v>4101.3900000000003</v>
      </c>
      <c r="TO32" s="268">
        <v>2735.6</v>
      </c>
      <c r="TP32" s="268">
        <v>1697.62</v>
      </c>
      <c r="TQ32" s="268">
        <v>676.38</v>
      </c>
      <c r="TR32" s="268">
        <v>388.89</v>
      </c>
      <c r="TS32" s="268">
        <v>2507.86</v>
      </c>
      <c r="TT32" s="268">
        <v>4855.03</v>
      </c>
      <c r="TU32" s="268">
        <v>1920.51</v>
      </c>
      <c r="TV32" s="269"/>
      <c r="TW32" s="270">
        <f t="shared" si="35"/>
        <v>31419.729999999996</v>
      </c>
      <c r="TX32" s="271">
        <f t="shared" si="35"/>
        <v>27883.55</v>
      </c>
      <c r="TY32" s="268">
        <v>2651.94</v>
      </c>
      <c r="TZ32" s="268">
        <v>3605.89</v>
      </c>
      <c r="UA32" s="268">
        <v>4571.8</v>
      </c>
      <c r="UB32" s="268">
        <v>4246.5</v>
      </c>
      <c r="UC32" s="268">
        <v>3449.03</v>
      </c>
      <c r="UD32" s="268">
        <v>4676.37</v>
      </c>
      <c r="UE32" s="268">
        <v>4277.26</v>
      </c>
      <c r="UF32" s="268">
        <v>2240</v>
      </c>
      <c r="UG32" s="268">
        <v>2800</v>
      </c>
      <c r="UH32" s="268">
        <v>4730.2299999999996</v>
      </c>
      <c r="UI32" s="268">
        <v>4320</v>
      </c>
      <c r="UJ32" s="268">
        <v>4243.93</v>
      </c>
      <c r="UK32" s="269"/>
      <c r="UL32" s="270">
        <f t="shared" si="36"/>
        <v>45812.950000000004</v>
      </c>
      <c r="UM32" s="271">
        <f t="shared" si="36"/>
        <v>43161.01</v>
      </c>
      <c r="UN32" s="268">
        <v>750</v>
      </c>
      <c r="UO32" s="268">
        <v>1300</v>
      </c>
      <c r="UP32" s="268">
        <v>900</v>
      </c>
      <c r="UQ32" s="268">
        <v>750</v>
      </c>
      <c r="UR32" s="268">
        <v>700</v>
      </c>
      <c r="US32" s="268">
        <v>1050</v>
      </c>
      <c r="UT32" s="268">
        <v>600</v>
      </c>
      <c r="UU32" s="268">
        <v>600</v>
      </c>
      <c r="UV32" s="268">
        <v>400</v>
      </c>
      <c r="UW32" s="268">
        <v>797.17</v>
      </c>
      <c r="UX32" s="268">
        <v>752.83</v>
      </c>
      <c r="UY32" s="268">
        <v>1200</v>
      </c>
      <c r="UZ32" s="269"/>
      <c r="VA32" s="270">
        <f t="shared" si="37"/>
        <v>9800</v>
      </c>
      <c r="VB32" s="271">
        <f t="shared" si="37"/>
        <v>9050</v>
      </c>
      <c r="VC32" s="268">
        <v>0</v>
      </c>
      <c r="VD32" s="268">
        <v>80</v>
      </c>
      <c r="VE32" s="268">
        <v>0</v>
      </c>
      <c r="VF32" s="268">
        <v>0</v>
      </c>
      <c r="VG32" s="268">
        <v>160</v>
      </c>
      <c r="VH32" s="268">
        <v>0</v>
      </c>
      <c r="VI32" s="268">
        <v>80</v>
      </c>
      <c r="VJ32" s="268">
        <v>80</v>
      </c>
      <c r="VK32" s="268">
        <v>80</v>
      </c>
      <c r="VL32" s="268">
        <v>80</v>
      </c>
      <c r="VM32" s="268">
        <v>80</v>
      </c>
      <c r="VN32" s="268">
        <v>0</v>
      </c>
      <c r="VO32" s="269"/>
      <c r="VP32" s="270">
        <f t="shared" si="38"/>
        <v>640</v>
      </c>
      <c r="VQ32" s="271">
        <f t="shared" si="38"/>
        <v>640</v>
      </c>
      <c r="VR32" s="268">
        <v>2389.9499999999998</v>
      </c>
      <c r="VS32" s="268">
        <v>4454.95</v>
      </c>
      <c r="VT32" s="268">
        <v>2685</v>
      </c>
      <c r="VU32" s="268">
        <v>2980</v>
      </c>
      <c r="VV32" s="268">
        <v>3258.38</v>
      </c>
      <c r="VW32" s="268">
        <v>3540</v>
      </c>
      <c r="VX32" s="268">
        <v>3835</v>
      </c>
      <c r="VY32" s="268">
        <v>3245</v>
      </c>
      <c r="VZ32" s="268">
        <v>3245</v>
      </c>
      <c r="WA32" s="268">
        <v>2360</v>
      </c>
      <c r="WB32" s="268">
        <v>5310</v>
      </c>
      <c r="WC32" s="268">
        <v>2360</v>
      </c>
      <c r="WD32" s="269"/>
      <c r="WE32" s="270">
        <f t="shared" si="39"/>
        <v>39663.279999999999</v>
      </c>
      <c r="WF32" s="271">
        <f t="shared" si="39"/>
        <v>37273.33</v>
      </c>
      <c r="WG32" s="268">
        <v>13669.75</v>
      </c>
      <c r="WH32" s="268">
        <v>18428.22</v>
      </c>
      <c r="WI32" s="268">
        <v>16868.93</v>
      </c>
      <c r="WJ32" s="268">
        <v>14528.48</v>
      </c>
      <c r="WK32" s="268">
        <v>18484.009999999998</v>
      </c>
      <c r="WL32" s="268">
        <v>27419.88</v>
      </c>
      <c r="WM32" s="268">
        <v>16817.8</v>
      </c>
      <c r="WN32" s="268">
        <v>10188.81</v>
      </c>
      <c r="WO32" s="268">
        <v>8911.7099999999991</v>
      </c>
      <c r="WP32" s="268">
        <v>30609.18</v>
      </c>
      <c r="WQ32" s="268">
        <v>25761.48</v>
      </c>
      <c r="WR32" s="268">
        <v>21233.599999999999</v>
      </c>
      <c r="WS32" s="269"/>
      <c r="WT32" s="270">
        <f t="shared" si="40"/>
        <v>222921.85</v>
      </c>
      <c r="WU32" s="271">
        <f t="shared" si="40"/>
        <v>209252.1</v>
      </c>
      <c r="WV32" s="268">
        <v>2031.35</v>
      </c>
      <c r="WW32" s="268">
        <v>3213.89</v>
      </c>
      <c r="WX32" s="268">
        <v>2627.6</v>
      </c>
      <c r="WY32" s="268">
        <v>1666.18</v>
      </c>
      <c r="WZ32" s="268">
        <v>2914.56</v>
      </c>
      <c r="XA32" s="268">
        <v>3359.06</v>
      </c>
      <c r="XB32" s="268">
        <v>1745.64</v>
      </c>
      <c r="XC32" s="268">
        <v>758.13</v>
      </c>
      <c r="XD32" s="268">
        <v>439.91</v>
      </c>
      <c r="XE32" s="268">
        <v>4206.79</v>
      </c>
      <c r="XF32" s="268">
        <v>3117.86</v>
      </c>
      <c r="XG32" s="268">
        <v>2411.37</v>
      </c>
      <c r="XH32" s="269"/>
      <c r="XI32" s="270">
        <f t="shared" si="41"/>
        <v>28492.34</v>
      </c>
      <c r="XJ32" s="271">
        <f t="shared" si="41"/>
        <v>26460.989999999998</v>
      </c>
      <c r="XK32" s="268">
        <v>0</v>
      </c>
      <c r="XL32" s="268">
        <v>0</v>
      </c>
      <c r="XM32" s="268">
        <v>0</v>
      </c>
      <c r="XN32" s="268">
        <v>0</v>
      </c>
      <c r="XO32" s="268">
        <v>0</v>
      </c>
      <c r="XP32" s="268">
        <v>0</v>
      </c>
      <c r="XQ32" s="268">
        <v>0</v>
      </c>
      <c r="XR32" s="268">
        <v>0</v>
      </c>
      <c r="XS32" s="268">
        <v>0</v>
      </c>
      <c r="XT32" s="268">
        <v>0</v>
      </c>
      <c r="XU32" s="268">
        <v>0</v>
      </c>
      <c r="XV32" s="268">
        <v>0</v>
      </c>
      <c r="XW32" s="268"/>
      <c r="XX32" s="270">
        <f t="shared" si="42"/>
        <v>0</v>
      </c>
      <c r="XY32" s="271">
        <f t="shared" si="42"/>
        <v>0</v>
      </c>
      <c r="XZ32" s="268">
        <v>590.69000000000005</v>
      </c>
      <c r="YA32" s="268">
        <v>1251.6199999999999</v>
      </c>
      <c r="YB32" s="268">
        <v>554.61</v>
      </c>
      <c r="YC32" s="268">
        <v>511.84</v>
      </c>
      <c r="YD32" s="268">
        <v>750.55</v>
      </c>
      <c r="YE32" s="268">
        <v>1072.6500000000001</v>
      </c>
      <c r="YF32" s="268">
        <v>1049.31</v>
      </c>
      <c r="YG32" s="268">
        <v>504.27</v>
      </c>
      <c r="YH32" s="268">
        <v>486.49</v>
      </c>
      <c r="YI32" s="268">
        <v>884.18</v>
      </c>
      <c r="YJ32" s="268">
        <v>1068.4000000000001</v>
      </c>
      <c r="YK32" s="268">
        <v>915.51</v>
      </c>
      <c r="YL32" s="269"/>
      <c r="YM32" s="270">
        <f t="shared" si="43"/>
        <v>9640.1200000000008</v>
      </c>
      <c r="YN32" s="271">
        <f t="shared" si="43"/>
        <v>9049.43</v>
      </c>
      <c r="YO32" s="268">
        <v>16986.64</v>
      </c>
      <c r="YP32" s="268">
        <v>20149.66</v>
      </c>
      <c r="YQ32" s="268">
        <v>15272.5</v>
      </c>
      <c r="YR32" s="268">
        <v>16859.61</v>
      </c>
      <c r="YS32" s="268">
        <v>15681.4</v>
      </c>
      <c r="YT32" s="268">
        <v>15774</v>
      </c>
      <c r="YU32" s="268">
        <v>12589.96</v>
      </c>
      <c r="YV32" s="268">
        <v>5627.44</v>
      </c>
      <c r="YW32" s="268">
        <v>5378.03</v>
      </c>
      <c r="YX32" s="268">
        <v>12720.13</v>
      </c>
      <c r="YY32" s="268">
        <v>12860.75</v>
      </c>
      <c r="YZ32" s="268">
        <v>11775.18</v>
      </c>
      <c r="ZA32" s="269"/>
      <c r="ZB32" s="270">
        <f t="shared" si="44"/>
        <v>161675.29999999999</v>
      </c>
      <c r="ZC32" s="271">
        <f t="shared" si="44"/>
        <v>144688.66</v>
      </c>
      <c r="ZD32" s="268">
        <v>0</v>
      </c>
      <c r="ZE32" s="268">
        <v>0</v>
      </c>
      <c r="ZF32" s="268">
        <v>0</v>
      </c>
      <c r="ZG32" s="268">
        <v>0</v>
      </c>
      <c r="ZH32" s="268">
        <v>0</v>
      </c>
      <c r="ZI32" s="268">
        <v>0</v>
      </c>
      <c r="ZJ32" s="268">
        <v>0</v>
      </c>
      <c r="ZK32" s="268">
        <v>0</v>
      </c>
      <c r="ZL32" s="268">
        <v>0</v>
      </c>
      <c r="ZM32" s="268">
        <v>0</v>
      </c>
      <c r="ZN32" s="268">
        <v>0</v>
      </c>
      <c r="ZO32" s="268">
        <v>0</v>
      </c>
      <c r="ZP32" s="269"/>
      <c r="ZQ32" s="270">
        <f t="shared" si="45"/>
        <v>0</v>
      </c>
      <c r="ZR32" s="271">
        <f t="shared" si="45"/>
        <v>0</v>
      </c>
      <c r="ZS32" s="268">
        <v>1294.33</v>
      </c>
      <c r="ZT32" s="268">
        <v>1587.03</v>
      </c>
      <c r="ZU32" s="268">
        <v>609.91999999999996</v>
      </c>
      <c r="ZV32" s="268">
        <v>367.19</v>
      </c>
      <c r="ZW32" s="268">
        <v>1117.99</v>
      </c>
      <c r="ZX32" s="268">
        <v>1583</v>
      </c>
      <c r="ZY32" s="268">
        <v>1308.4000000000001</v>
      </c>
      <c r="ZZ32" s="268">
        <v>263.67</v>
      </c>
      <c r="AAA32" s="268">
        <v>365.63</v>
      </c>
      <c r="AAB32" s="268">
        <v>1938.38</v>
      </c>
      <c r="AAC32" s="268">
        <v>1860.54</v>
      </c>
      <c r="AAD32" s="268">
        <v>883.87</v>
      </c>
      <c r="AAE32" s="269"/>
      <c r="AAF32" s="270">
        <f t="shared" si="46"/>
        <v>13179.950000000003</v>
      </c>
      <c r="AAG32" s="271">
        <f t="shared" si="46"/>
        <v>11885.62</v>
      </c>
      <c r="AAH32" s="268">
        <v>10670.6</v>
      </c>
      <c r="AAI32" s="268">
        <v>14018.32</v>
      </c>
      <c r="AAJ32" s="268">
        <v>11067.68</v>
      </c>
      <c r="AAK32" s="268">
        <v>13487.92</v>
      </c>
      <c r="AAL32" s="268">
        <v>12964.05</v>
      </c>
      <c r="AAM32" s="268">
        <v>11032.61</v>
      </c>
      <c r="AAN32" s="268">
        <v>12199.3</v>
      </c>
      <c r="AAO32" s="268">
        <v>6748.67</v>
      </c>
      <c r="AAP32" s="268">
        <v>5427.78</v>
      </c>
      <c r="AAQ32" s="268">
        <v>9816.2800000000007</v>
      </c>
      <c r="AAR32" s="268">
        <v>10135.58</v>
      </c>
      <c r="AAS32" s="268">
        <v>8872.11</v>
      </c>
      <c r="AAT32" s="269"/>
      <c r="AAU32" s="270">
        <f t="shared" si="47"/>
        <v>126440.9</v>
      </c>
      <c r="AAV32" s="271">
        <f t="shared" si="47"/>
        <v>115770.3</v>
      </c>
      <c r="AAW32" s="268">
        <v>4387.76</v>
      </c>
      <c r="AAX32" s="268">
        <v>5238.3599999999997</v>
      </c>
      <c r="AAY32" s="268">
        <v>4155.8100000000004</v>
      </c>
      <c r="AAZ32" s="268">
        <v>5066.71</v>
      </c>
      <c r="ABA32" s="268">
        <v>4834.6000000000004</v>
      </c>
      <c r="ABB32" s="268">
        <v>4331.46</v>
      </c>
      <c r="ABC32" s="268">
        <v>4280.8100000000004</v>
      </c>
      <c r="ABD32" s="268">
        <v>2425.2199999999998</v>
      </c>
      <c r="ABE32" s="268">
        <v>2125.79</v>
      </c>
      <c r="ABF32" s="268">
        <v>3785.66</v>
      </c>
      <c r="ABG32" s="268">
        <v>3633.53</v>
      </c>
      <c r="ABH32" s="268">
        <v>3496.46</v>
      </c>
      <c r="ABI32" s="269"/>
      <c r="ABJ32" s="270">
        <f t="shared" si="48"/>
        <v>47762.169999999991</v>
      </c>
      <c r="ABK32" s="271">
        <f t="shared" si="48"/>
        <v>43374.41</v>
      </c>
      <c r="ABL32" s="268">
        <v>8720.8799999999992</v>
      </c>
      <c r="ABM32" s="268">
        <v>10679.58</v>
      </c>
      <c r="ABN32" s="268">
        <v>8890.35</v>
      </c>
      <c r="ABO32" s="268">
        <v>9334.3700000000008</v>
      </c>
      <c r="ABP32" s="268">
        <v>10029.629999999999</v>
      </c>
      <c r="ABQ32" s="268">
        <v>10059.33</v>
      </c>
      <c r="ABR32" s="268">
        <v>8966.1200000000008</v>
      </c>
      <c r="ABS32" s="268">
        <v>4764.17</v>
      </c>
      <c r="ABT32" s="268">
        <v>4904.5600000000004</v>
      </c>
      <c r="ABU32" s="268">
        <v>6883.51</v>
      </c>
      <c r="ABV32" s="268">
        <v>11682.4</v>
      </c>
      <c r="ABW32" s="268">
        <v>7590.25</v>
      </c>
      <c r="ABX32" s="269"/>
      <c r="ABY32" s="270">
        <f t="shared" si="49"/>
        <v>102505.14999999998</v>
      </c>
      <c r="ABZ32" s="271">
        <f t="shared" si="49"/>
        <v>93784.26999999999</v>
      </c>
      <c r="ACA32" s="268">
        <v>12875.31</v>
      </c>
      <c r="ACB32" s="268">
        <v>17315.68</v>
      </c>
      <c r="ACC32" s="268">
        <v>13197.47</v>
      </c>
      <c r="ACD32" s="268">
        <v>16160.42</v>
      </c>
      <c r="ACE32" s="268">
        <v>18108.43</v>
      </c>
      <c r="ACF32" s="268">
        <v>17070.11</v>
      </c>
      <c r="ACG32" s="268">
        <v>17665.419999999998</v>
      </c>
      <c r="ACH32" s="268">
        <v>8651.91</v>
      </c>
      <c r="ACI32" s="268">
        <v>9140.15</v>
      </c>
      <c r="ACJ32" s="268">
        <v>12907.25</v>
      </c>
      <c r="ACK32" s="268">
        <v>12569.6</v>
      </c>
      <c r="ACL32" s="268">
        <v>12229.66</v>
      </c>
      <c r="ACM32" s="269"/>
      <c r="ACN32" s="270">
        <f t="shared" si="50"/>
        <v>167891.41</v>
      </c>
      <c r="ACO32" s="271">
        <f t="shared" si="50"/>
        <v>155016.1</v>
      </c>
      <c r="ACP32" s="268">
        <v>0</v>
      </c>
      <c r="ACQ32" s="268">
        <v>132.34</v>
      </c>
      <c r="ACR32" s="268">
        <v>28.9</v>
      </c>
      <c r="ACS32" s="268">
        <v>28.9</v>
      </c>
      <c r="ACT32" s="268">
        <v>78.88</v>
      </c>
      <c r="ACU32" s="268">
        <v>0</v>
      </c>
      <c r="ACV32" s="268">
        <v>10.98</v>
      </c>
      <c r="ACW32" s="268">
        <v>0</v>
      </c>
      <c r="ACX32" s="268">
        <v>115</v>
      </c>
      <c r="ACY32" s="268">
        <v>0</v>
      </c>
      <c r="ACZ32" s="268">
        <v>0</v>
      </c>
      <c r="ADA32" s="268">
        <v>0</v>
      </c>
      <c r="ADB32" s="269"/>
      <c r="ADC32" s="270">
        <f t="shared" si="51"/>
        <v>395</v>
      </c>
      <c r="ADD32" s="271">
        <f t="shared" si="51"/>
        <v>395</v>
      </c>
      <c r="ADE32" s="268">
        <v>94</v>
      </c>
      <c r="ADF32" s="268">
        <v>136.72999999999999</v>
      </c>
      <c r="ADG32" s="268">
        <v>120.67</v>
      </c>
      <c r="ADH32" s="268">
        <v>57</v>
      </c>
      <c r="ADI32" s="268">
        <v>77.010000000000005</v>
      </c>
      <c r="ADJ32" s="268">
        <v>85</v>
      </c>
      <c r="ADK32" s="268">
        <v>97.16</v>
      </c>
      <c r="ADL32" s="268">
        <v>33</v>
      </c>
      <c r="ADM32" s="268">
        <v>33.01</v>
      </c>
      <c r="ADN32" s="268">
        <v>60.01</v>
      </c>
      <c r="ADO32" s="268">
        <v>118.75</v>
      </c>
      <c r="ADP32" s="268">
        <v>66.010000000000005</v>
      </c>
      <c r="ADQ32" s="269"/>
      <c r="ADR32" s="270">
        <f t="shared" si="52"/>
        <v>978.34999999999991</v>
      </c>
      <c r="ADS32" s="271">
        <f t="shared" si="52"/>
        <v>884.34999999999991</v>
      </c>
      <c r="ADT32" s="268">
        <v>0</v>
      </c>
      <c r="ADU32" s="268">
        <v>92.06</v>
      </c>
      <c r="ADV32" s="268">
        <v>20.100000000000001</v>
      </c>
      <c r="ADW32" s="268">
        <v>20.100000000000001</v>
      </c>
      <c r="ADX32" s="268">
        <v>20.11</v>
      </c>
      <c r="ADY32" s="268">
        <v>0</v>
      </c>
      <c r="ADZ32" s="268">
        <v>7.63</v>
      </c>
      <c r="AEA32" s="268">
        <v>0</v>
      </c>
      <c r="AEB32" s="268">
        <v>80</v>
      </c>
      <c r="AEC32" s="268">
        <v>0</v>
      </c>
      <c r="AED32" s="268">
        <v>0</v>
      </c>
      <c r="AEE32" s="268">
        <v>0</v>
      </c>
      <c r="AEF32" s="269"/>
      <c r="AEG32" s="270">
        <f t="shared" si="53"/>
        <v>240</v>
      </c>
      <c r="AEH32" s="271">
        <f t="shared" si="53"/>
        <v>240</v>
      </c>
      <c r="AEI32" s="268">
        <v>0</v>
      </c>
      <c r="AEJ32" s="268">
        <v>0</v>
      </c>
      <c r="AEK32" s="268">
        <v>0</v>
      </c>
      <c r="AEL32" s="268">
        <v>0</v>
      </c>
      <c r="AEM32" s="268">
        <v>0</v>
      </c>
      <c r="AEN32" s="268">
        <v>0</v>
      </c>
      <c r="AEO32" s="268">
        <v>0</v>
      </c>
      <c r="AEP32" s="268">
        <v>0</v>
      </c>
      <c r="AEQ32" s="268">
        <v>0</v>
      </c>
      <c r="AER32" s="268">
        <v>0</v>
      </c>
      <c r="AES32" s="268">
        <v>0</v>
      </c>
      <c r="AET32" s="268">
        <v>0</v>
      </c>
      <c r="AEU32" s="269"/>
      <c r="AEV32" s="270">
        <f t="shared" si="54"/>
        <v>0</v>
      </c>
      <c r="AEW32" s="271">
        <f t="shared" si="54"/>
        <v>0</v>
      </c>
      <c r="AEX32" s="268">
        <v>0</v>
      </c>
      <c r="AEY32" s="268">
        <v>0</v>
      </c>
      <c r="AEZ32" s="268">
        <v>0</v>
      </c>
      <c r="AFA32" s="268">
        <v>0</v>
      </c>
      <c r="AFB32" s="268">
        <v>0</v>
      </c>
      <c r="AFC32" s="268">
        <v>0</v>
      </c>
      <c r="AFD32" s="268">
        <v>0</v>
      </c>
      <c r="AFE32" s="268">
        <v>0</v>
      </c>
      <c r="AFF32" s="268">
        <v>0</v>
      </c>
      <c r="AFG32" s="268">
        <v>0</v>
      </c>
      <c r="AFH32" s="268">
        <v>0</v>
      </c>
      <c r="AFI32" s="268">
        <v>0</v>
      </c>
      <c r="AFJ32" s="269"/>
      <c r="AFK32" s="270">
        <f t="shared" si="55"/>
        <v>0</v>
      </c>
      <c r="AFL32" s="271">
        <f t="shared" si="55"/>
        <v>0</v>
      </c>
      <c r="AFM32" s="268">
        <v>0</v>
      </c>
      <c r="AFN32" s="268">
        <v>0</v>
      </c>
      <c r="AFO32" s="268">
        <v>0</v>
      </c>
      <c r="AFP32" s="268">
        <v>0</v>
      </c>
      <c r="AFQ32" s="268">
        <v>0</v>
      </c>
      <c r="AFR32" s="268">
        <v>0</v>
      </c>
      <c r="AFS32" s="268">
        <v>0</v>
      </c>
      <c r="AFT32" s="268">
        <v>0</v>
      </c>
      <c r="AFU32" s="268">
        <v>0</v>
      </c>
      <c r="AFV32" s="268">
        <v>0</v>
      </c>
      <c r="AFW32" s="268">
        <v>0</v>
      </c>
      <c r="AFX32" s="268">
        <v>0</v>
      </c>
      <c r="AFY32" s="269"/>
      <c r="AFZ32" s="270">
        <f t="shared" si="56"/>
        <v>0</v>
      </c>
      <c r="AGA32" s="271">
        <f t="shared" si="56"/>
        <v>0</v>
      </c>
      <c r="AGB32" s="268">
        <v>0</v>
      </c>
      <c r="AGC32" s="268">
        <v>14.37</v>
      </c>
      <c r="AGD32" s="268">
        <v>75</v>
      </c>
      <c r="AGE32" s="268">
        <v>10.220000000000001</v>
      </c>
      <c r="AGF32" s="268">
        <v>0</v>
      </c>
      <c r="AGG32" s="268">
        <v>0</v>
      </c>
      <c r="AGH32" s="268">
        <v>0</v>
      </c>
      <c r="AGI32" s="268">
        <v>0</v>
      </c>
      <c r="AGJ32" s="268">
        <v>0</v>
      </c>
      <c r="AGK32" s="268">
        <v>0</v>
      </c>
      <c r="AGL32" s="268">
        <v>30</v>
      </c>
      <c r="AGM32" s="268">
        <v>20</v>
      </c>
      <c r="AGN32" s="269"/>
      <c r="AGO32" s="270">
        <f t="shared" si="57"/>
        <v>149.59</v>
      </c>
      <c r="AGP32" s="271">
        <f t="shared" si="57"/>
        <v>149.59</v>
      </c>
      <c r="AGQ32" s="268">
        <v>0</v>
      </c>
      <c r="AGR32" s="268">
        <v>0</v>
      </c>
      <c r="AGS32" s="268">
        <v>0</v>
      </c>
      <c r="AGT32" s="268">
        <v>0</v>
      </c>
      <c r="AGU32" s="268">
        <v>0</v>
      </c>
      <c r="AGV32" s="268">
        <v>0</v>
      </c>
      <c r="AGW32" s="268">
        <v>0</v>
      </c>
      <c r="AGX32" s="268">
        <v>0</v>
      </c>
      <c r="AGY32" s="268">
        <v>0</v>
      </c>
      <c r="AGZ32" s="268">
        <v>0</v>
      </c>
      <c r="AHA32" s="268">
        <v>0</v>
      </c>
      <c r="AHB32" s="268">
        <v>0</v>
      </c>
      <c r="AHC32" s="269"/>
      <c r="AHD32" s="270">
        <f t="shared" si="58"/>
        <v>0</v>
      </c>
      <c r="AHE32" s="271">
        <f t="shared" si="58"/>
        <v>0</v>
      </c>
      <c r="AHF32" s="268">
        <v>167.88</v>
      </c>
      <c r="AHG32" s="268">
        <v>396.39</v>
      </c>
      <c r="AHH32" s="268">
        <v>252.88</v>
      </c>
      <c r="AHI32" s="268">
        <v>199.94</v>
      </c>
      <c r="AHJ32" s="268">
        <v>169.32</v>
      </c>
      <c r="AHK32" s="268">
        <v>270.75</v>
      </c>
      <c r="AHL32" s="268">
        <v>268.20999999999998</v>
      </c>
      <c r="AHM32" s="268">
        <v>81.400000000000006</v>
      </c>
      <c r="AHN32" s="268">
        <v>112.2</v>
      </c>
      <c r="AHO32" s="268">
        <v>283.97000000000003</v>
      </c>
      <c r="AHP32" s="268">
        <v>108.13</v>
      </c>
      <c r="AHQ32" s="268">
        <v>262.43</v>
      </c>
      <c r="AHR32" s="269"/>
      <c r="AHS32" s="270">
        <f t="shared" si="59"/>
        <v>2573.5</v>
      </c>
      <c r="AHT32" s="271">
        <f t="shared" si="59"/>
        <v>2405.62</v>
      </c>
      <c r="AHU32" s="268">
        <v>585.36</v>
      </c>
      <c r="AHV32" s="268">
        <v>840.02</v>
      </c>
      <c r="AHW32" s="268">
        <v>1186.9000000000001</v>
      </c>
      <c r="AHX32" s="268">
        <v>421.56</v>
      </c>
      <c r="AHY32" s="268">
        <v>757.2</v>
      </c>
      <c r="AHZ32" s="268">
        <v>574.89</v>
      </c>
      <c r="AIA32" s="268">
        <v>1187.9100000000001</v>
      </c>
      <c r="AIB32" s="268">
        <v>516.88</v>
      </c>
      <c r="AIC32" s="268">
        <v>463.15</v>
      </c>
      <c r="AID32" s="268">
        <v>963</v>
      </c>
      <c r="AIE32" s="268">
        <v>378.27</v>
      </c>
      <c r="AIF32" s="268">
        <v>1295.92</v>
      </c>
      <c r="AIG32" s="269"/>
      <c r="AIH32" s="270">
        <f t="shared" si="60"/>
        <v>9171.06</v>
      </c>
      <c r="AII32" s="271">
        <f t="shared" si="60"/>
        <v>8585.7000000000007</v>
      </c>
      <c r="AIJ32" s="268">
        <v>0</v>
      </c>
      <c r="AIK32" s="268">
        <v>0</v>
      </c>
      <c r="AIL32" s="268">
        <v>0</v>
      </c>
      <c r="AIM32" s="268">
        <v>0</v>
      </c>
      <c r="AIN32" s="268">
        <v>0</v>
      </c>
      <c r="AIO32" s="268">
        <v>0</v>
      </c>
      <c r="AIP32" s="268">
        <v>0</v>
      </c>
      <c r="AIQ32" s="268">
        <v>0</v>
      </c>
      <c r="AIR32" s="268">
        <v>0</v>
      </c>
      <c r="AIS32" s="268">
        <v>0</v>
      </c>
      <c r="AIT32" s="268">
        <v>0</v>
      </c>
      <c r="AIU32" s="268">
        <v>0</v>
      </c>
      <c r="AIV32" s="269"/>
      <c r="AIW32" s="270">
        <f t="shared" si="61"/>
        <v>0</v>
      </c>
      <c r="AIX32" s="271">
        <f t="shared" si="61"/>
        <v>0</v>
      </c>
      <c r="AIY32" s="268">
        <v>0</v>
      </c>
      <c r="AIZ32" s="268">
        <v>0</v>
      </c>
      <c r="AJA32" s="268">
        <v>0</v>
      </c>
      <c r="AJB32" s="268">
        <v>0</v>
      </c>
      <c r="AJC32" s="268">
        <v>0</v>
      </c>
      <c r="AJD32" s="268">
        <v>0</v>
      </c>
      <c r="AJE32" s="268">
        <v>0</v>
      </c>
      <c r="AJF32" s="268">
        <v>0</v>
      </c>
      <c r="AJG32" s="268">
        <v>0</v>
      </c>
      <c r="AJH32" s="268">
        <v>0</v>
      </c>
      <c r="AJI32" s="268">
        <v>0</v>
      </c>
      <c r="AJJ32" s="268">
        <v>0</v>
      </c>
      <c r="AJK32" s="269"/>
      <c r="AJL32" s="270">
        <f t="shared" si="62"/>
        <v>0</v>
      </c>
      <c r="AJM32" s="271">
        <f t="shared" si="62"/>
        <v>0</v>
      </c>
      <c r="AJN32" s="268">
        <v>868</v>
      </c>
      <c r="AJO32" s="268">
        <v>1944</v>
      </c>
      <c r="AJP32" s="268">
        <v>72.08</v>
      </c>
      <c r="AJQ32" s="268">
        <v>243.49</v>
      </c>
      <c r="AJR32" s="268">
        <v>1088.49</v>
      </c>
      <c r="AJS32" s="268">
        <v>329.92</v>
      </c>
      <c r="AJT32" s="268">
        <v>1308.3599999999999</v>
      </c>
      <c r="AJU32" s="268">
        <v>561.52</v>
      </c>
      <c r="AJV32" s="268">
        <v>0</v>
      </c>
      <c r="AJW32" s="268">
        <v>83.19</v>
      </c>
      <c r="AJX32" s="268">
        <v>879.73</v>
      </c>
      <c r="AJY32" s="268">
        <v>688.43</v>
      </c>
      <c r="AJZ32" s="269"/>
      <c r="AKA32" s="270">
        <f t="shared" si="63"/>
        <v>8067.2099999999991</v>
      </c>
      <c r="AKB32" s="271">
        <f t="shared" si="63"/>
        <v>7199.2099999999991</v>
      </c>
      <c r="AKC32" s="268">
        <v>0</v>
      </c>
      <c r="AKD32" s="268">
        <v>0</v>
      </c>
      <c r="AKE32" s="268">
        <v>0</v>
      </c>
      <c r="AKF32" s="268">
        <v>0</v>
      </c>
      <c r="AKG32" s="268">
        <v>0</v>
      </c>
      <c r="AKH32" s="268">
        <v>0</v>
      </c>
      <c r="AKI32" s="268">
        <v>0</v>
      </c>
      <c r="AKJ32" s="268">
        <v>0</v>
      </c>
      <c r="AKK32" s="268">
        <v>0</v>
      </c>
      <c r="AKL32" s="268">
        <v>0</v>
      </c>
      <c r="AKM32" s="268">
        <v>0</v>
      </c>
      <c r="AKN32" s="268">
        <v>0</v>
      </c>
      <c r="AKO32" s="269"/>
      <c r="AKP32" s="270">
        <f t="shared" si="64"/>
        <v>0</v>
      </c>
      <c r="AKQ32" s="271">
        <f t="shared" si="64"/>
        <v>0</v>
      </c>
      <c r="AKR32" s="268">
        <v>20062.599999999999</v>
      </c>
      <c r="AKS32" s="268">
        <v>0</v>
      </c>
      <c r="AKT32" s="268">
        <v>3482</v>
      </c>
      <c r="AKU32" s="268">
        <v>2994</v>
      </c>
      <c r="AKV32" s="268">
        <v>2163</v>
      </c>
      <c r="AKW32" s="268">
        <v>2585</v>
      </c>
      <c r="AKX32" s="268">
        <v>1988</v>
      </c>
      <c r="AKY32" s="268">
        <v>2195.17</v>
      </c>
      <c r="AKZ32" s="268">
        <v>1991</v>
      </c>
      <c r="ALA32" s="268">
        <v>13479</v>
      </c>
      <c r="ALB32" s="268">
        <v>15464</v>
      </c>
      <c r="ALC32" s="268">
        <v>-66.25</v>
      </c>
      <c r="ALD32" s="269"/>
      <c r="ALE32" s="270">
        <f t="shared" si="65"/>
        <v>66337.51999999999</v>
      </c>
      <c r="ALF32" s="271">
        <f t="shared" si="65"/>
        <v>46274.92</v>
      </c>
      <c r="ALG32" s="268">
        <v>396</v>
      </c>
      <c r="ALH32" s="268">
        <v>176.68</v>
      </c>
      <c r="ALI32" s="268">
        <v>293.14999999999998</v>
      </c>
      <c r="ALJ32" s="268">
        <v>256.83</v>
      </c>
      <c r="ALK32" s="268">
        <v>222.96</v>
      </c>
      <c r="ALL32" s="268">
        <v>259.95999999999998</v>
      </c>
      <c r="ALM32" s="268">
        <v>474.85</v>
      </c>
      <c r="ALN32" s="268">
        <v>178.31</v>
      </c>
      <c r="ALO32" s="268">
        <v>410</v>
      </c>
      <c r="ALP32" s="268">
        <v>674.74</v>
      </c>
      <c r="ALQ32" s="268">
        <v>401</v>
      </c>
      <c r="ALR32" s="268">
        <v>629.82000000000005</v>
      </c>
      <c r="ALS32" s="269"/>
      <c r="ALT32" s="270">
        <f t="shared" si="66"/>
        <v>4374.3</v>
      </c>
      <c r="ALU32" s="271">
        <f t="shared" si="66"/>
        <v>3978.2999999999997</v>
      </c>
      <c r="ALV32" s="268">
        <v>0</v>
      </c>
      <c r="ALW32" s="268">
        <v>0</v>
      </c>
      <c r="ALX32" s="268">
        <v>0</v>
      </c>
      <c r="ALY32" s="268">
        <v>0</v>
      </c>
      <c r="ALZ32" s="268">
        <v>0</v>
      </c>
      <c r="AMA32" s="268">
        <v>0</v>
      </c>
      <c r="AMB32" s="268">
        <v>0</v>
      </c>
      <c r="AMC32" s="268">
        <v>0</v>
      </c>
      <c r="AMD32" s="268">
        <v>0</v>
      </c>
      <c r="AME32" s="268">
        <v>0</v>
      </c>
      <c r="AMF32" s="268">
        <v>0</v>
      </c>
      <c r="AMG32" s="268">
        <v>0</v>
      </c>
      <c r="AMH32" s="269"/>
      <c r="AMI32" s="270">
        <f t="shared" si="67"/>
        <v>0</v>
      </c>
      <c r="AMJ32" s="271">
        <f t="shared" si="67"/>
        <v>0</v>
      </c>
      <c r="AMK32" s="268">
        <v>7984.64</v>
      </c>
      <c r="AML32" s="268">
        <v>0</v>
      </c>
      <c r="AMM32" s="268">
        <v>3599.2</v>
      </c>
      <c r="AMN32" s="268">
        <v>3265.13</v>
      </c>
      <c r="AMO32" s="268">
        <v>3408.51</v>
      </c>
      <c r="AMP32" s="268">
        <v>3086.26</v>
      </c>
      <c r="AMQ32" s="268">
        <v>2675.41</v>
      </c>
      <c r="AMR32" s="268">
        <v>2298.67</v>
      </c>
      <c r="AMS32" s="268">
        <v>489.83</v>
      </c>
      <c r="AMT32" s="268">
        <v>-5.33</v>
      </c>
      <c r="AMU32" s="268">
        <v>-300.98</v>
      </c>
      <c r="AMV32" s="268">
        <v>-136.19999999999999</v>
      </c>
      <c r="AMW32" s="269"/>
      <c r="AMX32" s="270">
        <f t="shared" si="68"/>
        <v>26365.140000000007</v>
      </c>
      <c r="AMY32" s="271">
        <f t="shared" si="68"/>
        <v>18380.5</v>
      </c>
      <c r="AMZ32" s="268">
        <v>0</v>
      </c>
      <c r="ANA32" s="268">
        <v>0</v>
      </c>
      <c r="ANB32" s="268">
        <v>0</v>
      </c>
      <c r="ANC32" s="268">
        <v>0</v>
      </c>
      <c r="AND32" s="268">
        <v>0</v>
      </c>
      <c r="ANE32" s="268">
        <v>0</v>
      </c>
      <c r="ANF32" s="268">
        <v>0</v>
      </c>
      <c r="ANG32" s="268">
        <v>0</v>
      </c>
      <c r="ANH32" s="268">
        <v>0</v>
      </c>
      <c r="ANI32" s="268">
        <v>0</v>
      </c>
      <c r="ANJ32" s="268">
        <v>0</v>
      </c>
      <c r="ANK32" s="268">
        <v>0</v>
      </c>
      <c r="ANL32" s="269"/>
      <c r="ANM32" s="270">
        <f t="shared" si="69"/>
        <v>0</v>
      </c>
      <c r="ANN32" s="271">
        <f t="shared" si="69"/>
        <v>0</v>
      </c>
      <c r="ANO32" s="268">
        <v>0</v>
      </c>
      <c r="ANP32" s="268">
        <v>0</v>
      </c>
      <c r="ANQ32" s="268">
        <v>0</v>
      </c>
      <c r="ANR32" s="268">
        <v>0</v>
      </c>
      <c r="ANS32" s="268">
        <v>0</v>
      </c>
      <c r="ANT32" s="268">
        <v>0</v>
      </c>
      <c r="ANU32" s="268">
        <v>0</v>
      </c>
      <c r="ANV32" s="268">
        <v>0</v>
      </c>
      <c r="ANW32" s="268">
        <v>0</v>
      </c>
      <c r="ANX32" s="268">
        <v>0</v>
      </c>
      <c r="ANY32" s="268">
        <v>0</v>
      </c>
      <c r="ANZ32" s="268">
        <v>0</v>
      </c>
      <c r="AOA32" s="269"/>
      <c r="AOB32" s="270">
        <f t="shared" si="70"/>
        <v>0</v>
      </c>
      <c r="AOC32" s="271">
        <f t="shared" si="70"/>
        <v>0</v>
      </c>
      <c r="AOD32" s="268">
        <v>0</v>
      </c>
      <c r="AOE32" s="268">
        <v>0</v>
      </c>
      <c r="AOF32" s="268">
        <v>0</v>
      </c>
      <c r="AOG32" s="268">
        <v>0</v>
      </c>
      <c r="AOH32" s="268">
        <v>0</v>
      </c>
      <c r="AOI32" s="268">
        <v>0</v>
      </c>
      <c r="AOJ32" s="268">
        <v>0</v>
      </c>
      <c r="AOK32" s="268">
        <v>0</v>
      </c>
      <c r="AOL32" s="268">
        <v>0</v>
      </c>
      <c r="AOM32" s="268">
        <v>0</v>
      </c>
      <c r="AON32" s="268">
        <v>0</v>
      </c>
      <c r="AOO32" s="268">
        <v>0</v>
      </c>
      <c r="AOP32" s="269"/>
      <c r="AOQ32" s="270">
        <f t="shared" si="71"/>
        <v>0</v>
      </c>
      <c r="AOR32" s="271">
        <f t="shared" si="71"/>
        <v>0</v>
      </c>
      <c r="AOS32" s="268">
        <v>0</v>
      </c>
      <c r="AOT32" s="268">
        <v>0</v>
      </c>
      <c r="AOU32" s="268">
        <v>0</v>
      </c>
      <c r="AOV32" s="268">
        <v>0</v>
      </c>
      <c r="AOW32" s="268">
        <v>0</v>
      </c>
      <c r="AOX32" s="268">
        <v>0</v>
      </c>
      <c r="AOY32" s="268">
        <v>0</v>
      </c>
      <c r="AOZ32" s="268">
        <v>0</v>
      </c>
      <c r="APA32" s="268">
        <v>0</v>
      </c>
      <c r="APB32" s="268">
        <v>0</v>
      </c>
      <c r="APC32" s="268">
        <v>0</v>
      </c>
      <c r="APD32" s="268">
        <v>0</v>
      </c>
      <c r="APE32" s="269"/>
      <c r="APF32" s="270">
        <f t="shared" si="72"/>
        <v>0</v>
      </c>
      <c r="APG32" s="271">
        <f t="shared" si="72"/>
        <v>0</v>
      </c>
      <c r="APH32" s="268">
        <v>0</v>
      </c>
      <c r="API32" s="268">
        <v>0</v>
      </c>
      <c r="APJ32" s="268">
        <v>0</v>
      </c>
      <c r="APK32" s="268">
        <v>0</v>
      </c>
      <c r="APL32" s="268">
        <v>0</v>
      </c>
      <c r="APM32" s="268">
        <v>0</v>
      </c>
      <c r="APN32" s="268">
        <v>0</v>
      </c>
      <c r="APO32" s="268">
        <v>0</v>
      </c>
      <c r="APP32" s="268">
        <v>0</v>
      </c>
      <c r="APQ32" s="268">
        <v>0</v>
      </c>
      <c r="APR32" s="268">
        <v>0</v>
      </c>
      <c r="APS32" s="268">
        <v>0</v>
      </c>
      <c r="APT32" s="269"/>
      <c r="APU32" s="270">
        <f t="shared" si="73"/>
        <v>0</v>
      </c>
      <c r="APV32" s="271">
        <f t="shared" si="73"/>
        <v>0</v>
      </c>
      <c r="APW32" s="268">
        <v>0</v>
      </c>
      <c r="APX32" s="268">
        <v>0</v>
      </c>
      <c r="APY32" s="268">
        <v>0</v>
      </c>
      <c r="APZ32" s="268">
        <v>0</v>
      </c>
      <c r="AQA32" s="268">
        <v>0</v>
      </c>
      <c r="AQB32" s="268">
        <v>0</v>
      </c>
      <c r="AQC32" s="268">
        <v>0</v>
      </c>
      <c r="AQD32" s="268">
        <v>0</v>
      </c>
      <c r="AQE32" s="268">
        <v>0</v>
      </c>
      <c r="AQF32" s="268">
        <v>0</v>
      </c>
      <c r="AQG32" s="268">
        <v>0</v>
      </c>
      <c r="AQH32" s="268">
        <v>0</v>
      </c>
      <c r="AQI32" s="269"/>
      <c r="AQJ32" s="270">
        <f t="shared" si="74"/>
        <v>0</v>
      </c>
      <c r="AQK32" s="271">
        <f t="shared" si="74"/>
        <v>0</v>
      </c>
      <c r="AQL32" s="268"/>
      <c r="AQM32" s="268"/>
      <c r="AQN32" s="268"/>
      <c r="AQO32" s="268"/>
      <c r="AQP32" s="268"/>
      <c r="AQQ32" s="268"/>
      <c r="AQR32" s="268">
        <v>106735</v>
      </c>
      <c r="AQS32" s="268"/>
      <c r="AQT32" s="268"/>
      <c r="AQU32" s="268"/>
      <c r="AQV32" s="268"/>
      <c r="AQW32" s="268"/>
      <c r="AQX32" s="269"/>
      <c r="AQY32" s="270">
        <f t="shared" si="75"/>
        <v>106735</v>
      </c>
      <c r="AQZ32" s="271">
        <f t="shared" si="75"/>
        <v>106735</v>
      </c>
      <c r="ARA32" s="268">
        <v>0</v>
      </c>
      <c r="ARB32" s="268">
        <v>0</v>
      </c>
      <c r="ARC32" s="268">
        <v>0</v>
      </c>
      <c r="ARD32" s="268">
        <v>0</v>
      </c>
      <c r="ARE32" s="268">
        <v>0</v>
      </c>
      <c r="ARF32" s="268">
        <v>0</v>
      </c>
      <c r="ARG32" s="268">
        <v>0</v>
      </c>
      <c r="ARH32" s="268">
        <v>0</v>
      </c>
      <c r="ARI32" s="268">
        <v>0</v>
      </c>
      <c r="ARJ32" s="268">
        <v>0</v>
      </c>
      <c r="ARK32" s="268">
        <v>10287.719999999999</v>
      </c>
      <c r="ARL32" s="268">
        <v>0</v>
      </c>
      <c r="ARM32" s="269"/>
      <c r="ARN32" s="270">
        <f t="shared" si="76"/>
        <v>10287.719999999999</v>
      </c>
      <c r="ARO32" s="271">
        <f t="shared" si="76"/>
        <v>10287.719999999999</v>
      </c>
      <c r="ARP32" s="268">
        <v>232839.52</v>
      </c>
      <c r="ARQ32" s="268">
        <v>220998.54</v>
      </c>
      <c r="ARR32" s="268">
        <v>209220.47</v>
      </c>
      <c r="ARS32" s="268">
        <v>304332.28999999998</v>
      </c>
      <c r="ART32" s="268">
        <v>212397.94</v>
      </c>
      <c r="ARU32" s="268">
        <v>205695.44</v>
      </c>
      <c r="ARV32" s="268">
        <v>211901.85</v>
      </c>
      <c r="ARW32" s="268">
        <v>207640.16</v>
      </c>
      <c r="ARX32" s="268">
        <v>143417.10999999999</v>
      </c>
      <c r="ARY32" s="268">
        <v>237748.97</v>
      </c>
      <c r="ARZ32" s="268">
        <v>194514.82</v>
      </c>
      <c r="ASA32" s="269"/>
      <c r="ASB32" s="272">
        <f t="shared" si="78"/>
        <v>2380707.11</v>
      </c>
      <c r="ASC32" s="273"/>
      <c r="ASD32" s="268"/>
      <c r="ASE32" s="268"/>
      <c r="ASF32" s="268"/>
      <c r="ASG32" s="268"/>
      <c r="ASH32" s="268"/>
      <c r="ASI32" s="268"/>
      <c r="ASJ32" s="268"/>
      <c r="ASK32" s="268"/>
      <c r="ASL32" s="268"/>
      <c r="ASM32" s="268"/>
      <c r="ASN32" s="269"/>
      <c r="ASO32" s="274">
        <f t="shared" si="77"/>
        <v>0</v>
      </c>
    </row>
    <row r="33" spans="1:1185" x14ac:dyDescent="0.25">
      <c r="A33" s="39">
        <v>32</v>
      </c>
      <c r="B33" s="40">
        <v>1</v>
      </c>
      <c r="C33" s="40" t="s">
        <v>43</v>
      </c>
      <c r="D33" s="40" t="s">
        <v>43</v>
      </c>
      <c r="E33" s="41" t="s">
        <v>43</v>
      </c>
      <c r="F33" s="187">
        <v>995231</v>
      </c>
      <c r="G33" s="49">
        <v>1052321</v>
      </c>
      <c r="H33" s="51">
        <v>912781</v>
      </c>
      <c r="I33" s="49">
        <v>912781</v>
      </c>
      <c r="J33" s="49">
        <v>237556.42684311338</v>
      </c>
      <c r="K33" s="51" t="s">
        <v>219</v>
      </c>
      <c r="L33" s="49">
        <v>777523</v>
      </c>
      <c r="M33" s="49">
        <v>1015079</v>
      </c>
      <c r="N33" s="49">
        <v>912781</v>
      </c>
      <c r="O33" s="49">
        <v>76065</v>
      </c>
      <c r="P33" s="49">
        <v>76065</v>
      </c>
      <c r="Q33" s="258">
        <v>13689.84631597915</v>
      </c>
      <c r="R33" s="259">
        <v>23551.7268409075</v>
      </c>
      <c r="S33" s="260">
        <f t="shared" si="0"/>
        <v>37241.573156886647</v>
      </c>
      <c r="T33" s="261">
        <v>1870.67</v>
      </c>
      <c r="U33" s="261">
        <v>2865.95</v>
      </c>
      <c r="V33" s="261">
        <v>1698.2</v>
      </c>
      <c r="W33" s="261">
        <v>919.48</v>
      </c>
      <c r="X33" s="261">
        <v>1434.3</v>
      </c>
      <c r="Y33" s="261">
        <v>42453.14</v>
      </c>
      <c r="Z33" s="261">
        <v>2669.24</v>
      </c>
      <c r="AA33" s="261">
        <v>3079.02</v>
      </c>
      <c r="AB33" s="261">
        <v>3597.77</v>
      </c>
      <c r="AC33" s="261">
        <v>1819.03</v>
      </c>
      <c r="AD33" s="261">
        <v>3128.72</v>
      </c>
      <c r="AE33" s="261">
        <v>3674.98</v>
      </c>
      <c r="AF33" s="262"/>
      <c r="AG33" s="263">
        <f t="shared" si="1"/>
        <v>69210.499999999985</v>
      </c>
      <c r="AH33" s="264">
        <f t="shared" si="1"/>
        <v>67339.829999999987</v>
      </c>
      <c r="AI33" s="261">
        <v>600.21</v>
      </c>
      <c r="AJ33" s="261">
        <v>217.98</v>
      </c>
      <c r="AK33" s="261">
        <v>131.02000000000001</v>
      </c>
      <c r="AL33" s="261">
        <v>226.35</v>
      </c>
      <c r="AM33" s="261">
        <v>263.04000000000002</v>
      </c>
      <c r="AN33" s="261">
        <v>334.45</v>
      </c>
      <c r="AO33" s="261">
        <v>459.53</v>
      </c>
      <c r="AP33" s="261">
        <v>314.39</v>
      </c>
      <c r="AQ33" s="261">
        <v>513.96</v>
      </c>
      <c r="AR33" s="261">
        <v>299.45999999999998</v>
      </c>
      <c r="AS33" s="261">
        <v>269.60000000000002</v>
      </c>
      <c r="AT33" s="261">
        <v>314.7</v>
      </c>
      <c r="AU33" s="262"/>
      <c r="AV33" s="263">
        <f t="shared" si="2"/>
        <v>3944.6899999999996</v>
      </c>
      <c r="AW33" s="264">
        <f t="shared" si="2"/>
        <v>3344.48</v>
      </c>
      <c r="AX33" s="261">
        <v>0</v>
      </c>
      <c r="AY33" s="261">
        <v>0</v>
      </c>
      <c r="AZ33" s="261">
        <v>0</v>
      </c>
      <c r="BA33" s="261">
        <v>0</v>
      </c>
      <c r="BB33" s="261">
        <v>0</v>
      </c>
      <c r="BC33" s="261">
        <v>0</v>
      </c>
      <c r="BD33" s="261">
        <v>0</v>
      </c>
      <c r="BE33" s="261">
        <v>0</v>
      </c>
      <c r="BF33" s="261">
        <v>0</v>
      </c>
      <c r="BG33" s="261">
        <v>0</v>
      </c>
      <c r="BH33" s="261">
        <v>0</v>
      </c>
      <c r="BI33" s="261">
        <v>0</v>
      </c>
      <c r="BJ33" s="262"/>
      <c r="BK33" s="263">
        <f t="shared" si="3"/>
        <v>0</v>
      </c>
      <c r="BL33" s="264">
        <f t="shared" si="3"/>
        <v>0</v>
      </c>
      <c r="BM33" s="261">
        <v>530.16999999999996</v>
      </c>
      <c r="BN33" s="261">
        <v>883.06</v>
      </c>
      <c r="BO33" s="261">
        <v>515</v>
      </c>
      <c r="BP33" s="261">
        <v>1076.6500000000001</v>
      </c>
      <c r="BQ33" s="261">
        <v>629.5</v>
      </c>
      <c r="BR33" s="261">
        <v>642.66999999999996</v>
      </c>
      <c r="BS33" s="261">
        <v>799.18</v>
      </c>
      <c r="BT33" s="261">
        <v>507.93</v>
      </c>
      <c r="BU33" s="261">
        <v>1506.5</v>
      </c>
      <c r="BV33" s="261">
        <v>2781.78</v>
      </c>
      <c r="BW33" s="261">
        <v>1823.27</v>
      </c>
      <c r="BX33" s="261">
        <v>1372.91</v>
      </c>
      <c r="BY33" s="262"/>
      <c r="BZ33" s="263">
        <f t="shared" si="4"/>
        <v>13068.62</v>
      </c>
      <c r="CA33" s="264">
        <f t="shared" si="4"/>
        <v>12538.45</v>
      </c>
      <c r="CB33" s="261">
        <v>3949.62</v>
      </c>
      <c r="CC33" s="261">
        <v>2639.93</v>
      </c>
      <c r="CD33" s="261">
        <v>1780.63</v>
      </c>
      <c r="CE33" s="261">
        <v>2184.63</v>
      </c>
      <c r="CF33" s="261">
        <v>2285.41</v>
      </c>
      <c r="CG33" s="261">
        <v>4022.59</v>
      </c>
      <c r="CH33" s="261">
        <v>5309.27</v>
      </c>
      <c r="CI33" s="261">
        <v>2703.24</v>
      </c>
      <c r="CJ33" s="261">
        <v>4116.62</v>
      </c>
      <c r="CK33" s="261">
        <v>3861.54</v>
      </c>
      <c r="CL33" s="261">
        <v>3056.51</v>
      </c>
      <c r="CM33" s="261">
        <v>4382.26</v>
      </c>
      <c r="CN33" s="262"/>
      <c r="CO33" s="263">
        <f t="shared" si="5"/>
        <v>40292.25</v>
      </c>
      <c r="CP33" s="264">
        <f t="shared" si="5"/>
        <v>36342.629999999997</v>
      </c>
      <c r="CQ33" s="261">
        <v>0</v>
      </c>
      <c r="CR33" s="261">
        <v>0</v>
      </c>
      <c r="CS33" s="261">
        <v>0</v>
      </c>
      <c r="CT33" s="261">
        <v>0</v>
      </c>
      <c r="CU33" s="261">
        <v>0</v>
      </c>
      <c r="CV33" s="261">
        <v>0</v>
      </c>
      <c r="CW33" s="261">
        <v>0</v>
      </c>
      <c r="CX33" s="261">
        <v>0</v>
      </c>
      <c r="CY33" s="261">
        <v>0</v>
      </c>
      <c r="CZ33" s="261">
        <v>0</v>
      </c>
      <c r="DA33" s="261">
        <v>0</v>
      </c>
      <c r="DB33" s="261">
        <v>0</v>
      </c>
      <c r="DC33" s="262"/>
      <c r="DD33" s="263">
        <f t="shared" si="6"/>
        <v>0</v>
      </c>
      <c r="DE33" s="264">
        <f t="shared" si="6"/>
        <v>0</v>
      </c>
      <c r="DF33" s="261">
        <v>512.6</v>
      </c>
      <c r="DG33" s="261">
        <v>565.07000000000005</v>
      </c>
      <c r="DH33" s="261">
        <v>642.5</v>
      </c>
      <c r="DI33" s="261">
        <v>491.8</v>
      </c>
      <c r="DJ33" s="261">
        <v>441.89</v>
      </c>
      <c r="DK33" s="261">
        <v>348.67</v>
      </c>
      <c r="DL33" s="261">
        <v>909.05</v>
      </c>
      <c r="DM33" s="261">
        <v>1070.77</v>
      </c>
      <c r="DN33" s="261">
        <v>229.31</v>
      </c>
      <c r="DO33" s="261">
        <v>235.57</v>
      </c>
      <c r="DP33" s="261">
        <v>525.5</v>
      </c>
      <c r="DQ33" s="261">
        <v>498.34</v>
      </c>
      <c r="DR33" s="262"/>
      <c r="DS33" s="263">
        <f t="shared" si="7"/>
        <v>6471.0700000000006</v>
      </c>
      <c r="DT33" s="264">
        <f t="shared" si="7"/>
        <v>5958.47</v>
      </c>
      <c r="DU33" s="261">
        <v>500</v>
      </c>
      <c r="DV33" s="261">
        <v>10</v>
      </c>
      <c r="DW33" s="261">
        <v>0</v>
      </c>
      <c r="DX33" s="261">
        <v>0</v>
      </c>
      <c r="DY33" s="261">
        <v>250</v>
      </c>
      <c r="DZ33" s="261">
        <v>250</v>
      </c>
      <c r="EA33" s="261">
        <v>0</v>
      </c>
      <c r="EB33" s="261">
        <v>250</v>
      </c>
      <c r="EC33" s="261">
        <v>250</v>
      </c>
      <c r="ED33" s="261">
        <v>0</v>
      </c>
      <c r="EE33" s="261">
        <v>10</v>
      </c>
      <c r="EF33" s="261">
        <v>0</v>
      </c>
      <c r="EG33" s="262"/>
      <c r="EH33" s="263">
        <f t="shared" si="8"/>
        <v>1520</v>
      </c>
      <c r="EI33" s="264">
        <f t="shared" si="8"/>
        <v>1020</v>
      </c>
      <c r="EJ33" s="261">
        <v>0</v>
      </c>
      <c r="EK33" s="261">
        <v>0</v>
      </c>
      <c r="EL33" s="261">
        <v>0</v>
      </c>
      <c r="EM33" s="261">
        <v>0</v>
      </c>
      <c r="EN33" s="261">
        <v>5</v>
      </c>
      <c r="EO33" s="261">
        <v>25</v>
      </c>
      <c r="EP33" s="261">
        <v>0</v>
      </c>
      <c r="EQ33" s="261">
        <v>0</v>
      </c>
      <c r="ER33" s="261">
        <v>0</v>
      </c>
      <c r="ES33" s="261">
        <v>0</v>
      </c>
      <c r="ET33" s="261">
        <v>0</v>
      </c>
      <c r="EU33" s="261">
        <v>5</v>
      </c>
      <c r="EV33" s="262"/>
      <c r="EW33" s="263">
        <f t="shared" si="9"/>
        <v>35</v>
      </c>
      <c r="EX33" s="264">
        <f t="shared" si="9"/>
        <v>35</v>
      </c>
      <c r="EY33" s="261">
        <v>0</v>
      </c>
      <c r="EZ33" s="261">
        <v>0</v>
      </c>
      <c r="FA33" s="261">
        <v>0</v>
      </c>
      <c r="FB33" s="261">
        <v>0</v>
      </c>
      <c r="FC33" s="261">
        <v>0</v>
      </c>
      <c r="FD33" s="261">
        <v>0</v>
      </c>
      <c r="FE33" s="261">
        <v>0</v>
      </c>
      <c r="FF33" s="261">
        <v>0</v>
      </c>
      <c r="FG33" s="261">
        <v>0</v>
      </c>
      <c r="FH33" s="261">
        <v>0</v>
      </c>
      <c r="FI33" s="261">
        <v>0</v>
      </c>
      <c r="FJ33" s="261">
        <v>0</v>
      </c>
      <c r="FK33" s="262"/>
      <c r="FL33" s="263">
        <f t="shared" si="10"/>
        <v>0</v>
      </c>
      <c r="FM33" s="264">
        <f t="shared" si="10"/>
        <v>0</v>
      </c>
      <c r="FN33" s="261">
        <v>118.09</v>
      </c>
      <c r="FO33" s="261">
        <v>244.46</v>
      </c>
      <c r="FP33" s="261">
        <v>325.08</v>
      </c>
      <c r="FQ33" s="261">
        <v>105.44</v>
      </c>
      <c r="FR33" s="261">
        <v>206.38</v>
      </c>
      <c r="FS33" s="261">
        <v>95.4</v>
      </c>
      <c r="FT33" s="261">
        <v>66.27</v>
      </c>
      <c r="FU33" s="261">
        <v>140.91999999999999</v>
      </c>
      <c r="FV33" s="261">
        <v>54.21</v>
      </c>
      <c r="FW33" s="261">
        <v>106.37</v>
      </c>
      <c r="FX33" s="261">
        <v>195.47</v>
      </c>
      <c r="FY33" s="261">
        <v>69.02</v>
      </c>
      <c r="FZ33" s="262"/>
      <c r="GA33" s="263">
        <f t="shared" si="11"/>
        <v>1727.11</v>
      </c>
      <c r="GB33" s="264">
        <f t="shared" si="11"/>
        <v>1609.0200000000002</v>
      </c>
      <c r="GC33" s="261">
        <v>327.82</v>
      </c>
      <c r="GD33" s="261">
        <v>706.35</v>
      </c>
      <c r="GE33" s="261">
        <v>515.97</v>
      </c>
      <c r="GF33" s="261">
        <v>301.16000000000003</v>
      </c>
      <c r="GG33" s="261">
        <v>569.85</v>
      </c>
      <c r="GH33" s="261">
        <v>525.66</v>
      </c>
      <c r="GI33" s="261">
        <v>566.13</v>
      </c>
      <c r="GJ33" s="261">
        <v>106.62</v>
      </c>
      <c r="GK33" s="261">
        <v>237.22</v>
      </c>
      <c r="GL33" s="261">
        <v>521.30999999999995</v>
      </c>
      <c r="GM33" s="261">
        <v>419.75</v>
      </c>
      <c r="GN33" s="261">
        <v>192.81</v>
      </c>
      <c r="GO33" s="262"/>
      <c r="GP33" s="263">
        <f t="shared" si="12"/>
        <v>4990.6500000000005</v>
      </c>
      <c r="GQ33" s="264">
        <f t="shared" si="12"/>
        <v>4662.8300000000008</v>
      </c>
      <c r="GR33" s="261">
        <v>0</v>
      </c>
      <c r="GS33" s="261">
        <v>0</v>
      </c>
      <c r="GT33" s="261">
        <v>0</v>
      </c>
      <c r="GU33" s="261">
        <v>0</v>
      </c>
      <c r="GV33" s="261">
        <v>450</v>
      </c>
      <c r="GW33" s="261">
        <v>0</v>
      </c>
      <c r="GX33" s="261">
        <v>0</v>
      </c>
      <c r="GY33" s="261">
        <v>0</v>
      </c>
      <c r="GZ33" s="261">
        <v>0</v>
      </c>
      <c r="HA33" s="261">
        <v>0</v>
      </c>
      <c r="HB33" s="261">
        <v>0</v>
      </c>
      <c r="HC33" s="261">
        <v>0</v>
      </c>
      <c r="HD33" s="262"/>
      <c r="HE33" s="263">
        <f t="shared" si="13"/>
        <v>450</v>
      </c>
      <c r="HF33" s="264">
        <f t="shared" si="13"/>
        <v>450</v>
      </c>
      <c r="HG33" s="261">
        <v>0</v>
      </c>
      <c r="HH33" s="261">
        <v>0</v>
      </c>
      <c r="HI33" s="261">
        <v>0</v>
      </c>
      <c r="HJ33" s="261">
        <v>0</v>
      </c>
      <c r="HK33" s="261">
        <v>0</v>
      </c>
      <c r="HL33" s="261">
        <v>0</v>
      </c>
      <c r="HM33" s="261">
        <v>0</v>
      </c>
      <c r="HN33" s="261">
        <v>0</v>
      </c>
      <c r="HO33" s="261">
        <v>0</v>
      </c>
      <c r="HP33" s="261">
        <v>0</v>
      </c>
      <c r="HQ33" s="261">
        <v>0</v>
      </c>
      <c r="HR33" s="261">
        <v>0</v>
      </c>
      <c r="HS33" s="262"/>
      <c r="HT33" s="263">
        <f t="shared" si="14"/>
        <v>0</v>
      </c>
      <c r="HU33" s="264">
        <f t="shared" si="14"/>
        <v>0</v>
      </c>
      <c r="HV33" s="261">
        <v>0</v>
      </c>
      <c r="HW33" s="261">
        <v>0</v>
      </c>
      <c r="HX33" s="261">
        <v>0</v>
      </c>
      <c r="HY33" s="261">
        <v>0</v>
      </c>
      <c r="HZ33" s="261">
        <v>0</v>
      </c>
      <c r="IA33" s="261">
        <v>0</v>
      </c>
      <c r="IB33" s="261">
        <v>0</v>
      </c>
      <c r="IC33" s="261">
        <v>0</v>
      </c>
      <c r="ID33" s="261">
        <v>0</v>
      </c>
      <c r="IE33" s="261">
        <v>0</v>
      </c>
      <c r="IF33" s="261">
        <v>0</v>
      </c>
      <c r="IG33" s="261">
        <v>0</v>
      </c>
      <c r="IH33" s="262"/>
      <c r="II33" s="263">
        <f t="shared" si="15"/>
        <v>0</v>
      </c>
      <c r="IJ33" s="264">
        <f t="shared" si="15"/>
        <v>0</v>
      </c>
      <c r="IK33" s="261">
        <v>6364.33</v>
      </c>
      <c r="IL33" s="261">
        <v>5846.54</v>
      </c>
      <c r="IM33" s="261">
        <v>6342.22</v>
      </c>
      <c r="IN33" s="261">
        <v>6580</v>
      </c>
      <c r="IO33" s="261">
        <v>4902.5</v>
      </c>
      <c r="IP33" s="261">
        <v>4370</v>
      </c>
      <c r="IQ33" s="261">
        <v>4140</v>
      </c>
      <c r="IR33" s="261">
        <v>4269.04</v>
      </c>
      <c r="IS33" s="261">
        <v>2835</v>
      </c>
      <c r="IT33" s="261">
        <v>3799.06</v>
      </c>
      <c r="IU33" s="261">
        <v>3560</v>
      </c>
      <c r="IV33" s="261">
        <v>3295</v>
      </c>
      <c r="IW33" s="262"/>
      <c r="IX33" s="263">
        <f t="shared" si="16"/>
        <v>56303.689999999995</v>
      </c>
      <c r="IY33" s="264">
        <f t="shared" si="16"/>
        <v>49939.360000000001</v>
      </c>
      <c r="IZ33" s="261">
        <v>1091.5</v>
      </c>
      <c r="JA33" s="261">
        <v>1099.5</v>
      </c>
      <c r="JB33" s="261">
        <v>807</v>
      </c>
      <c r="JC33" s="261">
        <v>2431</v>
      </c>
      <c r="JD33" s="261">
        <v>2934</v>
      </c>
      <c r="JE33" s="261">
        <v>1723.5</v>
      </c>
      <c r="JF33" s="261">
        <v>1692</v>
      </c>
      <c r="JG33" s="261">
        <v>626</v>
      </c>
      <c r="JH33" s="261">
        <v>885</v>
      </c>
      <c r="JI33" s="261">
        <v>1719.57</v>
      </c>
      <c r="JJ33" s="261">
        <v>1033</v>
      </c>
      <c r="JK33" s="261">
        <v>998</v>
      </c>
      <c r="JL33" s="262"/>
      <c r="JM33" s="263">
        <f t="shared" si="17"/>
        <v>17040.07</v>
      </c>
      <c r="JN33" s="264">
        <f t="shared" si="17"/>
        <v>15948.57</v>
      </c>
      <c r="JO33" s="261">
        <v>0</v>
      </c>
      <c r="JP33" s="261">
        <v>0</v>
      </c>
      <c r="JQ33" s="261">
        <v>0</v>
      </c>
      <c r="JR33" s="261">
        <v>0</v>
      </c>
      <c r="JS33" s="261">
        <v>0</v>
      </c>
      <c r="JT33" s="261">
        <v>0</v>
      </c>
      <c r="JU33" s="261">
        <v>0</v>
      </c>
      <c r="JV33" s="261">
        <v>0</v>
      </c>
      <c r="JW33" s="261">
        <v>0</v>
      </c>
      <c r="JX33" s="261">
        <v>0</v>
      </c>
      <c r="JY33" s="261">
        <v>0</v>
      </c>
      <c r="JZ33" s="261">
        <v>0</v>
      </c>
      <c r="KA33" s="262"/>
      <c r="KB33" s="263">
        <f t="shared" si="18"/>
        <v>0</v>
      </c>
      <c r="KC33" s="264">
        <f t="shared" si="18"/>
        <v>0</v>
      </c>
      <c r="KD33" s="261">
        <v>4242.97</v>
      </c>
      <c r="KE33" s="261">
        <v>3961.83</v>
      </c>
      <c r="KF33" s="261">
        <v>4359.8100000000004</v>
      </c>
      <c r="KG33" s="261">
        <v>4160</v>
      </c>
      <c r="KH33" s="261">
        <v>3280</v>
      </c>
      <c r="KI33" s="261">
        <v>3040</v>
      </c>
      <c r="KJ33" s="261">
        <v>2880</v>
      </c>
      <c r="KK33" s="261">
        <v>2248.0300000000002</v>
      </c>
      <c r="KL33" s="261">
        <v>1920</v>
      </c>
      <c r="KM33" s="261">
        <v>2408.04</v>
      </c>
      <c r="KN33" s="261">
        <v>2320</v>
      </c>
      <c r="KO33" s="261">
        <v>2240</v>
      </c>
      <c r="KP33" s="262"/>
      <c r="KQ33" s="263">
        <f t="shared" si="19"/>
        <v>37060.68</v>
      </c>
      <c r="KR33" s="264">
        <f t="shared" si="19"/>
        <v>32817.71</v>
      </c>
      <c r="KS33" s="261">
        <v>300</v>
      </c>
      <c r="KT33" s="261">
        <v>100</v>
      </c>
      <c r="KU33" s="261">
        <v>350</v>
      </c>
      <c r="KV33" s="261">
        <v>100</v>
      </c>
      <c r="KW33" s="261">
        <v>50</v>
      </c>
      <c r="KX33" s="261">
        <v>100</v>
      </c>
      <c r="KY33" s="261">
        <v>250</v>
      </c>
      <c r="KZ33" s="261">
        <v>150</v>
      </c>
      <c r="LA33" s="261">
        <v>100</v>
      </c>
      <c r="LB33" s="261">
        <v>0</v>
      </c>
      <c r="LC33" s="261">
        <v>150</v>
      </c>
      <c r="LD33" s="261">
        <v>250</v>
      </c>
      <c r="LE33" s="262"/>
      <c r="LF33" s="263">
        <f t="shared" si="20"/>
        <v>1900</v>
      </c>
      <c r="LG33" s="264">
        <f t="shared" si="20"/>
        <v>1600</v>
      </c>
      <c r="LH33" s="261">
        <v>0</v>
      </c>
      <c r="LI33" s="261">
        <v>0</v>
      </c>
      <c r="LJ33" s="261">
        <v>80</v>
      </c>
      <c r="LK33" s="261">
        <v>80</v>
      </c>
      <c r="LL33" s="261">
        <v>80</v>
      </c>
      <c r="LM33" s="261">
        <v>0</v>
      </c>
      <c r="LN33" s="261">
        <v>0</v>
      </c>
      <c r="LO33" s="261">
        <v>0</v>
      </c>
      <c r="LP33" s="261">
        <v>0</v>
      </c>
      <c r="LQ33" s="261">
        <v>0</v>
      </c>
      <c r="LR33" s="261">
        <v>0</v>
      </c>
      <c r="LS33" s="261">
        <v>0</v>
      </c>
      <c r="LT33" s="262"/>
      <c r="LU33" s="263">
        <f t="shared" si="21"/>
        <v>240</v>
      </c>
      <c r="LV33" s="264">
        <f t="shared" si="21"/>
        <v>240</v>
      </c>
      <c r="LW33" s="261">
        <v>0</v>
      </c>
      <c r="LX33" s="261">
        <v>0</v>
      </c>
      <c r="LY33" s="261">
        <v>0</v>
      </c>
      <c r="LZ33" s="261">
        <v>0</v>
      </c>
      <c r="MA33" s="261">
        <v>395</v>
      </c>
      <c r="MB33" s="261">
        <v>0</v>
      </c>
      <c r="MC33" s="261">
        <v>395</v>
      </c>
      <c r="MD33" s="261">
        <v>0</v>
      </c>
      <c r="ME33" s="261">
        <v>395</v>
      </c>
      <c r="MF33" s="261">
        <v>0</v>
      </c>
      <c r="MG33" s="261">
        <v>0</v>
      </c>
      <c r="MH33" s="261">
        <v>395</v>
      </c>
      <c r="MI33" s="262"/>
      <c r="MJ33" s="263">
        <f t="shared" si="22"/>
        <v>1580</v>
      </c>
      <c r="MK33" s="264">
        <f t="shared" si="22"/>
        <v>1580</v>
      </c>
      <c r="ML33" s="261">
        <v>0</v>
      </c>
      <c r="MM33" s="261">
        <v>0</v>
      </c>
      <c r="MN33" s="261">
        <v>0</v>
      </c>
      <c r="MO33" s="261">
        <v>0</v>
      </c>
      <c r="MP33" s="261">
        <v>0</v>
      </c>
      <c r="MQ33" s="261">
        <v>0</v>
      </c>
      <c r="MR33" s="261">
        <v>0</v>
      </c>
      <c r="MS33" s="261">
        <v>0</v>
      </c>
      <c r="MT33" s="261">
        <v>0</v>
      </c>
      <c r="MU33" s="261">
        <v>0</v>
      </c>
      <c r="MV33" s="261">
        <v>0</v>
      </c>
      <c r="MW33" s="261">
        <v>0</v>
      </c>
      <c r="MX33" s="262"/>
      <c r="MY33" s="263">
        <f t="shared" si="23"/>
        <v>0</v>
      </c>
      <c r="MZ33" s="264">
        <f t="shared" si="23"/>
        <v>0</v>
      </c>
      <c r="NA33" s="261">
        <v>11255</v>
      </c>
      <c r="NB33" s="261">
        <v>8185</v>
      </c>
      <c r="NC33" s="261">
        <v>10475</v>
      </c>
      <c r="ND33" s="261">
        <v>17860</v>
      </c>
      <c r="NE33" s="261">
        <v>17811.41</v>
      </c>
      <c r="NF33" s="261">
        <v>14828.59</v>
      </c>
      <c r="NG33" s="261">
        <v>16205</v>
      </c>
      <c r="NH33" s="261">
        <v>7720</v>
      </c>
      <c r="NI33" s="261">
        <v>9130</v>
      </c>
      <c r="NJ33" s="261">
        <v>14235</v>
      </c>
      <c r="NK33" s="261">
        <v>12360</v>
      </c>
      <c r="NL33" s="261">
        <v>9475</v>
      </c>
      <c r="NM33" s="262"/>
      <c r="NN33" s="263">
        <f t="shared" si="24"/>
        <v>149540</v>
      </c>
      <c r="NO33" s="264">
        <f t="shared" si="24"/>
        <v>138285</v>
      </c>
      <c r="NP33" s="261">
        <v>408</v>
      </c>
      <c r="NQ33" s="261">
        <v>355.8</v>
      </c>
      <c r="NR33" s="261">
        <v>257.8</v>
      </c>
      <c r="NS33" s="261">
        <v>251.59</v>
      </c>
      <c r="NT33" s="261">
        <v>593.5</v>
      </c>
      <c r="NU33" s="261">
        <v>390</v>
      </c>
      <c r="NV33" s="261">
        <v>206.5</v>
      </c>
      <c r="NW33" s="261">
        <v>50</v>
      </c>
      <c r="NX33" s="261">
        <v>164.5</v>
      </c>
      <c r="NY33" s="261">
        <v>578</v>
      </c>
      <c r="NZ33" s="261">
        <v>227.5</v>
      </c>
      <c r="OA33" s="261">
        <v>208</v>
      </c>
      <c r="OB33" s="262"/>
      <c r="OC33" s="263">
        <f t="shared" si="25"/>
        <v>3691.1899999999996</v>
      </c>
      <c r="OD33" s="264">
        <f t="shared" si="25"/>
        <v>3283.19</v>
      </c>
      <c r="OE33" s="261">
        <v>2080</v>
      </c>
      <c r="OF33" s="261">
        <v>1440</v>
      </c>
      <c r="OG33" s="261">
        <v>2400</v>
      </c>
      <c r="OH33" s="261">
        <v>3440</v>
      </c>
      <c r="OI33" s="261">
        <v>3440</v>
      </c>
      <c r="OJ33" s="261">
        <v>2720</v>
      </c>
      <c r="OK33" s="261">
        <v>3600</v>
      </c>
      <c r="OL33" s="261">
        <v>1680</v>
      </c>
      <c r="OM33" s="261">
        <v>1840</v>
      </c>
      <c r="ON33" s="261">
        <v>2240</v>
      </c>
      <c r="OO33" s="261">
        <v>2320</v>
      </c>
      <c r="OP33" s="261">
        <v>1360</v>
      </c>
      <c r="OQ33" s="262"/>
      <c r="OR33" s="263">
        <f t="shared" si="26"/>
        <v>28560</v>
      </c>
      <c r="OS33" s="264">
        <f t="shared" si="26"/>
        <v>26480</v>
      </c>
      <c r="OT33" s="261">
        <v>0</v>
      </c>
      <c r="OU33" s="261">
        <v>0</v>
      </c>
      <c r="OV33" s="261">
        <v>0</v>
      </c>
      <c r="OW33" s="261">
        <v>0</v>
      </c>
      <c r="OX33" s="261">
        <v>0</v>
      </c>
      <c r="OY33" s="261">
        <v>0</v>
      </c>
      <c r="OZ33" s="261">
        <v>0</v>
      </c>
      <c r="PA33" s="261">
        <v>50</v>
      </c>
      <c r="PB33" s="261">
        <v>0</v>
      </c>
      <c r="PC33" s="261">
        <v>0</v>
      </c>
      <c r="PD33" s="261">
        <v>0</v>
      </c>
      <c r="PE33" s="261">
        <v>0</v>
      </c>
      <c r="PF33" s="262"/>
      <c r="PG33" s="263">
        <f t="shared" si="27"/>
        <v>50</v>
      </c>
      <c r="PH33" s="264">
        <f t="shared" si="27"/>
        <v>50</v>
      </c>
      <c r="PI33" s="261">
        <v>4035</v>
      </c>
      <c r="PJ33" s="261">
        <v>4200</v>
      </c>
      <c r="PK33" s="261">
        <v>3300</v>
      </c>
      <c r="PL33" s="261">
        <v>4200</v>
      </c>
      <c r="PM33" s="261">
        <v>4500</v>
      </c>
      <c r="PN33" s="261">
        <v>3650</v>
      </c>
      <c r="PO33" s="261">
        <v>4870</v>
      </c>
      <c r="PP33" s="261">
        <v>3020</v>
      </c>
      <c r="PQ33" s="261">
        <v>5020</v>
      </c>
      <c r="PR33" s="261">
        <v>3900</v>
      </c>
      <c r="PS33" s="261">
        <v>5550</v>
      </c>
      <c r="PT33" s="261">
        <v>4350</v>
      </c>
      <c r="PU33" s="262"/>
      <c r="PV33" s="263">
        <f t="shared" si="28"/>
        <v>50595</v>
      </c>
      <c r="PW33" s="264">
        <f t="shared" si="28"/>
        <v>46560</v>
      </c>
      <c r="PX33" s="261">
        <v>321</v>
      </c>
      <c r="PY33" s="261">
        <v>205.3</v>
      </c>
      <c r="PZ33" s="261">
        <v>214</v>
      </c>
      <c r="QA33" s="261">
        <v>316</v>
      </c>
      <c r="QB33" s="261">
        <v>218</v>
      </c>
      <c r="QC33" s="261">
        <v>127</v>
      </c>
      <c r="QD33" s="261">
        <v>420.5</v>
      </c>
      <c r="QE33" s="261">
        <v>81.5</v>
      </c>
      <c r="QF33" s="261">
        <v>468</v>
      </c>
      <c r="QG33" s="261">
        <v>264.74</v>
      </c>
      <c r="QH33" s="261">
        <v>793.5</v>
      </c>
      <c r="QI33" s="261">
        <v>171</v>
      </c>
      <c r="QJ33" s="262"/>
      <c r="QK33" s="263">
        <f t="shared" si="29"/>
        <v>3600.54</v>
      </c>
      <c r="QL33" s="264">
        <f t="shared" si="29"/>
        <v>3279.54</v>
      </c>
      <c r="QM33" s="261">
        <v>0</v>
      </c>
      <c r="QN33" s="261">
        <v>0</v>
      </c>
      <c r="QO33" s="261">
        <v>0</v>
      </c>
      <c r="QP33" s="261">
        <v>0</v>
      </c>
      <c r="QQ33" s="261">
        <v>0</v>
      </c>
      <c r="QR33" s="261">
        <v>80</v>
      </c>
      <c r="QS33" s="261">
        <v>0</v>
      </c>
      <c r="QT33" s="261">
        <v>0</v>
      </c>
      <c r="QU33" s="261">
        <v>0</v>
      </c>
      <c r="QV33" s="261">
        <v>0</v>
      </c>
      <c r="QW33" s="261">
        <v>0</v>
      </c>
      <c r="QX33" s="261">
        <v>0</v>
      </c>
      <c r="QY33" s="262"/>
      <c r="QZ33" s="263">
        <f t="shared" si="30"/>
        <v>80</v>
      </c>
      <c r="RA33" s="264">
        <f t="shared" si="30"/>
        <v>80</v>
      </c>
      <c r="RB33" s="261">
        <v>100</v>
      </c>
      <c r="RC33" s="261">
        <v>100</v>
      </c>
      <c r="RD33" s="261">
        <v>100</v>
      </c>
      <c r="RE33" s="261">
        <v>50</v>
      </c>
      <c r="RF33" s="261">
        <v>50</v>
      </c>
      <c r="RG33" s="261">
        <v>50</v>
      </c>
      <c r="RH33" s="261">
        <v>50</v>
      </c>
      <c r="RI33" s="261">
        <v>100</v>
      </c>
      <c r="RJ33" s="261">
        <v>100</v>
      </c>
      <c r="RK33" s="261">
        <v>0</v>
      </c>
      <c r="RL33" s="261">
        <v>0</v>
      </c>
      <c r="RM33" s="261">
        <v>50</v>
      </c>
      <c r="RN33" s="262"/>
      <c r="RO33" s="263">
        <f t="shared" si="31"/>
        <v>750</v>
      </c>
      <c r="RP33" s="264">
        <f t="shared" si="31"/>
        <v>650</v>
      </c>
      <c r="RQ33" s="261">
        <v>0</v>
      </c>
      <c r="RR33" s="261">
        <v>0</v>
      </c>
      <c r="RS33" s="261">
        <v>0</v>
      </c>
      <c r="RT33" s="261">
        <v>0</v>
      </c>
      <c r="RU33" s="261">
        <v>0</v>
      </c>
      <c r="RV33" s="261">
        <v>0</v>
      </c>
      <c r="RW33" s="261">
        <v>0</v>
      </c>
      <c r="RX33" s="261">
        <v>0</v>
      </c>
      <c r="RY33" s="261">
        <v>0</v>
      </c>
      <c r="RZ33" s="261">
        <v>0</v>
      </c>
      <c r="SA33" s="261">
        <v>0</v>
      </c>
      <c r="SB33" s="261">
        <v>0</v>
      </c>
      <c r="SC33" s="262"/>
      <c r="SD33" s="263">
        <f t="shared" si="32"/>
        <v>0</v>
      </c>
      <c r="SE33" s="264">
        <f t="shared" si="32"/>
        <v>0</v>
      </c>
      <c r="SF33" s="261">
        <v>0</v>
      </c>
      <c r="SG33" s="261">
        <v>0</v>
      </c>
      <c r="SH33" s="261">
        <v>0</v>
      </c>
      <c r="SI33" s="261">
        <v>0</v>
      </c>
      <c r="SJ33" s="261">
        <v>0</v>
      </c>
      <c r="SK33" s="261">
        <v>0</v>
      </c>
      <c r="SL33" s="261">
        <v>0</v>
      </c>
      <c r="SM33" s="261">
        <v>0</v>
      </c>
      <c r="SN33" s="261">
        <v>0</v>
      </c>
      <c r="SO33" s="261">
        <v>0</v>
      </c>
      <c r="SP33" s="261">
        <v>0</v>
      </c>
      <c r="SQ33" s="261">
        <v>0</v>
      </c>
      <c r="SR33" s="262"/>
      <c r="SS33" s="263">
        <f t="shared" si="33"/>
        <v>0</v>
      </c>
      <c r="ST33" s="264">
        <f t="shared" si="33"/>
        <v>0</v>
      </c>
      <c r="SU33" s="261">
        <v>1610</v>
      </c>
      <c r="SV33" s="261">
        <v>1265</v>
      </c>
      <c r="SW33" s="261">
        <v>1840</v>
      </c>
      <c r="SX33" s="261">
        <v>1380</v>
      </c>
      <c r="SY33" s="261">
        <v>1265</v>
      </c>
      <c r="SZ33" s="261">
        <v>1265</v>
      </c>
      <c r="TA33" s="261">
        <v>1610</v>
      </c>
      <c r="TB33" s="261">
        <v>805</v>
      </c>
      <c r="TC33" s="261">
        <v>1265</v>
      </c>
      <c r="TD33" s="261">
        <v>2185</v>
      </c>
      <c r="TE33" s="261">
        <v>1495</v>
      </c>
      <c r="TF33" s="261">
        <v>2300</v>
      </c>
      <c r="TG33" s="262"/>
      <c r="TH33" s="263">
        <f t="shared" si="34"/>
        <v>18285</v>
      </c>
      <c r="TI33" s="264">
        <f t="shared" si="34"/>
        <v>16675</v>
      </c>
      <c r="TJ33" s="261">
        <v>161.08000000000001</v>
      </c>
      <c r="TK33" s="261">
        <v>165.59</v>
      </c>
      <c r="TL33" s="261">
        <v>111.12</v>
      </c>
      <c r="TM33" s="261">
        <v>45.1</v>
      </c>
      <c r="TN33" s="261">
        <v>47.08</v>
      </c>
      <c r="TO33" s="261">
        <v>40.590000000000003</v>
      </c>
      <c r="TP33" s="261">
        <v>56.1</v>
      </c>
      <c r="TQ33" s="261">
        <v>27.06</v>
      </c>
      <c r="TR33" s="261">
        <v>45.1</v>
      </c>
      <c r="TS33" s="261">
        <v>76.67</v>
      </c>
      <c r="TT33" s="261">
        <v>49.61</v>
      </c>
      <c r="TU33" s="261">
        <v>81.180000000000007</v>
      </c>
      <c r="TV33" s="262"/>
      <c r="TW33" s="263">
        <f t="shared" si="35"/>
        <v>906.28</v>
      </c>
      <c r="TX33" s="264">
        <f t="shared" si="35"/>
        <v>745.2</v>
      </c>
      <c r="TY33" s="261">
        <v>1120</v>
      </c>
      <c r="TZ33" s="261">
        <v>880</v>
      </c>
      <c r="UA33" s="261">
        <v>1280</v>
      </c>
      <c r="UB33" s="261">
        <v>960</v>
      </c>
      <c r="UC33" s="261">
        <v>880</v>
      </c>
      <c r="UD33" s="261">
        <v>880</v>
      </c>
      <c r="UE33" s="261">
        <v>1120</v>
      </c>
      <c r="UF33" s="261">
        <v>560</v>
      </c>
      <c r="UG33" s="261">
        <v>880</v>
      </c>
      <c r="UH33" s="261">
        <v>1520</v>
      </c>
      <c r="UI33" s="261">
        <v>1040</v>
      </c>
      <c r="UJ33" s="261">
        <v>1600</v>
      </c>
      <c r="UK33" s="262"/>
      <c r="UL33" s="263">
        <f t="shared" si="36"/>
        <v>12720</v>
      </c>
      <c r="UM33" s="264">
        <f t="shared" si="36"/>
        <v>11600</v>
      </c>
      <c r="UN33" s="261">
        <v>50</v>
      </c>
      <c r="UO33" s="261">
        <v>0</v>
      </c>
      <c r="UP33" s="261">
        <v>0</v>
      </c>
      <c r="UQ33" s="261">
        <v>50</v>
      </c>
      <c r="UR33" s="261">
        <v>150</v>
      </c>
      <c r="US33" s="261">
        <v>0</v>
      </c>
      <c r="UT33" s="261">
        <v>100</v>
      </c>
      <c r="UU33" s="261">
        <v>100</v>
      </c>
      <c r="UV33" s="261">
        <v>100</v>
      </c>
      <c r="UW33" s="261">
        <v>150</v>
      </c>
      <c r="UX33" s="261">
        <v>250</v>
      </c>
      <c r="UY33" s="261">
        <v>200</v>
      </c>
      <c r="UZ33" s="262"/>
      <c r="VA33" s="263">
        <f t="shared" si="37"/>
        <v>1150</v>
      </c>
      <c r="VB33" s="264">
        <f t="shared" si="37"/>
        <v>1100</v>
      </c>
      <c r="VC33" s="261">
        <v>0</v>
      </c>
      <c r="VD33" s="261">
        <v>0</v>
      </c>
      <c r="VE33" s="261">
        <v>0</v>
      </c>
      <c r="VF33" s="261">
        <v>0</v>
      </c>
      <c r="VG33" s="261">
        <v>0</v>
      </c>
      <c r="VH33" s="261">
        <v>0</v>
      </c>
      <c r="VI33" s="261">
        <v>0</v>
      </c>
      <c r="VJ33" s="261">
        <v>0</v>
      </c>
      <c r="VK33" s="261">
        <v>0</v>
      </c>
      <c r="VL33" s="261">
        <v>0</v>
      </c>
      <c r="VM33" s="261">
        <v>0</v>
      </c>
      <c r="VN33" s="261">
        <v>0</v>
      </c>
      <c r="VO33" s="262"/>
      <c r="VP33" s="263">
        <f t="shared" si="38"/>
        <v>0</v>
      </c>
      <c r="VQ33" s="264">
        <f t="shared" si="38"/>
        <v>0</v>
      </c>
      <c r="VR33" s="261">
        <v>590</v>
      </c>
      <c r="VS33" s="261">
        <v>885</v>
      </c>
      <c r="VT33" s="261">
        <v>0</v>
      </c>
      <c r="VU33" s="261">
        <v>295</v>
      </c>
      <c r="VV33" s="261">
        <v>0</v>
      </c>
      <c r="VW33" s="261">
        <v>885</v>
      </c>
      <c r="VX33" s="261">
        <v>885</v>
      </c>
      <c r="VY33" s="261">
        <v>295</v>
      </c>
      <c r="VZ33" s="261">
        <v>590</v>
      </c>
      <c r="WA33" s="261">
        <v>0</v>
      </c>
      <c r="WB33" s="261">
        <v>1770</v>
      </c>
      <c r="WC33" s="261">
        <v>590</v>
      </c>
      <c r="WD33" s="262"/>
      <c r="WE33" s="263">
        <f t="shared" si="39"/>
        <v>6785</v>
      </c>
      <c r="WF33" s="264">
        <f t="shared" si="39"/>
        <v>6195</v>
      </c>
      <c r="WG33" s="261">
        <v>490.82</v>
      </c>
      <c r="WH33" s="261">
        <v>541.72</v>
      </c>
      <c r="WI33" s="261">
        <v>467.29</v>
      </c>
      <c r="WJ33" s="261">
        <v>437.04</v>
      </c>
      <c r="WK33" s="261">
        <v>577.72</v>
      </c>
      <c r="WL33" s="261">
        <v>548.57000000000005</v>
      </c>
      <c r="WM33" s="261">
        <v>508.81</v>
      </c>
      <c r="WN33" s="261">
        <v>1772.72</v>
      </c>
      <c r="WO33" s="261">
        <v>826.37</v>
      </c>
      <c r="WP33" s="261">
        <v>1803.51</v>
      </c>
      <c r="WQ33" s="261">
        <v>1128.3800000000001</v>
      </c>
      <c r="WR33" s="261">
        <v>1582.62</v>
      </c>
      <c r="WS33" s="262"/>
      <c r="WT33" s="263">
        <f t="shared" si="40"/>
        <v>10685.57</v>
      </c>
      <c r="WU33" s="264">
        <f t="shared" si="40"/>
        <v>10194.75</v>
      </c>
      <c r="WV33" s="261">
        <v>67.89</v>
      </c>
      <c r="WW33" s="261">
        <v>150</v>
      </c>
      <c r="WX33" s="261">
        <v>9.17</v>
      </c>
      <c r="WY33" s="261">
        <v>104.58</v>
      </c>
      <c r="WZ33" s="261">
        <v>9.33</v>
      </c>
      <c r="XA33" s="261">
        <v>127.52</v>
      </c>
      <c r="XB33" s="261">
        <v>122.48</v>
      </c>
      <c r="XC33" s="261">
        <v>59.17</v>
      </c>
      <c r="XD33" s="261">
        <v>255.89</v>
      </c>
      <c r="XE33" s="261">
        <v>85.78</v>
      </c>
      <c r="XF33" s="261">
        <v>300</v>
      </c>
      <c r="XG33" s="261">
        <v>132.11000000000001</v>
      </c>
      <c r="XH33" s="262"/>
      <c r="XI33" s="263">
        <f t="shared" si="41"/>
        <v>1423.92</v>
      </c>
      <c r="XJ33" s="264">
        <f t="shared" si="41"/>
        <v>1356.0299999999997</v>
      </c>
      <c r="XK33" s="261">
        <v>0</v>
      </c>
      <c r="XL33" s="261">
        <v>0</v>
      </c>
      <c r="XM33" s="261">
        <v>0</v>
      </c>
      <c r="XN33" s="261">
        <v>0</v>
      </c>
      <c r="XO33" s="261">
        <v>0</v>
      </c>
      <c r="XP33" s="261">
        <v>0</v>
      </c>
      <c r="XQ33" s="261">
        <v>0</v>
      </c>
      <c r="XR33" s="261">
        <v>0</v>
      </c>
      <c r="XS33" s="261">
        <v>0</v>
      </c>
      <c r="XT33" s="261">
        <v>0</v>
      </c>
      <c r="XU33" s="261">
        <v>0</v>
      </c>
      <c r="XV33" s="261">
        <v>0</v>
      </c>
      <c r="XW33" s="261"/>
      <c r="XX33" s="263">
        <f t="shared" si="42"/>
        <v>0</v>
      </c>
      <c r="XY33" s="264">
        <f t="shared" si="42"/>
        <v>0</v>
      </c>
      <c r="XZ33" s="261">
        <v>66.790000000000006</v>
      </c>
      <c r="YA33" s="261">
        <v>70.819999999999993</v>
      </c>
      <c r="YB33" s="261">
        <v>70.53</v>
      </c>
      <c r="YC33" s="261">
        <v>66.099999999999994</v>
      </c>
      <c r="YD33" s="261">
        <v>80.099999999999994</v>
      </c>
      <c r="YE33" s="261">
        <v>89.45</v>
      </c>
      <c r="YF33" s="261">
        <v>93.49</v>
      </c>
      <c r="YG33" s="261">
        <v>104.92</v>
      </c>
      <c r="YH33" s="261">
        <v>84.48</v>
      </c>
      <c r="YI33" s="261">
        <v>95.29</v>
      </c>
      <c r="YJ33" s="261">
        <v>86.13</v>
      </c>
      <c r="YK33" s="261">
        <v>82.17</v>
      </c>
      <c r="YL33" s="262"/>
      <c r="YM33" s="263">
        <f t="shared" si="43"/>
        <v>990.26999999999987</v>
      </c>
      <c r="YN33" s="264">
        <f t="shared" si="43"/>
        <v>923.4799999999999</v>
      </c>
      <c r="YO33" s="261">
        <v>668.2</v>
      </c>
      <c r="YP33" s="261">
        <v>798.53</v>
      </c>
      <c r="YQ33" s="261">
        <v>780.35</v>
      </c>
      <c r="YR33" s="261">
        <v>742.17</v>
      </c>
      <c r="YS33" s="261">
        <v>939.67</v>
      </c>
      <c r="YT33" s="261">
        <v>948.03</v>
      </c>
      <c r="YU33" s="261">
        <v>614.29</v>
      </c>
      <c r="YV33" s="261">
        <v>474.96</v>
      </c>
      <c r="YW33" s="261">
        <v>573.53</v>
      </c>
      <c r="YX33" s="261">
        <v>1402.56</v>
      </c>
      <c r="YY33" s="261">
        <v>946.5</v>
      </c>
      <c r="YZ33" s="261">
        <v>678.44</v>
      </c>
      <c r="ZA33" s="262"/>
      <c r="ZB33" s="263">
        <f t="shared" si="44"/>
        <v>9567.23</v>
      </c>
      <c r="ZC33" s="264">
        <f t="shared" si="44"/>
        <v>8899.0300000000007</v>
      </c>
      <c r="ZD33" s="261">
        <v>0</v>
      </c>
      <c r="ZE33" s="261">
        <v>0</v>
      </c>
      <c r="ZF33" s="261">
        <v>0</v>
      </c>
      <c r="ZG33" s="261">
        <v>0</v>
      </c>
      <c r="ZH33" s="261">
        <v>0</v>
      </c>
      <c r="ZI33" s="261">
        <v>0</v>
      </c>
      <c r="ZJ33" s="261">
        <v>0</v>
      </c>
      <c r="ZK33" s="261">
        <v>0</v>
      </c>
      <c r="ZL33" s="261">
        <v>0</v>
      </c>
      <c r="ZM33" s="261">
        <v>0</v>
      </c>
      <c r="ZN33" s="261">
        <v>0</v>
      </c>
      <c r="ZO33" s="261">
        <v>0</v>
      </c>
      <c r="ZP33" s="262"/>
      <c r="ZQ33" s="263">
        <f t="shared" si="45"/>
        <v>0</v>
      </c>
      <c r="ZR33" s="264">
        <f t="shared" si="45"/>
        <v>0</v>
      </c>
      <c r="ZS33" s="261">
        <v>0</v>
      </c>
      <c r="ZT33" s="261">
        <v>0</v>
      </c>
      <c r="ZU33" s="261">
        <v>0</v>
      </c>
      <c r="ZV33" s="261">
        <v>0</v>
      </c>
      <c r="ZW33" s="261">
        <v>10</v>
      </c>
      <c r="ZX33" s="261">
        <v>0</v>
      </c>
      <c r="ZY33" s="261">
        <v>0</v>
      </c>
      <c r="ZZ33" s="261">
        <v>0</v>
      </c>
      <c r="AAA33" s="261">
        <v>0</v>
      </c>
      <c r="AAB33" s="261">
        <v>0</v>
      </c>
      <c r="AAC33" s="261">
        <v>0</v>
      </c>
      <c r="AAD33" s="261">
        <v>0</v>
      </c>
      <c r="AAE33" s="262"/>
      <c r="AAF33" s="263">
        <f t="shared" si="46"/>
        <v>10</v>
      </c>
      <c r="AAG33" s="264">
        <f t="shared" si="46"/>
        <v>10</v>
      </c>
      <c r="AAH33" s="261">
        <v>8209.99</v>
      </c>
      <c r="AAI33" s="261">
        <v>8475.7099999999991</v>
      </c>
      <c r="AAJ33" s="261">
        <v>6200.21</v>
      </c>
      <c r="AAK33" s="261">
        <v>6889.48</v>
      </c>
      <c r="AAL33" s="261">
        <v>7705.35</v>
      </c>
      <c r="AAM33" s="261">
        <v>6929.31</v>
      </c>
      <c r="AAN33" s="261">
        <v>7100.44</v>
      </c>
      <c r="AAO33" s="261">
        <v>4259.3599999999997</v>
      </c>
      <c r="AAP33" s="261">
        <v>4969.93</v>
      </c>
      <c r="AAQ33" s="261">
        <v>8584.81</v>
      </c>
      <c r="AAR33" s="261">
        <v>10922.2</v>
      </c>
      <c r="AAS33" s="261">
        <v>12063.18</v>
      </c>
      <c r="AAT33" s="262"/>
      <c r="AAU33" s="263">
        <f t="shared" si="47"/>
        <v>92309.97</v>
      </c>
      <c r="AAV33" s="264">
        <f t="shared" si="47"/>
        <v>84099.98000000001</v>
      </c>
      <c r="AAW33" s="261">
        <v>3696.38</v>
      </c>
      <c r="AAX33" s="261">
        <v>3413.22</v>
      </c>
      <c r="AAY33" s="261">
        <v>2755.35</v>
      </c>
      <c r="AAZ33" s="261">
        <v>2606.66</v>
      </c>
      <c r="ABA33" s="261">
        <v>2968.03</v>
      </c>
      <c r="ABB33" s="261">
        <v>2904.72</v>
      </c>
      <c r="ABC33" s="261">
        <v>3231.03</v>
      </c>
      <c r="ABD33" s="261">
        <v>1983.42</v>
      </c>
      <c r="ABE33" s="261">
        <v>2235.06</v>
      </c>
      <c r="ABF33" s="261">
        <v>4120.78</v>
      </c>
      <c r="ABG33" s="261">
        <v>4386.25</v>
      </c>
      <c r="ABH33" s="261">
        <v>4290.83</v>
      </c>
      <c r="ABI33" s="262"/>
      <c r="ABJ33" s="263">
        <f t="shared" si="48"/>
        <v>38591.729999999996</v>
      </c>
      <c r="ABK33" s="264">
        <f t="shared" si="48"/>
        <v>34895.35</v>
      </c>
      <c r="ABL33" s="261">
        <v>1567.25</v>
      </c>
      <c r="ABM33" s="261">
        <v>1788.1</v>
      </c>
      <c r="ABN33" s="261">
        <v>1682.55</v>
      </c>
      <c r="ABO33" s="261">
        <v>1501.5</v>
      </c>
      <c r="ABP33" s="261">
        <v>1547.45</v>
      </c>
      <c r="ABQ33" s="261">
        <v>1984.57</v>
      </c>
      <c r="ABR33" s="261">
        <v>1991.38</v>
      </c>
      <c r="ABS33" s="261">
        <v>1191.8</v>
      </c>
      <c r="ABT33" s="261">
        <v>1018.5</v>
      </c>
      <c r="ABU33" s="261">
        <v>1515.2</v>
      </c>
      <c r="ABV33" s="261">
        <v>1812.15</v>
      </c>
      <c r="ABW33" s="261">
        <v>1456.62</v>
      </c>
      <c r="ABX33" s="262"/>
      <c r="ABY33" s="263">
        <f t="shared" si="49"/>
        <v>19057.07</v>
      </c>
      <c r="ABZ33" s="264">
        <f t="shared" si="49"/>
        <v>17489.82</v>
      </c>
      <c r="ACA33" s="261">
        <v>14278.48</v>
      </c>
      <c r="ACB33" s="261">
        <v>14393.15</v>
      </c>
      <c r="ACC33" s="261">
        <v>10795.29</v>
      </c>
      <c r="ACD33" s="261">
        <v>12427.98</v>
      </c>
      <c r="ACE33" s="261">
        <v>11130.5</v>
      </c>
      <c r="ACF33" s="261">
        <v>11119.22</v>
      </c>
      <c r="ACG33" s="261">
        <v>13475.24</v>
      </c>
      <c r="ACH33" s="261">
        <v>9313.8700000000008</v>
      </c>
      <c r="ACI33" s="261">
        <v>8288.52</v>
      </c>
      <c r="ACJ33" s="261">
        <v>11371.37</v>
      </c>
      <c r="ACK33" s="261">
        <v>13607.42</v>
      </c>
      <c r="ACL33" s="261">
        <v>12912.37</v>
      </c>
      <c r="ACM33" s="262"/>
      <c r="ACN33" s="263">
        <f t="shared" si="50"/>
        <v>143113.41</v>
      </c>
      <c r="ACO33" s="264">
        <f t="shared" si="50"/>
        <v>128834.93</v>
      </c>
      <c r="ACP33" s="261">
        <v>230</v>
      </c>
      <c r="ACQ33" s="261">
        <v>115</v>
      </c>
      <c r="ACR33" s="261">
        <v>230</v>
      </c>
      <c r="ACS33" s="261">
        <v>230</v>
      </c>
      <c r="ACT33" s="261">
        <v>115</v>
      </c>
      <c r="ACU33" s="261">
        <v>115</v>
      </c>
      <c r="ACV33" s="261">
        <v>0</v>
      </c>
      <c r="ACW33" s="261">
        <v>0</v>
      </c>
      <c r="ACX33" s="261">
        <v>0</v>
      </c>
      <c r="ACY33" s="261">
        <v>230</v>
      </c>
      <c r="ACZ33" s="261">
        <v>0</v>
      </c>
      <c r="ADA33" s="261">
        <v>115</v>
      </c>
      <c r="ADB33" s="262"/>
      <c r="ADC33" s="263">
        <f t="shared" si="51"/>
        <v>1380</v>
      </c>
      <c r="ADD33" s="264">
        <f t="shared" si="51"/>
        <v>1150</v>
      </c>
      <c r="ADE33" s="261">
        <v>0</v>
      </c>
      <c r="ADF33" s="261">
        <v>0</v>
      </c>
      <c r="ADG33" s="261">
        <v>0</v>
      </c>
      <c r="ADH33" s="261">
        <v>0</v>
      </c>
      <c r="ADI33" s="261">
        <v>0</v>
      </c>
      <c r="ADJ33" s="261">
        <v>0</v>
      </c>
      <c r="ADK33" s="261">
        <v>0</v>
      </c>
      <c r="ADL33" s="261">
        <v>0</v>
      </c>
      <c r="ADM33" s="261">
        <v>0</v>
      </c>
      <c r="ADN33" s="261">
        <v>0</v>
      </c>
      <c r="ADO33" s="261">
        <v>0</v>
      </c>
      <c r="ADP33" s="261">
        <v>0</v>
      </c>
      <c r="ADQ33" s="262"/>
      <c r="ADR33" s="263">
        <f t="shared" si="52"/>
        <v>0</v>
      </c>
      <c r="ADS33" s="264">
        <f t="shared" si="52"/>
        <v>0</v>
      </c>
      <c r="ADT33" s="261">
        <v>160</v>
      </c>
      <c r="ADU33" s="261">
        <v>80</v>
      </c>
      <c r="ADV33" s="261">
        <v>160</v>
      </c>
      <c r="ADW33" s="261">
        <v>160</v>
      </c>
      <c r="ADX33" s="261">
        <v>80</v>
      </c>
      <c r="ADY33" s="261">
        <v>80</v>
      </c>
      <c r="ADZ33" s="261">
        <v>0</v>
      </c>
      <c r="AEA33" s="261">
        <v>0</v>
      </c>
      <c r="AEB33" s="261">
        <v>0</v>
      </c>
      <c r="AEC33" s="261">
        <v>0</v>
      </c>
      <c r="AED33" s="261">
        <v>0</v>
      </c>
      <c r="AEE33" s="261">
        <v>0</v>
      </c>
      <c r="AEF33" s="262"/>
      <c r="AEG33" s="263">
        <f t="shared" si="53"/>
        <v>720</v>
      </c>
      <c r="AEH33" s="264">
        <f t="shared" si="53"/>
        <v>560</v>
      </c>
      <c r="AEI33" s="261">
        <v>0</v>
      </c>
      <c r="AEJ33" s="261">
        <v>0</v>
      </c>
      <c r="AEK33" s="261">
        <v>0</v>
      </c>
      <c r="AEL33" s="261">
        <v>0</v>
      </c>
      <c r="AEM33" s="261">
        <v>0</v>
      </c>
      <c r="AEN33" s="261">
        <v>0</v>
      </c>
      <c r="AEO33" s="261">
        <v>0</v>
      </c>
      <c r="AEP33" s="261">
        <v>0</v>
      </c>
      <c r="AEQ33" s="261">
        <v>0</v>
      </c>
      <c r="AER33" s="261">
        <v>160</v>
      </c>
      <c r="AES33" s="261">
        <v>0</v>
      </c>
      <c r="AET33" s="261">
        <v>80</v>
      </c>
      <c r="AEU33" s="262"/>
      <c r="AEV33" s="263">
        <f t="shared" si="54"/>
        <v>240</v>
      </c>
      <c r="AEW33" s="264">
        <f t="shared" si="54"/>
        <v>240</v>
      </c>
      <c r="AEX33" s="261">
        <v>0</v>
      </c>
      <c r="AEY33" s="261">
        <v>0</v>
      </c>
      <c r="AEZ33" s="261">
        <v>0</v>
      </c>
      <c r="AFA33" s="261">
        <v>0</v>
      </c>
      <c r="AFB33" s="261">
        <v>0</v>
      </c>
      <c r="AFC33" s="261">
        <v>0</v>
      </c>
      <c r="AFD33" s="261">
        <v>0</v>
      </c>
      <c r="AFE33" s="261">
        <v>0</v>
      </c>
      <c r="AFF33" s="261">
        <v>0</v>
      </c>
      <c r="AFG33" s="261">
        <v>0</v>
      </c>
      <c r="AFH33" s="261">
        <v>0</v>
      </c>
      <c r="AFI33" s="261">
        <v>0</v>
      </c>
      <c r="AFJ33" s="262"/>
      <c r="AFK33" s="263">
        <f t="shared" si="55"/>
        <v>0</v>
      </c>
      <c r="AFL33" s="264">
        <f t="shared" si="55"/>
        <v>0</v>
      </c>
      <c r="AFM33" s="261">
        <v>0</v>
      </c>
      <c r="AFN33" s="261">
        <v>0</v>
      </c>
      <c r="AFO33" s="261">
        <v>0</v>
      </c>
      <c r="AFP33" s="261">
        <v>12</v>
      </c>
      <c r="AFQ33" s="261">
        <v>0</v>
      </c>
      <c r="AFR33" s="261">
        <v>0</v>
      </c>
      <c r="AFS33" s="261">
        <v>0</v>
      </c>
      <c r="AFT33" s="261">
        <v>0</v>
      </c>
      <c r="AFU33" s="261">
        <v>0</v>
      </c>
      <c r="AFV33" s="261">
        <v>0</v>
      </c>
      <c r="AFW33" s="261">
        <v>0</v>
      </c>
      <c r="AFX33" s="261">
        <v>0</v>
      </c>
      <c r="AFY33" s="262"/>
      <c r="AFZ33" s="263">
        <f t="shared" si="56"/>
        <v>12</v>
      </c>
      <c r="AGA33" s="264">
        <f t="shared" si="56"/>
        <v>12</v>
      </c>
      <c r="AGB33" s="261">
        <v>0</v>
      </c>
      <c r="AGC33" s="261">
        <v>0</v>
      </c>
      <c r="AGD33" s="261">
        <v>0</v>
      </c>
      <c r="AGE33" s="261">
        <v>0</v>
      </c>
      <c r="AGF33" s="261">
        <v>0</v>
      </c>
      <c r="AGG33" s="261">
        <v>1</v>
      </c>
      <c r="AGH33" s="261">
        <v>0</v>
      </c>
      <c r="AGI33" s="261">
        <v>0</v>
      </c>
      <c r="AGJ33" s="261">
        <v>0</v>
      </c>
      <c r="AGK33" s="261">
        <v>0</v>
      </c>
      <c r="AGL33" s="261">
        <v>0</v>
      </c>
      <c r="AGM33" s="261">
        <v>0</v>
      </c>
      <c r="AGN33" s="262"/>
      <c r="AGO33" s="263">
        <f t="shared" si="57"/>
        <v>1</v>
      </c>
      <c r="AGP33" s="264">
        <f t="shared" si="57"/>
        <v>1</v>
      </c>
      <c r="AGQ33" s="261">
        <v>0</v>
      </c>
      <c r="AGR33" s="261">
        <v>0</v>
      </c>
      <c r="AGS33" s="261">
        <v>0</v>
      </c>
      <c r="AGT33" s="261">
        <v>0</v>
      </c>
      <c r="AGU33" s="261">
        <v>0</v>
      </c>
      <c r="AGV33" s="261">
        <v>0</v>
      </c>
      <c r="AGW33" s="261">
        <v>0</v>
      </c>
      <c r="AGX33" s="261">
        <v>0</v>
      </c>
      <c r="AGY33" s="261">
        <v>0</v>
      </c>
      <c r="AGZ33" s="261">
        <v>0</v>
      </c>
      <c r="AHA33" s="261">
        <v>0</v>
      </c>
      <c r="AHB33" s="261">
        <v>0</v>
      </c>
      <c r="AHC33" s="262"/>
      <c r="AHD33" s="263">
        <f t="shared" si="58"/>
        <v>0</v>
      </c>
      <c r="AHE33" s="264">
        <f t="shared" si="58"/>
        <v>0</v>
      </c>
      <c r="AHF33" s="261">
        <v>0</v>
      </c>
      <c r="AHG33" s="261">
        <v>0</v>
      </c>
      <c r="AHH33" s="261">
        <v>5</v>
      </c>
      <c r="AHI33" s="261">
        <v>0</v>
      </c>
      <c r="AHJ33" s="261">
        <v>51</v>
      </c>
      <c r="AHK33" s="261">
        <v>0</v>
      </c>
      <c r="AHL33" s="261">
        <v>0</v>
      </c>
      <c r="AHM33" s="261">
        <v>0</v>
      </c>
      <c r="AHN33" s="261">
        <v>0</v>
      </c>
      <c r="AHO33" s="261">
        <v>0</v>
      </c>
      <c r="AHP33" s="261">
        <v>0</v>
      </c>
      <c r="AHQ33" s="261">
        <v>0</v>
      </c>
      <c r="AHR33" s="262"/>
      <c r="AHS33" s="263">
        <f t="shared" si="59"/>
        <v>56</v>
      </c>
      <c r="AHT33" s="264">
        <f t="shared" si="59"/>
        <v>56</v>
      </c>
      <c r="AHU33" s="261">
        <v>0</v>
      </c>
      <c r="AHV33" s="261">
        <v>0</v>
      </c>
      <c r="AHW33" s="261">
        <v>0</v>
      </c>
      <c r="AHX33" s="261">
        <v>0</v>
      </c>
      <c r="AHY33" s="261">
        <v>0</v>
      </c>
      <c r="AHZ33" s="261">
        <v>0</v>
      </c>
      <c r="AIA33" s="261">
        <v>0</v>
      </c>
      <c r="AIB33" s="261">
        <v>0</v>
      </c>
      <c r="AIC33" s="261">
        <v>0</v>
      </c>
      <c r="AID33" s="261">
        <v>0</v>
      </c>
      <c r="AIE33" s="261">
        <v>0</v>
      </c>
      <c r="AIF33" s="261">
        <v>0</v>
      </c>
      <c r="AIG33" s="262"/>
      <c r="AIH33" s="263">
        <f t="shared" si="60"/>
        <v>0</v>
      </c>
      <c r="AII33" s="264">
        <f t="shared" si="60"/>
        <v>0</v>
      </c>
      <c r="AIJ33" s="261">
        <v>0</v>
      </c>
      <c r="AIK33" s="261">
        <v>0</v>
      </c>
      <c r="AIL33" s="261">
        <v>0</v>
      </c>
      <c r="AIM33" s="261">
        <v>0</v>
      </c>
      <c r="AIN33" s="261">
        <v>0</v>
      </c>
      <c r="AIO33" s="261">
        <v>0</v>
      </c>
      <c r="AIP33" s="261">
        <v>0</v>
      </c>
      <c r="AIQ33" s="261">
        <v>0</v>
      </c>
      <c r="AIR33" s="261">
        <v>0</v>
      </c>
      <c r="AIS33" s="261">
        <v>0</v>
      </c>
      <c r="AIT33" s="261">
        <v>0</v>
      </c>
      <c r="AIU33" s="261">
        <v>0</v>
      </c>
      <c r="AIV33" s="262"/>
      <c r="AIW33" s="263">
        <f t="shared" si="61"/>
        <v>0</v>
      </c>
      <c r="AIX33" s="264">
        <f t="shared" si="61"/>
        <v>0</v>
      </c>
      <c r="AIY33" s="261">
        <v>0</v>
      </c>
      <c r="AIZ33" s="261">
        <v>0</v>
      </c>
      <c r="AJA33" s="261">
        <v>0</v>
      </c>
      <c r="AJB33" s="261">
        <v>0</v>
      </c>
      <c r="AJC33" s="261">
        <v>0</v>
      </c>
      <c r="AJD33" s="261">
        <v>0</v>
      </c>
      <c r="AJE33" s="261">
        <v>0</v>
      </c>
      <c r="AJF33" s="261">
        <v>0</v>
      </c>
      <c r="AJG33" s="261">
        <v>0</v>
      </c>
      <c r="AJH33" s="261">
        <v>0</v>
      </c>
      <c r="AJI33" s="261">
        <v>0</v>
      </c>
      <c r="AJJ33" s="261">
        <v>0</v>
      </c>
      <c r="AJK33" s="262"/>
      <c r="AJL33" s="263">
        <f t="shared" si="62"/>
        <v>0</v>
      </c>
      <c r="AJM33" s="264">
        <f t="shared" si="62"/>
        <v>0</v>
      </c>
      <c r="AJN33" s="261">
        <v>0</v>
      </c>
      <c r="AJO33" s="261">
        <v>0</v>
      </c>
      <c r="AJP33" s="261">
        <v>0</v>
      </c>
      <c r="AJQ33" s="261">
        <v>0</v>
      </c>
      <c r="AJR33" s="261">
        <v>0</v>
      </c>
      <c r="AJS33" s="261">
        <v>0</v>
      </c>
      <c r="AJT33" s="261">
        <v>0</v>
      </c>
      <c r="AJU33" s="261">
        <v>0</v>
      </c>
      <c r="AJV33" s="261">
        <v>0</v>
      </c>
      <c r="AJW33" s="261">
        <v>0</v>
      </c>
      <c r="AJX33" s="261">
        <v>0</v>
      </c>
      <c r="AJY33" s="261">
        <v>0</v>
      </c>
      <c r="AJZ33" s="262"/>
      <c r="AKA33" s="263">
        <f t="shared" si="63"/>
        <v>0</v>
      </c>
      <c r="AKB33" s="264">
        <f t="shared" si="63"/>
        <v>0</v>
      </c>
      <c r="AKC33" s="261">
        <v>0</v>
      </c>
      <c r="AKD33" s="261">
        <v>0</v>
      </c>
      <c r="AKE33" s="261">
        <v>0</v>
      </c>
      <c r="AKF33" s="261">
        <v>0</v>
      </c>
      <c r="AKG33" s="261">
        <v>0</v>
      </c>
      <c r="AKH33" s="261">
        <v>0</v>
      </c>
      <c r="AKI33" s="261">
        <v>0</v>
      </c>
      <c r="AKJ33" s="261">
        <v>0</v>
      </c>
      <c r="AKK33" s="261">
        <v>0</v>
      </c>
      <c r="AKL33" s="261">
        <v>0</v>
      </c>
      <c r="AKM33" s="261">
        <v>0</v>
      </c>
      <c r="AKN33" s="261">
        <v>0</v>
      </c>
      <c r="AKO33" s="262"/>
      <c r="AKP33" s="263">
        <f t="shared" si="64"/>
        <v>0</v>
      </c>
      <c r="AKQ33" s="264">
        <f t="shared" si="64"/>
        <v>0</v>
      </c>
      <c r="AKR33" s="261">
        <v>0</v>
      </c>
      <c r="AKS33" s="261">
        <v>0</v>
      </c>
      <c r="AKT33" s="261">
        <v>0</v>
      </c>
      <c r="AKU33" s="261">
        <v>0</v>
      </c>
      <c r="AKV33" s="261">
        <v>0</v>
      </c>
      <c r="AKW33" s="261">
        <v>0</v>
      </c>
      <c r="AKX33" s="261">
        <v>0</v>
      </c>
      <c r="AKY33" s="261">
        <v>0</v>
      </c>
      <c r="AKZ33" s="261">
        <v>0</v>
      </c>
      <c r="ALA33" s="261">
        <v>0</v>
      </c>
      <c r="ALB33" s="261">
        <v>0</v>
      </c>
      <c r="ALC33" s="261">
        <v>0</v>
      </c>
      <c r="ALD33" s="262"/>
      <c r="ALE33" s="263">
        <f t="shared" si="65"/>
        <v>0</v>
      </c>
      <c r="ALF33" s="264">
        <f t="shared" si="65"/>
        <v>0</v>
      </c>
      <c r="ALG33" s="261">
        <v>0</v>
      </c>
      <c r="ALH33" s="261">
        <v>0</v>
      </c>
      <c r="ALI33" s="261">
        <v>0</v>
      </c>
      <c r="ALJ33" s="261">
        <v>0</v>
      </c>
      <c r="ALK33" s="261">
        <v>0</v>
      </c>
      <c r="ALL33" s="261">
        <v>0</v>
      </c>
      <c r="ALM33" s="261">
        <v>0</v>
      </c>
      <c r="ALN33" s="261">
        <v>0</v>
      </c>
      <c r="ALO33" s="261">
        <v>0</v>
      </c>
      <c r="ALP33" s="261">
        <v>0</v>
      </c>
      <c r="ALQ33" s="261">
        <v>0</v>
      </c>
      <c r="ALR33" s="261">
        <v>0</v>
      </c>
      <c r="ALS33" s="262"/>
      <c r="ALT33" s="263">
        <f t="shared" si="66"/>
        <v>0</v>
      </c>
      <c r="ALU33" s="264">
        <f t="shared" si="66"/>
        <v>0</v>
      </c>
      <c r="ALV33" s="261">
        <v>0</v>
      </c>
      <c r="ALW33" s="261">
        <v>0</v>
      </c>
      <c r="ALX33" s="261">
        <v>0</v>
      </c>
      <c r="ALY33" s="261">
        <v>0</v>
      </c>
      <c r="ALZ33" s="261">
        <v>0</v>
      </c>
      <c r="AMA33" s="261">
        <v>0</v>
      </c>
      <c r="AMB33" s="261">
        <v>0</v>
      </c>
      <c r="AMC33" s="261">
        <v>0</v>
      </c>
      <c r="AMD33" s="261">
        <v>0</v>
      </c>
      <c r="AME33" s="261">
        <v>0</v>
      </c>
      <c r="AMF33" s="261">
        <v>0</v>
      </c>
      <c r="AMG33" s="261">
        <v>0</v>
      </c>
      <c r="AMH33" s="262"/>
      <c r="AMI33" s="263">
        <f t="shared" si="67"/>
        <v>0</v>
      </c>
      <c r="AMJ33" s="264">
        <f t="shared" si="67"/>
        <v>0</v>
      </c>
      <c r="AMK33" s="261">
        <v>0</v>
      </c>
      <c r="AML33" s="261">
        <v>0</v>
      </c>
      <c r="AMM33" s="261">
        <v>0</v>
      </c>
      <c r="AMN33" s="261">
        <v>0</v>
      </c>
      <c r="AMO33" s="261">
        <v>0</v>
      </c>
      <c r="AMP33" s="261">
        <v>0</v>
      </c>
      <c r="AMQ33" s="261">
        <v>0</v>
      </c>
      <c r="AMR33" s="261">
        <v>0</v>
      </c>
      <c r="AMS33" s="261">
        <v>0</v>
      </c>
      <c r="AMT33" s="261">
        <v>0</v>
      </c>
      <c r="AMU33" s="261">
        <v>0</v>
      </c>
      <c r="AMV33" s="261">
        <v>0</v>
      </c>
      <c r="AMW33" s="262"/>
      <c r="AMX33" s="263">
        <f t="shared" si="68"/>
        <v>0</v>
      </c>
      <c r="AMY33" s="264">
        <f t="shared" si="68"/>
        <v>0</v>
      </c>
      <c r="AMZ33" s="261">
        <v>0</v>
      </c>
      <c r="ANA33" s="261">
        <v>0</v>
      </c>
      <c r="ANB33" s="261">
        <v>0</v>
      </c>
      <c r="ANC33" s="261">
        <v>0</v>
      </c>
      <c r="AND33" s="261">
        <v>0</v>
      </c>
      <c r="ANE33" s="261">
        <v>0</v>
      </c>
      <c r="ANF33" s="261">
        <v>0</v>
      </c>
      <c r="ANG33" s="261">
        <v>0</v>
      </c>
      <c r="ANH33" s="261">
        <v>0</v>
      </c>
      <c r="ANI33" s="261">
        <v>0</v>
      </c>
      <c r="ANJ33" s="261">
        <v>0</v>
      </c>
      <c r="ANK33" s="261">
        <v>0</v>
      </c>
      <c r="ANL33" s="262"/>
      <c r="ANM33" s="263">
        <f t="shared" si="69"/>
        <v>0</v>
      </c>
      <c r="ANN33" s="264">
        <f t="shared" si="69"/>
        <v>0</v>
      </c>
      <c r="ANO33" s="261">
        <v>0</v>
      </c>
      <c r="ANP33" s="261">
        <v>0</v>
      </c>
      <c r="ANQ33" s="261">
        <v>0</v>
      </c>
      <c r="ANR33" s="261">
        <v>0</v>
      </c>
      <c r="ANS33" s="261">
        <v>0</v>
      </c>
      <c r="ANT33" s="261">
        <v>0</v>
      </c>
      <c r="ANU33" s="261">
        <v>0</v>
      </c>
      <c r="ANV33" s="261">
        <v>0</v>
      </c>
      <c r="ANW33" s="261">
        <v>0</v>
      </c>
      <c r="ANX33" s="261">
        <v>0</v>
      </c>
      <c r="ANY33" s="261">
        <v>0</v>
      </c>
      <c r="ANZ33" s="261">
        <v>0</v>
      </c>
      <c r="AOA33" s="262"/>
      <c r="AOB33" s="263">
        <f t="shared" si="70"/>
        <v>0</v>
      </c>
      <c r="AOC33" s="264">
        <f t="shared" si="70"/>
        <v>0</v>
      </c>
      <c r="AOD33" s="261">
        <v>0</v>
      </c>
      <c r="AOE33" s="261">
        <v>0</v>
      </c>
      <c r="AOF33" s="261">
        <v>0</v>
      </c>
      <c r="AOG33" s="261">
        <v>0</v>
      </c>
      <c r="AOH33" s="261">
        <v>0</v>
      </c>
      <c r="AOI33" s="261">
        <v>0</v>
      </c>
      <c r="AOJ33" s="261">
        <v>0</v>
      </c>
      <c r="AOK33" s="261">
        <v>0</v>
      </c>
      <c r="AOL33" s="261">
        <v>0</v>
      </c>
      <c r="AOM33" s="261">
        <v>0</v>
      </c>
      <c r="AON33" s="261">
        <v>0</v>
      </c>
      <c r="AOO33" s="261">
        <v>0</v>
      </c>
      <c r="AOP33" s="262"/>
      <c r="AOQ33" s="263">
        <f t="shared" si="71"/>
        <v>0</v>
      </c>
      <c r="AOR33" s="264">
        <f t="shared" si="71"/>
        <v>0</v>
      </c>
      <c r="AOS33" s="261">
        <v>0</v>
      </c>
      <c r="AOT33" s="261">
        <v>0</v>
      </c>
      <c r="AOU33" s="261">
        <v>0</v>
      </c>
      <c r="AOV33" s="261">
        <v>0</v>
      </c>
      <c r="AOW33" s="261">
        <v>0</v>
      </c>
      <c r="AOX33" s="261">
        <v>0</v>
      </c>
      <c r="AOY33" s="261">
        <v>0</v>
      </c>
      <c r="AOZ33" s="261">
        <v>0</v>
      </c>
      <c r="APA33" s="261">
        <v>0</v>
      </c>
      <c r="APB33" s="261">
        <v>0</v>
      </c>
      <c r="APC33" s="261">
        <v>0</v>
      </c>
      <c r="APD33" s="261">
        <v>0</v>
      </c>
      <c r="APE33" s="262"/>
      <c r="APF33" s="263">
        <f t="shared" si="72"/>
        <v>0</v>
      </c>
      <c r="APG33" s="264">
        <f t="shared" si="72"/>
        <v>0</v>
      </c>
      <c r="APH33" s="261">
        <v>0</v>
      </c>
      <c r="API33" s="261">
        <v>0</v>
      </c>
      <c r="APJ33" s="261">
        <v>0</v>
      </c>
      <c r="APK33" s="261">
        <v>0</v>
      </c>
      <c r="APL33" s="261">
        <v>0</v>
      </c>
      <c r="APM33" s="261">
        <v>0</v>
      </c>
      <c r="APN33" s="261">
        <v>0</v>
      </c>
      <c r="APO33" s="261">
        <v>0</v>
      </c>
      <c r="APP33" s="261">
        <v>0</v>
      </c>
      <c r="APQ33" s="261">
        <v>0</v>
      </c>
      <c r="APR33" s="261">
        <v>0</v>
      </c>
      <c r="APS33" s="261">
        <v>0</v>
      </c>
      <c r="APT33" s="262"/>
      <c r="APU33" s="263">
        <f t="shared" si="73"/>
        <v>0</v>
      </c>
      <c r="APV33" s="264">
        <f t="shared" si="73"/>
        <v>0</v>
      </c>
      <c r="APW33" s="261">
        <v>0</v>
      </c>
      <c r="APX33" s="261">
        <v>0</v>
      </c>
      <c r="APY33" s="261">
        <v>0</v>
      </c>
      <c r="APZ33" s="261">
        <v>0</v>
      </c>
      <c r="AQA33" s="261">
        <v>0</v>
      </c>
      <c r="AQB33" s="261">
        <v>0</v>
      </c>
      <c r="AQC33" s="261">
        <v>0</v>
      </c>
      <c r="AQD33" s="261">
        <v>0</v>
      </c>
      <c r="AQE33" s="261">
        <v>0</v>
      </c>
      <c r="AQF33" s="261">
        <v>0</v>
      </c>
      <c r="AQG33" s="261">
        <v>0</v>
      </c>
      <c r="AQH33" s="261">
        <v>0</v>
      </c>
      <c r="AQI33" s="262"/>
      <c r="AQJ33" s="263">
        <f t="shared" si="74"/>
        <v>0</v>
      </c>
      <c r="AQK33" s="264">
        <f t="shared" si="74"/>
        <v>0</v>
      </c>
      <c r="AQL33" s="261"/>
      <c r="AQM33" s="261"/>
      <c r="AQN33" s="261"/>
      <c r="AQO33" s="261"/>
      <c r="AQP33" s="261"/>
      <c r="AQQ33" s="261"/>
      <c r="AQR33" s="261">
        <v>37242</v>
      </c>
      <c r="AQS33" s="261"/>
      <c r="AQT33" s="261"/>
      <c r="AQU33" s="261"/>
      <c r="AQV33" s="261"/>
      <c r="AQW33" s="261"/>
      <c r="AQX33" s="262"/>
      <c r="AQY33" s="263">
        <f t="shared" si="75"/>
        <v>37242</v>
      </c>
      <c r="AQZ33" s="264">
        <f t="shared" si="75"/>
        <v>37242</v>
      </c>
      <c r="ARA33" s="261">
        <v>11269</v>
      </c>
      <c r="ARB33" s="261">
        <v>0</v>
      </c>
      <c r="ARC33" s="261">
        <v>0</v>
      </c>
      <c r="ARD33" s="261">
        <v>59388</v>
      </c>
      <c r="ARE33" s="261">
        <v>19796</v>
      </c>
      <c r="ARF33" s="261">
        <v>19796</v>
      </c>
      <c r="ARG33" s="261">
        <v>19796</v>
      </c>
      <c r="ARH33" s="261">
        <v>19796</v>
      </c>
      <c r="ARI33" s="261">
        <v>0</v>
      </c>
      <c r="ARJ33" s="261">
        <v>0</v>
      </c>
      <c r="ARK33" s="261">
        <v>0</v>
      </c>
      <c r="ARL33" s="261">
        <v>0</v>
      </c>
      <c r="ARM33" s="262"/>
      <c r="ARN33" s="263">
        <f t="shared" si="76"/>
        <v>149841</v>
      </c>
      <c r="ARO33" s="264">
        <f t="shared" si="76"/>
        <v>138572</v>
      </c>
      <c r="ARP33" s="261">
        <v>58963.27</v>
      </c>
      <c r="ARQ33" s="261">
        <v>68426.070000000007</v>
      </c>
      <c r="ARR33" s="261">
        <v>55765.88</v>
      </c>
      <c r="ARS33" s="261">
        <v>61998.68</v>
      </c>
      <c r="ART33" s="261">
        <v>63424.05</v>
      </c>
      <c r="ARU33" s="261">
        <v>70967.91</v>
      </c>
      <c r="ARV33" s="261">
        <v>65764.759999999995</v>
      </c>
      <c r="ARW33" s="261">
        <v>69934.600000000006</v>
      </c>
      <c r="ARX33" s="261">
        <v>74489.34</v>
      </c>
      <c r="ARY33" s="261">
        <v>68309.63</v>
      </c>
      <c r="ARZ33" s="261">
        <v>67164.92</v>
      </c>
      <c r="ASA33" s="262"/>
      <c r="ASB33" s="265">
        <f t="shared" si="78"/>
        <v>725209.11</v>
      </c>
      <c r="ASC33" s="266"/>
      <c r="ASD33" s="261"/>
      <c r="ASE33" s="261"/>
      <c r="ASF33" s="261"/>
      <c r="ASG33" s="261"/>
      <c r="ASH33" s="261">
        <v>20001.23</v>
      </c>
      <c r="ASI33" s="261"/>
      <c r="ASJ33" s="261"/>
      <c r="ASK33" s="261"/>
      <c r="ASL33" s="261"/>
      <c r="ASM33" s="261"/>
      <c r="ASN33" s="262"/>
      <c r="ASO33" s="267">
        <f t="shared" si="77"/>
        <v>20001.23</v>
      </c>
    </row>
    <row r="34" spans="1:1185" x14ac:dyDescent="0.25">
      <c r="A34" s="39">
        <v>33</v>
      </c>
      <c r="B34" s="40">
        <v>1</v>
      </c>
      <c r="C34" s="40" t="s">
        <v>44</v>
      </c>
      <c r="D34" s="40" t="s">
        <v>44</v>
      </c>
      <c r="E34" s="41" t="s">
        <v>44</v>
      </c>
      <c r="F34" s="187">
        <v>399371</v>
      </c>
      <c r="G34" s="49">
        <v>471920</v>
      </c>
      <c r="H34" s="51">
        <v>409343</v>
      </c>
      <c r="I34" s="49">
        <v>413409</v>
      </c>
      <c r="J34" s="49">
        <v>126048.78126142308</v>
      </c>
      <c r="K34" s="51" t="s">
        <v>219</v>
      </c>
      <c r="L34" s="49">
        <v>329170</v>
      </c>
      <c r="M34" s="49">
        <v>455219</v>
      </c>
      <c r="N34" s="49">
        <v>409343</v>
      </c>
      <c r="O34" s="49">
        <v>34112</v>
      </c>
      <c r="P34" s="49">
        <v>34451</v>
      </c>
      <c r="Q34" s="258">
        <v>6139.298059657538</v>
      </c>
      <c r="R34" s="259">
        <v>10561.92067891933</v>
      </c>
      <c r="S34" s="260">
        <f t="shared" si="0"/>
        <v>16701.21873857687</v>
      </c>
      <c r="T34" s="268">
        <v>1350</v>
      </c>
      <c r="U34" s="268">
        <v>1124.75</v>
      </c>
      <c r="V34" s="268">
        <v>1134.73</v>
      </c>
      <c r="W34" s="268">
        <v>685.12</v>
      </c>
      <c r="X34" s="268">
        <v>1073.6600000000001</v>
      </c>
      <c r="Y34" s="268">
        <v>1927.91</v>
      </c>
      <c r="Z34" s="268">
        <v>2517.2600000000002</v>
      </c>
      <c r="AA34" s="268">
        <v>1222.69</v>
      </c>
      <c r="AB34" s="268">
        <v>1118</v>
      </c>
      <c r="AC34" s="268">
        <v>3549.2</v>
      </c>
      <c r="AD34" s="268">
        <v>3452.8</v>
      </c>
      <c r="AE34" s="268">
        <v>435.11</v>
      </c>
      <c r="AF34" s="269"/>
      <c r="AG34" s="270">
        <f t="shared" si="1"/>
        <v>19591.23</v>
      </c>
      <c r="AH34" s="271">
        <f t="shared" si="1"/>
        <v>18241.23</v>
      </c>
      <c r="AI34" s="268">
        <v>0</v>
      </c>
      <c r="AJ34" s="268">
        <v>0</v>
      </c>
      <c r="AK34" s="268">
        <v>0</v>
      </c>
      <c r="AL34" s="268">
        <v>0</v>
      </c>
      <c r="AM34" s="268">
        <v>0</v>
      </c>
      <c r="AN34" s="268">
        <v>0</v>
      </c>
      <c r="AO34" s="268">
        <v>0</v>
      </c>
      <c r="AP34" s="268">
        <v>0</v>
      </c>
      <c r="AQ34" s="268">
        <v>0</v>
      </c>
      <c r="AR34" s="268">
        <v>0</v>
      </c>
      <c r="AS34" s="268">
        <v>0</v>
      </c>
      <c r="AT34" s="268">
        <v>0</v>
      </c>
      <c r="AU34" s="269"/>
      <c r="AV34" s="270">
        <f t="shared" si="2"/>
        <v>0</v>
      </c>
      <c r="AW34" s="271">
        <f t="shared" si="2"/>
        <v>0</v>
      </c>
      <c r="AX34" s="268">
        <v>0</v>
      </c>
      <c r="AY34" s="268">
        <v>0</v>
      </c>
      <c r="AZ34" s="268">
        <v>0</v>
      </c>
      <c r="BA34" s="268">
        <v>0</v>
      </c>
      <c r="BB34" s="268">
        <v>0</v>
      </c>
      <c r="BC34" s="268">
        <v>0</v>
      </c>
      <c r="BD34" s="268">
        <v>0</v>
      </c>
      <c r="BE34" s="268">
        <v>0</v>
      </c>
      <c r="BF34" s="268">
        <v>0</v>
      </c>
      <c r="BG34" s="268">
        <v>0</v>
      </c>
      <c r="BH34" s="268">
        <v>0</v>
      </c>
      <c r="BI34" s="268">
        <v>0</v>
      </c>
      <c r="BJ34" s="269"/>
      <c r="BK34" s="270">
        <f t="shared" si="3"/>
        <v>0</v>
      </c>
      <c r="BL34" s="271">
        <f t="shared" si="3"/>
        <v>0</v>
      </c>
      <c r="BM34" s="268">
        <v>0</v>
      </c>
      <c r="BN34" s="268">
        <v>0</v>
      </c>
      <c r="BO34" s="268">
        <v>0</v>
      </c>
      <c r="BP34" s="268">
        <v>0</v>
      </c>
      <c r="BQ34" s="268">
        <v>0</v>
      </c>
      <c r="BR34" s="268">
        <v>0</v>
      </c>
      <c r="BS34" s="268">
        <v>0</v>
      </c>
      <c r="BT34" s="268">
        <v>0</v>
      </c>
      <c r="BU34" s="268">
        <v>0</v>
      </c>
      <c r="BV34" s="268">
        <v>0</v>
      </c>
      <c r="BW34" s="268">
        <v>0</v>
      </c>
      <c r="BX34" s="268">
        <v>0</v>
      </c>
      <c r="BY34" s="269"/>
      <c r="BZ34" s="270">
        <f t="shared" si="4"/>
        <v>0</v>
      </c>
      <c r="CA34" s="271">
        <f t="shared" si="4"/>
        <v>0</v>
      </c>
      <c r="CB34" s="268">
        <v>0</v>
      </c>
      <c r="CC34" s="268">
        <v>0</v>
      </c>
      <c r="CD34" s="268">
        <v>0</v>
      </c>
      <c r="CE34" s="268">
        <v>0</v>
      </c>
      <c r="CF34" s="268">
        <v>0</v>
      </c>
      <c r="CG34" s="268">
        <v>0</v>
      </c>
      <c r="CH34" s="268">
        <v>0</v>
      </c>
      <c r="CI34" s="268">
        <v>0</v>
      </c>
      <c r="CJ34" s="268">
        <v>0</v>
      </c>
      <c r="CK34" s="268">
        <v>0</v>
      </c>
      <c r="CL34" s="268">
        <v>0</v>
      </c>
      <c r="CM34" s="268">
        <v>0</v>
      </c>
      <c r="CN34" s="269"/>
      <c r="CO34" s="270">
        <f t="shared" si="5"/>
        <v>0</v>
      </c>
      <c r="CP34" s="271">
        <f t="shared" si="5"/>
        <v>0</v>
      </c>
      <c r="CQ34" s="268">
        <v>0</v>
      </c>
      <c r="CR34" s="268">
        <v>0</v>
      </c>
      <c r="CS34" s="268">
        <v>0</v>
      </c>
      <c r="CT34" s="268">
        <v>0</v>
      </c>
      <c r="CU34" s="268">
        <v>0</v>
      </c>
      <c r="CV34" s="268">
        <v>0</v>
      </c>
      <c r="CW34" s="268">
        <v>0</v>
      </c>
      <c r="CX34" s="268">
        <v>0</v>
      </c>
      <c r="CY34" s="268">
        <v>0</v>
      </c>
      <c r="CZ34" s="268">
        <v>0</v>
      </c>
      <c r="DA34" s="268">
        <v>0</v>
      </c>
      <c r="DB34" s="268">
        <v>0</v>
      </c>
      <c r="DC34" s="269"/>
      <c r="DD34" s="270">
        <f t="shared" si="6"/>
        <v>0</v>
      </c>
      <c r="DE34" s="271">
        <f t="shared" si="6"/>
        <v>0</v>
      </c>
      <c r="DF34" s="268">
        <v>0</v>
      </c>
      <c r="DG34" s="268">
        <v>0</v>
      </c>
      <c r="DH34" s="268">
        <v>0</v>
      </c>
      <c r="DI34" s="268">
        <v>0</v>
      </c>
      <c r="DJ34" s="268">
        <v>0</v>
      </c>
      <c r="DK34" s="268">
        <v>0</v>
      </c>
      <c r="DL34" s="268">
        <v>0</v>
      </c>
      <c r="DM34" s="268">
        <v>0</v>
      </c>
      <c r="DN34" s="268">
        <v>0</v>
      </c>
      <c r="DO34" s="268">
        <v>0</v>
      </c>
      <c r="DP34" s="268">
        <v>0</v>
      </c>
      <c r="DQ34" s="268">
        <v>0</v>
      </c>
      <c r="DR34" s="269"/>
      <c r="DS34" s="270">
        <f t="shared" si="7"/>
        <v>0</v>
      </c>
      <c r="DT34" s="271">
        <f t="shared" si="7"/>
        <v>0</v>
      </c>
      <c r="DU34" s="268">
        <v>771.29</v>
      </c>
      <c r="DV34" s="268">
        <v>4237.26</v>
      </c>
      <c r="DW34" s="268">
        <v>750.55</v>
      </c>
      <c r="DX34" s="268">
        <v>626.01</v>
      </c>
      <c r="DY34" s="268">
        <v>1596.25</v>
      </c>
      <c r="DZ34" s="268">
        <v>3049.17</v>
      </c>
      <c r="EA34" s="268">
        <v>5195.95</v>
      </c>
      <c r="EB34" s="268">
        <v>2560.94</v>
      </c>
      <c r="EC34" s="268">
        <v>1456</v>
      </c>
      <c r="ED34" s="268">
        <v>2704.75</v>
      </c>
      <c r="EE34" s="268">
        <v>1276.3</v>
      </c>
      <c r="EF34" s="268">
        <v>640.28</v>
      </c>
      <c r="EG34" s="269"/>
      <c r="EH34" s="270">
        <f t="shared" si="8"/>
        <v>24864.749999999996</v>
      </c>
      <c r="EI34" s="271">
        <f t="shared" si="8"/>
        <v>24093.46</v>
      </c>
      <c r="EJ34" s="268">
        <v>0</v>
      </c>
      <c r="EK34" s="268">
        <v>0</v>
      </c>
      <c r="EL34" s="268">
        <v>0</v>
      </c>
      <c r="EM34" s="268">
        <v>0</v>
      </c>
      <c r="EN34" s="268">
        <v>0</v>
      </c>
      <c r="EO34" s="268">
        <v>0</v>
      </c>
      <c r="EP34" s="268">
        <v>0</v>
      </c>
      <c r="EQ34" s="268">
        <v>0</v>
      </c>
      <c r="ER34" s="268">
        <v>0</v>
      </c>
      <c r="ES34" s="268">
        <v>0</v>
      </c>
      <c r="ET34" s="268">
        <v>0</v>
      </c>
      <c r="EU34" s="268">
        <v>0</v>
      </c>
      <c r="EV34" s="269"/>
      <c r="EW34" s="270">
        <f t="shared" si="9"/>
        <v>0</v>
      </c>
      <c r="EX34" s="271">
        <f t="shared" si="9"/>
        <v>0</v>
      </c>
      <c r="EY34" s="268">
        <v>0</v>
      </c>
      <c r="EZ34" s="268">
        <v>0</v>
      </c>
      <c r="FA34" s="268">
        <v>0</v>
      </c>
      <c r="FB34" s="268">
        <v>0</v>
      </c>
      <c r="FC34" s="268">
        <v>0</v>
      </c>
      <c r="FD34" s="268">
        <v>0</v>
      </c>
      <c r="FE34" s="268">
        <v>0</v>
      </c>
      <c r="FF34" s="268">
        <v>0</v>
      </c>
      <c r="FG34" s="268">
        <v>0</v>
      </c>
      <c r="FH34" s="268">
        <v>0</v>
      </c>
      <c r="FI34" s="268">
        <v>0</v>
      </c>
      <c r="FJ34" s="268">
        <v>0</v>
      </c>
      <c r="FK34" s="269"/>
      <c r="FL34" s="270">
        <f t="shared" si="10"/>
        <v>0</v>
      </c>
      <c r="FM34" s="271">
        <f t="shared" si="10"/>
        <v>0</v>
      </c>
      <c r="FN34" s="268">
        <v>0</v>
      </c>
      <c r="FO34" s="268">
        <v>0</v>
      </c>
      <c r="FP34" s="268">
        <v>0</v>
      </c>
      <c r="FQ34" s="268">
        <v>0</v>
      </c>
      <c r="FR34" s="268">
        <v>0</v>
      </c>
      <c r="FS34" s="268">
        <v>0</v>
      </c>
      <c r="FT34" s="268">
        <v>0</v>
      </c>
      <c r="FU34" s="268">
        <v>0</v>
      </c>
      <c r="FV34" s="268">
        <v>0</v>
      </c>
      <c r="FW34" s="268">
        <v>0</v>
      </c>
      <c r="FX34" s="268">
        <v>0</v>
      </c>
      <c r="FY34" s="268">
        <v>0</v>
      </c>
      <c r="FZ34" s="269"/>
      <c r="GA34" s="270">
        <f t="shared" si="11"/>
        <v>0</v>
      </c>
      <c r="GB34" s="271">
        <f t="shared" si="11"/>
        <v>0</v>
      </c>
      <c r="GC34" s="268">
        <v>0</v>
      </c>
      <c r="GD34" s="268">
        <v>0</v>
      </c>
      <c r="GE34" s="268">
        <v>0</v>
      </c>
      <c r="GF34" s="268">
        <v>0</v>
      </c>
      <c r="GG34" s="268">
        <v>0</v>
      </c>
      <c r="GH34" s="268">
        <v>0</v>
      </c>
      <c r="GI34" s="268">
        <v>0</v>
      </c>
      <c r="GJ34" s="268">
        <v>0</v>
      </c>
      <c r="GK34" s="268">
        <v>0</v>
      </c>
      <c r="GL34" s="268">
        <v>0</v>
      </c>
      <c r="GM34" s="268">
        <v>0</v>
      </c>
      <c r="GN34" s="268">
        <v>0</v>
      </c>
      <c r="GO34" s="269"/>
      <c r="GP34" s="270">
        <f t="shared" si="12"/>
        <v>0</v>
      </c>
      <c r="GQ34" s="271">
        <f t="shared" si="12"/>
        <v>0</v>
      </c>
      <c r="GR34" s="268">
        <v>0</v>
      </c>
      <c r="GS34" s="268">
        <v>0</v>
      </c>
      <c r="GT34" s="268">
        <v>0</v>
      </c>
      <c r="GU34" s="268">
        <v>0</v>
      </c>
      <c r="GV34" s="268">
        <v>0</v>
      </c>
      <c r="GW34" s="268">
        <v>0</v>
      </c>
      <c r="GX34" s="268">
        <v>0</v>
      </c>
      <c r="GY34" s="268">
        <v>0</v>
      </c>
      <c r="GZ34" s="268">
        <v>0</v>
      </c>
      <c r="HA34" s="268">
        <v>0</v>
      </c>
      <c r="HB34" s="268">
        <v>0</v>
      </c>
      <c r="HC34" s="268">
        <v>0</v>
      </c>
      <c r="HD34" s="269"/>
      <c r="HE34" s="270">
        <f t="shared" si="13"/>
        <v>0</v>
      </c>
      <c r="HF34" s="271">
        <f t="shared" si="13"/>
        <v>0</v>
      </c>
      <c r="HG34" s="268">
        <v>1993.25</v>
      </c>
      <c r="HH34" s="268">
        <v>1443.74</v>
      </c>
      <c r="HI34" s="268">
        <v>773.42</v>
      </c>
      <c r="HJ34" s="268">
        <v>4335.1899999999996</v>
      </c>
      <c r="HK34" s="268">
        <v>2136.25</v>
      </c>
      <c r="HL34" s="268">
        <v>1222.33</v>
      </c>
      <c r="HM34" s="268">
        <v>1077.26</v>
      </c>
      <c r="HN34" s="268">
        <v>1195.31</v>
      </c>
      <c r="HO34" s="268">
        <v>1171</v>
      </c>
      <c r="HP34" s="268">
        <v>3210.54</v>
      </c>
      <c r="HQ34" s="268">
        <v>870</v>
      </c>
      <c r="HR34" s="268">
        <v>929.5</v>
      </c>
      <c r="HS34" s="269"/>
      <c r="HT34" s="270">
        <f t="shared" si="14"/>
        <v>20357.789999999997</v>
      </c>
      <c r="HU34" s="271">
        <f t="shared" si="14"/>
        <v>18364.539999999997</v>
      </c>
      <c r="HV34" s="268">
        <v>0</v>
      </c>
      <c r="HW34" s="268">
        <v>0</v>
      </c>
      <c r="HX34" s="268">
        <v>0</v>
      </c>
      <c r="HY34" s="268">
        <v>0</v>
      </c>
      <c r="HZ34" s="268">
        <v>0</v>
      </c>
      <c r="IA34" s="268">
        <v>0</v>
      </c>
      <c r="IB34" s="268">
        <v>0</v>
      </c>
      <c r="IC34" s="268">
        <v>0</v>
      </c>
      <c r="ID34" s="268">
        <v>0</v>
      </c>
      <c r="IE34" s="268">
        <v>0</v>
      </c>
      <c r="IF34" s="268">
        <v>0</v>
      </c>
      <c r="IG34" s="268">
        <v>0</v>
      </c>
      <c r="IH34" s="269"/>
      <c r="II34" s="270">
        <f t="shared" si="15"/>
        <v>0</v>
      </c>
      <c r="IJ34" s="271">
        <f t="shared" si="15"/>
        <v>0</v>
      </c>
      <c r="IK34" s="268">
        <v>0</v>
      </c>
      <c r="IL34" s="268">
        <v>0</v>
      </c>
      <c r="IM34" s="268">
        <v>0</v>
      </c>
      <c r="IN34" s="268">
        <v>0</v>
      </c>
      <c r="IO34" s="268">
        <v>0</v>
      </c>
      <c r="IP34" s="268">
        <v>0</v>
      </c>
      <c r="IQ34" s="268">
        <v>0</v>
      </c>
      <c r="IR34" s="268">
        <v>0</v>
      </c>
      <c r="IS34" s="268">
        <v>0</v>
      </c>
      <c r="IT34" s="268">
        <v>0</v>
      </c>
      <c r="IU34" s="268">
        <v>0</v>
      </c>
      <c r="IV34" s="268">
        <v>0</v>
      </c>
      <c r="IW34" s="269"/>
      <c r="IX34" s="270">
        <f t="shared" si="16"/>
        <v>0</v>
      </c>
      <c r="IY34" s="271">
        <f t="shared" si="16"/>
        <v>0</v>
      </c>
      <c r="IZ34" s="268">
        <v>0</v>
      </c>
      <c r="JA34" s="268">
        <v>0</v>
      </c>
      <c r="JB34" s="268">
        <v>0</v>
      </c>
      <c r="JC34" s="268">
        <v>0</v>
      </c>
      <c r="JD34" s="268">
        <v>0</v>
      </c>
      <c r="JE34" s="268">
        <v>0</v>
      </c>
      <c r="JF34" s="268">
        <v>0</v>
      </c>
      <c r="JG34" s="268">
        <v>0</v>
      </c>
      <c r="JH34" s="268">
        <v>0</v>
      </c>
      <c r="JI34" s="268">
        <v>0</v>
      </c>
      <c r="JJ34" s="268">
        <v>0</v>
      </c>
      <c r="JK34" s="268">
        <v>0</v>
      </c>
      <c r="JL34" s="269"/>
      <c r="JM34" s="270">
        <f t="shared" si="17"/>
        <v>0</v>
      </c>
      <c r="JN34" s="271">
        <f t="shared" si="17"/>
        <v>0</v>
      </c>
      <c r="JO34" s="268">
        <v>0</v>
      </c>
      <c r="JP34" s="268">
        <v>0</v>
      </c>
      <c r="JQ34" s="268">
        <v>0</v>
      </c>
      <c r="JR34" s="268">
        <v>0</v>
      </c>
      <c r="JS34" s="268">
        <v>0</v>
      </c>
      <c r="JT34" s="268">
        <v>0</v>
      </c>
      <c r="JU34" s="268">
        <v>0</v>
      </c>
      <c r="JV34" s="268">
        <v>0</v>
      </c>
      <c r="JW34" s="268">
        <v>0</v>
      </c>
      <c r="JX34" s="268">
        <v>0</v>
      </c>
      <c r="JY34" s="268">
        <v>0</v>
      </c>
      <c r="JZ34" s="268">
        <v>0</v>
      </c>
      <c r="KA34" s="269"/>
      <c r="KB34" s="270">
        <f t="shared" si="18"/>
        <v>0</v>
      </c>
      <c r="KC34" s="271">
        <f t="shared" si="18"/>
        <v>0</v>
      </c>
      <c r="KD34" s="268">
        <v>1600</v>
      </c>
      <c r="KE34" s="268">
        <v>1740</v>
      </c>
      <c r="KF34" s="268">
        <v>1360</v>
      </c>
      <c r="KG34" s="268">
        <v>1600</v>
      </c>
      <c r="KH34" s="268">
        <v>1575</v>
      </c>
      <c r="KI34" s="268">
        <v>1235</v>
      </c>
      <c r="KJ34" s="268">
        <v>1040</v>
      </c>
      <c r="KK34" s="268">
        <v>1050</v>
      </c>
      <c r="KL34" s="268">
        <v>510</v>
      </c>
      <c r="KM34" s="268">
        <v>1360</v>
      </c>
      <c r="KN34" s="268">
        <v>1040</v>
      </c>
      <c r="KO34" s="268">
        <v>880</v>
      </c>
      <c r="KP34" s="269"/>
      <c r="KQ34" s="270">
        <f t="shared" si="19"/>
        <v>14990</v>
      </c>
      <c r="KR34" s="271">
        <f t="shared" si="19"/>
        <v>13390</v>
      </c>
      <c r="KS34" s="268">
        <v>0</v>
      </c>
      <c r="KT34" s="268">
        <v>0</v>
      </c>
      <c r="KU34" s="268">
        <v>0</v>
      </c>
      <c r="KV34" s="268">
        <v>0</v>
      </c>
      <c r="KW34" s="268">
        <v>0</v>
      </c>
      <c r="KX34" s="268">
        <v>0</v>
      </c>
      <c r="KY34" s="268">
        <v>0</v>
      </c>
      <c r="KZ34" s="268">
        <v>0</v>
      </c>
      <c r="LA34" s="268">
        <v>0</v>
      </c>
      <c r="LB34" s="268">
        <v>0</v>
      </c>
      <c r="LC34" s="268">
        <v>0</v>
      </c>
      <c r="LD34" s="268">
        <v>0</v>
      </c>
      <c r="LE34" s="269"/>
      <c r="LF34" s="270">
        <f t="shared" si="20"/>
        <v>0</v>
      </c>
      <c r="LG34" s="271">
        <f t="shared" si="20"/>
        <v>0</v>
      </c>
      <c r="LH34" s="268">
        <v>0</v>
      </c>
      <c r="LI34" s="268">
        <v>0</v>
      </c>
      <c r="LJ34" s="268">
        <v>0</v>
      </c>
      <c r="LK34" s="268">
        <v>0</v>
      </c>
      <c r="LL34" s="268">
        <v>0</v>
      </c>
      <c r="LM34" s="268">
        <v>0</v>
      </c>
      <c r="LN34" s="268">
        <v>0</v>
      </c>
      <c r="LO34" s="268">
        <v>0</v>
      </c>
      <c r="LP34" s="268">
        <v>0</v>
      </c>
      <c r="LQ34" s="268">
        <v>0</v>
      </c>
      <c r="LR34" s="268">
        <v>0</v>
      </c>
      <c r="LS34" s="268">
        <v>0</v>
      </c>
      <c r="LT34" s="269"/>
      <c r="LU34" s="270">
        <f t="shared" si="21"/>
        <v>0</v>
      </c>
      <c r="LV34" s="271">
        <f t="shared" si="21"/>
        <v>0</v>
      </c>
      <c r="LW34" s="268">
        <v>0</v>
      </c>
      <c r="LX34" s="268">
        <v>0</v>
      </c>
      <c r="LY34" s="268">
        <v>0</v>
      </c>
      <c r="LZ34" s="268">
        <v>0</v>
      </c>
      <c r="MA34" s="268">
        <v>0</v>
      </c>
      <c r="MB34" s="268">
        <v>0</v>
      </c>
      <c r="MC34" s="268">
        <v>0</v>
      </c>
      <c r="MD34" s="268">
        <v>0</v>
      </c>
      <c r="ME34" s="268">
        <v>0</v>
      </c>
      <c r="MF34" s="268">
        <v>0</v>
      </c>
      <c r="MG34" s="268">
        <v>0</v>
      </c>
      <c r="MH34" s="268">
        <v>0</v>
      </c>
      <c r="MI34" s="269"/>
      <c r="MJ34" s="270">
        <f t="shared" si="22"/>
        <v>0</v>
      </c>
      <c r="MK34" s="271">
        <f t="shared" si="22"/>
        <v>0</v>
      </c>
      <c r="ML34" s="268">
        <v>0</v>
      </c>
      <c r="MM34" s="268">
        <v>0</v>
      </c>
      <c r="MN34" s="268">
        <v>0</v>
      </c>
      <c r="MO34" s="268">
        <v>0</v>
      </c>
      <c r="MP34" s="268">
        <v>0</v>
      </c>
      <c r="MQ34" s="268">
        <v>0</v>
      </c>
      <c r="MR34" s="268">
        <v>0</v>
      </c>
      <c r="MS34" s="268">
        <v>0</v>
      </c>
      <c r="MT34" s="268">
        <v>0</v>
      </c>
      <c r="MU34" s="268">
        <v>0</v>
      </c>
      <c r="MV34" s="268">
        <v>0</v>
      </c>
      <c r="MW34" s="268">
        <v>0</v>
      </c>
      <c r="MX34" s="269"/>
      <c r="MY34" s="270">
        <f t="shared" si="23"/>
        <v>0</v>
      </c>
      <c r="MZ34" s="271">
        <f t="shared" si="23"/>
        <v>0</v>
      </c>
      <c r="NA34" s="268">
        <v>1950</v>
      </c>
      <c r="NB34" s="268">
        <v>3965.87</v>
      </c>
      <c r="NC34" s="268">
        <v>1931</v>
      </c>
      <c r="ND34" s="268">
        <v>2800</v>
      </c>
      <c r="NE34" s="268">
        <v>2661.5</v>
      </c>
      <c r="NF34" s="268">
        <v>1940</v>
      </c>
      <c r="NG34" s="268">
        <v>2030</v>
      </c>
      <c r="NH34" s="268">
        <v>1322.64</v>
      </c>
      <c r="NI34" s="268">
        <v>1360</v>
      </c>
      <c r="NJ34" s="268">
        <v>2450</v>
      </c>
      <c r="NK34" s="268">
        <v>3175.38</v>
      </c>
      <c r="NL34" s="268">
        <v>1945</v>
      </c>
      <c r="NM34" s="269"/>
      <c r="NN34" s="270">
        <f t="shared" si="24"/>
        <v>27531.39</v>
      </c>
      <c r="NO34" s="271">
        <f t="shared" si="24"/>
        <v>25581.39</v>
      </c>
      <c r="NP34" s="268">
        <v>0</v>
      </c>
      <c r="NQ34" s="268">
        <v>0</v>
      </c>
      <c r="NR34" s="268">
        <v>0</v>
      </c>
      <c r="NS34" s="268">
        <v>0</v>
      </c>
      <c r="NT34" s="268">
        <v>0</v>
      </c>
      <c r="NU34" s="268">
        <v>0</v>
      </c>
      <c r="NV34" s="268">
        <v>0</v>
      </c>
      <c r="NW34" s="268">
        <v>0</v>
      </c>
      <c r="NX34" s="268">
        <v>0</v>
      </c>
      <c r="NY34" s="268">
        <v>0</v>
      </c>
      <c r="NZ34" s="268">
        <v>0</v>
      </c>
      <c r="OA34" s="268">
        <v>0</v>
      </c>
      <c r="OB34" s="269"/>
      <c r="OC34" s="270">
        <f t="shared" si="25"/>
        <v>0</v>
      </c>
      <c r="OD34" s="271">
        <f t="shared" si="25"/>
        <v>0</v>
      </c>
      <c r="OE34" s="268">
        <v>0</v>
      </c>
      <c r="OF34" s="268">
        <v>0</v>
      </c>
      <c r="OG34" s="268">
        <v>0</v>
      </c>
      <c r="OH34" s="268">
        <v>0</v>
      </c>
      <c r="OI34" s="268">
        <v>0</v>
      </c>
      <c r="OJ34" s="268">
        <v>0</v>
      </c>
      <c r="OK34" s="268">
        <v>0</v>
      </c>
      <c r="OL34" s="268">
        <v>0</v>
      </c>
      <c r="OM34" s="268">
        <v>0</v>
      </c>
      <c r="ON34" s="268">
        <v>0</v>
      </c>
      <c r="OO34" s="268">
        <v>0</v>
      </c>
      <c r="OP34" s="268">
        <v>0</v>
      </c>
      <c r="OQ34" s="269"/>
      <c r="OR34" s="270">
        <f t="shared" si="26"/>
        <v>0</v>
      </c>
      <c r="OS34" s="271">
        <f t="shared" si="26"/>
        <v>0</v>
      </c>
      <c r="OT34" s="268">
        <v>0</v>
      </c>
      <c r="OU34" s="268">
        <v>0</v>
      </c>
      <c r="OV34" s="268">
        <v>0</v>
      </c>
      <c r="OW34" s="268">
        <v>0</v>
      </c>
      <c r="OX34" s="268">
        <v>0</v>
      </c>
      <c r="OY34" s="268">
        <v>0</v>
      </c>
      <c r="OZ34" s="268">
        <v>0</v>
      </c>
      <c r="PA34" s="268">
        <v>0</v>
      </c>
      <c r="PB34" s="268">
        <v>0</v>
      </c>
      <c r="PC34" s="268">
        <v>0</v>
      </c>
      <c r="PD34" s="268">
        <v>0</v>
      </c>
      <c r="PE34" s="268">
        <v>0</v>
      </c>
      <c r="PF34" s="269"/>
      <c r="PG34" s="270">
        <f t="shared" si="27"/>
        <v>0</v>
      </c>
      <c r="PH34" s="271">
        <f t="shared" si="27"/>
        <v>0</v>
      </c>
      <c r="PI34" s="268">
        <v>170</v>
      </c>
      <c r="PJ34" s="268">
        <v>170</v>
      </c>
      <c r="PK34" s="268">
        <v>200</v>
      </c>
      <c r="PL34" s="268">
        <v>1404.24</v>
      </c>
      <c r="PM34" s="268">
        <v>486</v>
      </c>
      <c r="PN34" s="268">
        <v>850</v>
      </c>
      <c r="PO34" s="268">
        <v>340</v>
      </c>
      <c r="PP34" s="268">
        <v>170</v>
      </c>
      <c r="PQ34" s="268">
        <v>920</v>
      </c>
      <c r="PR34" s="268">
        <v>170</v>
      </c>
      <c r="PS34" s="268">
        <v>340.64</v>
      </c>
      <c r="PT34" s="268">
        <v>200</v>
      </c>
      <c r="PU34" s="269"/>
      <c r="PV34" s="270">
        <f t="shared" si="28"/>
        <v>5420.88</v>
      </c>
      <c r="PW34" s="271">
        <f t="shared" si="28"/>
        <v>5250.88</v>
      </c>
      <c r="PX34" s="268">
        <v>0</v>
      </c>
      <c r="PY34" s="268">
        <v>0</v>
      </c>
      <c r="PZ34" s="268">
        <v>0</v>
      </c>
      <c r="QA34" s="268">
        <v>0</v>
      </c>
      <c r="QB34" s="268">
        <v>0</v>
      </c>
      <c r="QC34" s="268">
        <v>0</v>
      </c>
      <c r="QD34" s="268">
        <v>0</v>
      </c>
      <c r="QE34" s="268">
        <v>0</v>
      </c>
      <c r="QF34" s="268">
        <v>0</v>
      </c>
      <c r="QG34" s="268">
        <v>0</v>
      </c>
      <c r="QH34" s="268">
        <v>0</v>
      </c>
      <c r="QI34" s="268">
        <v>0</v>
      </c>
      <c r="QJ34" s="269"/>
      <c r="QK34" s="270">
        <f t="shared" si="29"/>
        <v>0</v>
      </c>
      <c r="QL34" s="271">
        <f t="shared" si="29"/>
        <v>0</v>
      </c>
      <c r="QM34" s="268">
        <v>0</v>
      </c>
      <c r="QN34" s="268">
        <v>0</v>
      </c>
      <c r="QO34" s="268">
        <v>0</v>
      </c>
      <c r="QP34" s="268">
        <v>0</v>
      </c>
      <c r="QQ34" s="268">
        <v>0</v>
      </c>
      <c r="QR34" s="268">
        <v>0</v>
      </c>
      <c r="QS34" s="268">
        <v>0</v>
      </c>
      <c r="QT34" s="268">
        <v>0</v>
      </c>
      <c r="QU34" s="268">
        <v>0</v>
      </c>
      <c r="QV34" s="268">
        <v>0</v>
      </c>
      <c r="QW34" s="268">
        <v>0</v>
      </c>
      <c r="QX34" s="268">
        <v>0</v>
      </c>
      <c r="QY34" s="269"/>
      <c r="QZ34" s="270">
        <f t="shared" si="30"/>
        <v>0</v>
      </c>
      <c r="RA34" s="271">
        <f t="shared" si="30"/>
        <v>0</v>
      </c>
      <c r="RB34" s="268">
        <v>0</v>
      </c>
      <c r="RC34" s="268">
        <v>0</v>
      </c>
      <c r="RD34" s="268">
        <v>0</v>
      </c>
      <c r="RE34" s="268">
        <v>0</v>
      </c>
      <c r="RF34" s="268">
        <v>0</v>
      </c>
      <c r="RG34" s="268">
        <v>0</v>
      </c>
      <c r="RH34" s="268">
        <v>0</v>
      </c>
      <c r="RI34" s="268">
        <v>0</v>
      </c>
      <c r="RJ34" s="268">
        <v>0</v>
      </c>
      <c r="RK34" s="268">
        <v>0</v>
      </c>
      <c r="RL34" s="268">
        <v>0</v>
      </c>
      <c r="RM34" s="268">
        <v>0</v>
      </c>
      <c r="RN34" s="269"/>
      <c r="RO34" s="270">
        <f t="shared" si="31"/>
        <v>0</v>
      </c>
      <c r="RP34" s="271">
        <f t="shared" si="31"/>
        <v>0</v>
      </c>
      <c r="RQ34" s="268">
        <v>0</v>
      </c>
      <c r="RR34" s="268">
        <v>0</v>
      </c>
      <c r="RS34" s="268">
        <v>0</v>
      </c>
      <c r="RT34" s="268">
        <v>0</v>
      </c>
      <c r="RU34" s="268">
        <v>0</v>
      </c>
      <c r="RV34" s="268">
        <v>0</v>
      </c>
      <c r="RW34" s="268">
        <v>0</v>
      </c>
      <c r="RX34" s="268">
        <v>0</v>
      </c>
      <c r="RY34" s="268">
        <v>0</v>
      </c>
      <c r="RZ34" s="268">
        <v>0</v>
      </c>
      <c r="SA34" s="268">
        <v>0</v>
      </c>
      <c r="SB34" s="268">
        <v>0</v>
      </c>
      <c r="SC34" s="269"/>
      <c r="SD34" s="270">
        <f t="shared" si="32"/>
        <v>0</v>
      </c>
      <c r="SE34" s="271">
        <f t="shared" si="32"/>
        <v>0</v>
      </c>
      <c r="SF34" s="268">
        <v>0</v>
      </c>
      <c r="SG34" s="268">
        <v>0</v>
      </c>
      <c r="SH34" s="268">
        <v>0</v>
      </c>
      <c r="SI34" s="268">
        <v>0</v>
      </c>
      <c r="SJ34" s="268">
        <v>0</v>
      </c>
      <c r="SK34" s="268">
        <v>0</v>
      </c>
      <c r="SL34" s="268">
        <v>0</v>
      </c>
      <c r="SM34" s="268">
        <v>0</v>
      </c>
      <c r="SN34" s="268">
        <v>0</v>
      </c>
      <c r="SO34" s="268">
        <v>0</v>
      </c>
      <c r="SP34" s="268">
        <v>0</v>
      </c>
      <c r="SQ34" s="268">
        <v>0</v>
      </c>
      <c r="SR34" s="269"/>
      <c r="SS34" s="270">
        <f t="shared" si="33"/>
        <v>0</v>
      </c>
      <c r="ST34" s="271">
        <f t="shared" si="33"/>
        <v>0</v>
      </c>
      <c r="SU34" s="268">
        <v>513.74</v>
      </c>
      <c r="SV34" s="268">
        <v>1174.0999999999999</v>
      </c>
      <c r="SW34" s="268">
        <v>574.94000000000005</v>
      </c>
      <c r="SX34" s="268">
        <v>907.2</v>
      </c>
      <c r="SY34" s="268">
        <v>792.25</v>
      </c>
      <c r="SZ34" s="268">
        <v>508.04</v>
      </c>
      <c r="TA34" s="268">
        <v>700</v>
      </c>
      <c r="TB34" s="268">
        <v>115</v>
      </c>
      <c r="TC34" s="268">
        <v>990</v>
      </c>
      <c r="TD34" s="268">
        <v>358.53</v>
      </c>
      <c r="TE34" s="268">
        <v>358.53</v>
      </c>
      <c r="TF34" s="268">
        <v>593.54</v>
      </c>
      <c r="TG34" s="269"/>
      <c r="TH34" s="270">
        <f t="shared" si="34"/>
        <v>7585.869999999999</v>
      </c>
      <c r="TI34" s="271">
        <f t="shared" si="34"/>
        <v>7072.1299999999992</v>
      </c>
      <c r="TJ34" s="268">
        <v>0</v>
      </c>
      <c r="TK34" s="268">
        <v>0</v>
      </c>
      <c r="TL34" s="268">
        <v>0</v>
      </c>
      <c r="TM34" s="268">
        <v>0</v>
      </c>
      <c r="TN34" s="268">
        <v>0</v>
      </c>
      <c r="TO34" s="268">
        <v>0</v>
      </c>
      <c r="TP34" s="268">
        <v>0</v>
      </c>
      <c r="TQ34" s="268">
        <v>0</v>
      </c>
      <c r="TR34" s="268">
        <v>0</v>
      </c>
      <c r="TS34" s="268">
        <v>0</v>
      </c>
      <c r="TT34" s="268">
        <v>0</v>
      </c>
      <c r="TU34" s="268">
        <v>0</v>
      </c>
      <c r="TV34" s="269"/>
      <c r="TW34" s="270">
        <f t="shared" si="35"/>
        <v>0</v>
      </c>
      <c r="TX34" s="271">
        <f t="shared" si="35"/>
        <v>0</v>
      </c>
      <c r="TY34" s="268">
        <v>0</v>
      </c>
      <c r="TZ34" s="268">
        <v>0</v>
      </c>
      <c r="UA34" s="268">
        <v>0</v>
      </c>
      <c r="UB34" s="268">
        <v>0</v>
      </c>
      <c r="UC34" s="268">
        <v>0</v>
      </c>
      <c r="UD34" s="268">
        <v>0</v>
      </c>
      <c r="UE34" s="268">
        <v>0</v>
      </c>
      <c r="UF34" s="268">
        <v>0</v>
      </c>
      <c r="UG34" s="268">
        <v>0</v>
      </c>
      <c r="UH34" s="268">
        <v>0</v>
      </c>
      <c r="UI34" s="268">
        <v>0</v>
      </c>
      <c r="UJ34" s="268">
        <v>0</v>
      </c>
      <c r="UK34" s="269"/>
      <c r="UL34" s="270">
        <f t="shared" si="36"/>
        <v>0</v>
      </c>
      <c r="UM34" s="271">
        <f t="shared" si="36"/>
        <v>0</v>
      </c>
      <c r="UN34" s="268">
        <v>0</v>
      </c>
      <c r="UO34" s="268">
        <v>0</v>
      </c>
      <c r="UP34" s="268">
        <v>0</v>
      </c>
      <c r="UQ34" s="268">
        <v>0</v>
      </c>
      <c r="UR34" s="268">
        <v>0</v>
      </c>
      <c r="US34" s="268">
        <v>0</v>
      </c>
      <c r="UT34" s="268">
        <v>0</v>
      </c>
      <c r="UU34" s="268">
        <v>0</v>
      </c>
      <c r="UV34" s="268">
        <v>0</v>
      </c>
      <c r="UW34" s="268">
        <v>0</v>
      </c>
      <c r="UX34" s="268">
        <v>0</v>
      </c>
      <c r="UY34" s="268">
        <v>0</v>
      </c>
      <c r="UZ34" s="269"/>
      <c r="VA34" s="270">
        <f t="shared" si="37"/>
        <v>0</v>
      </c>
      <c r="VB34" s="271">
        <f t="shared" si="37"/>
        <v>0</v>
      </c>
      <c r="VC34" s="268">
        <v>0</v>
      </c>
      <c r="VD34" s="268">
        <v>0</v>
      </c>
      <c r="VE34" s="268">
        <v>0</v>
      </c>
      <c r="VF34" s="268">
        <v>0</v>
      </c>
      <c r="VG34" s="268">
        <v>0</v>
      </c>
      <c r="VH34" s="268">
        <v>0</v>
      </c>
      <c r="VI34" s="268">
        <v>0</v>
      </c>
      <c r="VJ34" s="268">
        <v>0</v>
      </c>
      <c r="VK34" s="268">
        <v>0</v>
      </c>
      <c r="VL34" s="268">
        <v>0</v>
      </c>
      <c r="VM34" s="268">
        <v>0</v>
      </c>
      <c r="VN34" s="268">
        <v>0</v>
      </c>
      <c r="VO34" s="269"/>
      <c r="VP34" s="270">
        <f t="shared" si="38"/>
        <v>0</v>
      </c>
      <c r="VQ34" s="271">
        <f t="shared" si="38"/>
        <v>0</v>
      </c>
      <c r="VR34" s="268">
        <v>0</v>
      </c>
      <c r="VS34" s="268">
        <v>0</v>
      </c>
      <c r="VT34" s="268">
        <v>0</v>
      </c>
      <c r="VU34" s="268">
        <v>0</v>
      </c>
      <c r="VV34" s="268">
        <v>0</v>
      </c>
      <c r="VW34" s="268">
        <v>0</v>
      </c>
      <c r="VX34" s="268">
        <v>0</v>
      </c>
      <c r="VY34" s="268">
        <v>0</v>
      </c>
      <c r="VZ34" s="268">
        <v>0</v>
      </c>
      <c r="WA34" s="268">
        <v>0</v>
      </c>
      <c r="WB34" s="268">
        <v>0</v>
      </c>
      <c r="WC34" s="268">
        <v>0</v>
      </c>
      <c r="WD34" s="269"/>
      <c r="WE34" s="270">
        <f t="shared" si="39"/>
        <v>0</v>
      </c>
      <c r="WF34" s="271">
        <f t="shared" si="39"/>
        <v>0</v>
      </c>
      <c r="WG34" s="268">
        <v>749.16</v>
      </c>
      <c r="WH34" s="268">
        <v>1227.42</v>
      </c>
      <c r="WI34" s="268">
        <v>335</v>
      </c>
      <c r="WJ34" s="268">
        <v>406.04</v>
      </c>
      <c r="WK34" s="268">
        <v>679.25</v>
      </c>
      <c r="WL34" s="268">
        <v>974.69</v>
      </c>
      <c r="WM34" s="268">
        <v>1838.75</v>
      </c>
      <c r="WN34" s="268">
        <v>651.44000000000005</v>
      </c>
      <c r="WO34" s="268">
        <v>611</v>
      </c>
      <c r="WP34" s="268">
        <v>673</v>
      </c>
      <c r="WQ34" s="268">
        <v>566.54999999999995</v>
      </c>
      <c r="WR34" s="268">
        <v>514.5</v>
      </c>
      <c r="WS34" s="269"/>
      <c r="WT34" s="270">
        <f t="shared" si="40"/>
        <v>9226.7999999999993</v>
      </c>
      <c r="WU34" s="271">
        <f t="shared" si="40"/>
        <v>8477.64</v>
      </c>
      <c r="WV34" s="268">
        <v>0</v>
      </c>
      <c r="WW34" s="268">
        <v>0</v>
      </c>
      <c r="WX34" s="268">
        <v>0</v>
      </c>
      <c r="WY34" s="268">
        <v>0</v>
      </c>
      <c r="WZ34" s="268">
        <v>0</v>
      </c>
      <c r="XA34" s="268">
        <v>0</v>
      </c>
      <c r="XB34" s="268">
        <v>0</v>
      </c>
      <c r="XC34" s="268">
        <v>0</v>
      </c>
      <c r="XD34" s="268">
        <v>0</v>
      </c>
      <c r="XE34" s="268">
        <v>0</v>
      </c>
      <c r="XF34" s="268">
        <v>0</v>
      </c>
      <c r="XG34" s="268">
        <v>0</v>
      </c>
      <c r="XH34" s="269"/>
      <c r="XI34" s="270">
        <f t="shared" si="41"/>
        <v>0</v>
      </c>
      <c r="XJ34" s="271">
        <f t="shared" si="41"/>
        <v>0</v>
      </c>
      <c r="XK34" s="268">
        <v>0</v>
      </c>
      <c r="XL34" s="268">
        <v>0</v>
      </c>
      <c r="XM34" s="268">
        <v>0</v>
      </c>
      <c r="XN34" s="268">
        <v>0</v>
      </c>
      <c r="XO34" s="268">
        <v>0</v>
      </c>
      <c r="XP34" s="268">
        <v>0</v>
      </c>
      <c r="XQ34" s="268">
        <v>0</v>
      </c>
      <c r="XR34" s="268">
        <v>0</v>
      </c>
      <c r="XS34" s="268">
        <v>0</v>
      </c>
      <c r="XT34" s="268">
        <v>0</v>
      </c>
      <c r="XU34" s="268">
        <v>0</v>
      </c>
      <c r="XV34" s="268">
        <v>0</v>
      </c>
      <c r="XW34" s="268"/>
      <c r="XX34" s="270">
        <f t="shared" si="42"/>
        <v>0</v>
      </c>
      <c r="XY34" s="271">
        <f t="shared" si="42"/>
        <v>0</v>
      </c>
      <c r="XZ34" s="268">
        <v>0</v>
      </c>
      <c r="YA34" s="268">
        <v>0</v>
      </c>
      <c r="YB34" s="268">
        <v>0</v>
      </c>
      <c r="YC34" s="268">
        <v>0</v>
      </c>
      <c r="YD34" s="268">
        <v>0</v>
      </c>
      <c r="YE34" s="268">
        <v>0</v>
      </c>
      <c r="YF34" s="268">
        <v>0</v>
      </c>
      <c r="YG34" s="268">
        <v>0</v>
      </c>
      <c r="YH34" s="268">
        <v>0</v>
      </c>
      <c r="YI34" s="268">
        <v>0</v>
      </c>
      <c r="YJ34" s="268">
        <v>0</v>
      </c>
      <c r="YK34" s="268">
        <v>0</v>
      </c>
      <c r="YL34" s="269"/>
      <c r="YM34" s="270">
        <f t="shared" si="43"/>
        <v>0</v>
      </c>
      <c r="YN34" s="271">
        <f t="shared" si="43"/>
        <v>0</v>
      </c>
      <c r="YO34" s="268">
        <v>0</v>
      </c>
      <c r="YP34" s="268">
        <v>0</v>
      </c>
      <c r="YQ34" s="268">
        <v>0</v>
      </c>
      <c r="YR34" s="268">
        <v>0</v>
      </c>
      <c r="YS34" s="268">
        <v>0</v>
      </c>
      <c r="YT34" s="268">
        <v>0</v>
      </c>
      <c r="YU34" s="268">
        <v>0</v>
      </c>
      <c r="YV34" s="268">
        <v>0</v>
      </c>
      <c r="YW34" s="268">
        <v>0</v>
      </c>
      <c r="YX34" s="268">
        <v>0</v>
      </c>
      <c r="YY34" s="268">
        <v>0</v>
      </c>
      <c r="YZ34" s="268">
        <v>0</v>
      </c>
      <c r="ZA34" s="269"/>
      <c r="ZB34" s="270">
        <f t="shared" si="44"/>
        <v>0</v>
      </c>
      <c r="ZC34" s="271">
        <f t="shared" si="44"/>
        <v>0</v>
      </c>
      <c r="ZD34" s="268">
        <v>0</v>
      </c>
      <c r="ZE34" s="268">
        <v>0</v>
      </c>
      <c r="ZF34" s="268">
        <v>0</v>
      </c>
      <c r="ZG34" s="268">
        <v>0</v>
      </c>
      <c r="ZH34" s="268">
        <v>0</v>
      </c>
      <c r="ZI34" s="268">
        <v>0</v>
      </c>
      <c r="ZJ34" s="268">
        <v>0</v>
      </c>
      <c r="ZK34" s="268">
        <v>0</v>
      </c>
      <c r="ZL34" s="268">
        <v>0</v>
      </c>
      <c r="ZM34" s="268">
        <v>0</v>
      </c>
      <c r="ZN34" s="268">
        <v>0</v>
      </c>
      <c r="ZO34" s="268">
        <v>0</v>
      </c>
      <c r="ZP34" s="269"/>
      <c r="ZQ34" s="270">
        <f t="shared" si="45"/>
        <v>0</v>
      </c>
      <c r="ZR34" s="271">
        <f t="shared" si="45"/>
        <v>0</v>
      </c>
      <c r="ZS34" s="268">
        <v>0</v>
      </c>
      <c r="ZT34" s="268">
        <v>0</v>
      </c>
      <c r="ZU34" s="268">
        <v>0</v>
      </c>
      <c r="ZV34" s="268">
        <v>0</v>
      </c>
      <c r="ZW34" s="268">
        <v>0</v>
      </c>
      <c r="ZX34" s="268">
        <v>0</v>
      </c>
      <c r="ZY34" s="268">
        <v>0</v>
      </c>
      <c r="ZZ34" s="268">
        <v>0</v>
      </c>
      <c r="AAA34" s="268">
        <v>0</v>
      </c>
      <c r="AAB34" s="268">
        <v>0</v>
      </c>
      <c r="AAC34" s="268">
        <v>0</v>
      </c>
      <c r="AAD34" s="268">
        <v>0</v>
      </c>
      <c r="AAE34" s="269"/>
      <c r="AAF34" s="270">
        <f t="shared" si="46"/>
        <v>0</v>
      </c>
      <c r="AAG34" s="271">
        <f t="shared" si="46"/>
        <v>0</v>
      </c>
      <c r="AAH34" s="268">
        <v>6532.32</v>
      </c>
      <c r="AAI34" s="268">
        <v>9073.34</v>
      </c>
      <c r="AAJ34" s="268">
        <v>6539.47</v>
      </c>
      <c r="AAK34" s="268">
        <v>10212.959999999999</v>
      </c>
      <c r="AAL34" s="268">
        <v>7910.81</v>
      </c>
      <c r="AAM34" s="268">
        <v>7595.59</v>
      </c>
      <c r="AAN34" s="268">
        <v>6407.79</v>
      </c>
      <c r="AAO34" s="268">
        <v>4592.49</v>
      </c>
      <c r="AAP34" s="268">
        <v>2746.98</v>
      </c>
      <c r="AAQ34" s="268">
        <v>5324.79</v>
      </c>
      <c r="AAR34" s="268">
        <v>3388.03</v>
      </c>
      <c r="AAS34" s="268">
        <v>5703.34</v>
      </c>
      <c r="AAT34" s="269"/>
      <c r="AAU34" s="270">
        <f t="shared" si="47"/>
        <v>76027.91</v>
      </c>
      <c r="AAV34" s="271">
        <f t="shared" si="47"/>
        <v>69495.59</v>
      </c>
      <c r="AAW34" s="268">
        <v>0</v>
      </c>
      <c r="AAX34" s="268">
        <v>0</v>
      </c>
      <c r="AAY34" s="268">
        <v>0</v>
      </c>
      <c r="AAZ34" s="268">
        <v>0</v>
      </c>
      <c r="ABA34" s="268">
        <v>0</v>
      </c>
      <c r="ABB34" s="268">
        <v>0</v>
      </c>
      <c r="ABC34" s="268">
        <v>0</v>
      </c>
      <c r="ABD34" s="268">
        <v>0</v>
      </c>
      <c r="ABE34" s="268">
        <v>0</v>
      </c>
      <c r="ABF34" s="268">
        <v>0</v>
      </c>
      <c r="ABG34" s="268">
        <v>0</v>
      </c>
      <c r="ABH34" s="268">
        <v>0</v>
      </c>
      <c r="ABI34" s="269"/>
      <c r="ABJ34" s="270">
        <f t="shared" si="48"/>
        <v>0</v>
      </c>
      <c r="ABK34" s="271">
        <f t="shared" si="48"/>
        <v>0</v>
      </c>
      <c r="ABL34" s="268">
        <v>0</v>
      </c>
      <c r="ABM34" s="268">
        <v>0</v>
      </c>
      <c r="ABN34" s="268">
        <v>0</v>
      </c>
      <c r="ABO34" s="268">
        <v>0</v>
      </c>
      <c r="ABP34" s="268">
        <v>0</v>
      </c>
      <c r="ABQ34" s="268">
        <v>0</v>
      </c>
      <c r="ABR34" s="268">
        <v>0</v>
      </c>
      <c r="ABS34" s="268">
        <v>0</v>
      </c>
      <c r="ABT34" s="268">
        <v>0</v>
      </c>
      <c r="ABU34" s="268">
        <v>0</v>
      </c>
      <c r="ABV34" s="268">
        <v>0</v>
      </c>
      <c r="ABW34" s="268">
        <v>0</v>
      </c>
      <c r="ABX34" s="269"/>
      <c r="ABY34" s="270">
        <f t="shared" si="49"/>
        <v>0</v>
      </c>
      <c r="ABZ34" s="271">
        <f t="shared" si="49"/>
        <v>0</v>
      </c>
      <c r="ACA34" s="268">
        <v>6336.34</v>
      </c>
      <c r="ACB34" s="268">
        <v>8565.7099999999991</v>
      </c>
      <c r="ACC34" s="268">
        <v>6228.6</v>
      </c>
      <c r="ACD34" s="268">
        <v>8701.39</v>
      </c>
      <c r="ACE34" s="268">
        <v>7458</v>
      </c>
      <c r="ACF34" s="268">
        <v>7731.75</v>
      </c>
      <c r="ACG34" s="268">
        <v>6416.65</v>
      </c>
      <c r="ACH34" s="268">
        <v>3875.2</v>
      </c>
      <c r="ACI34" s="268">
        <v>2020</v>
      </c>
      <c r="ACJ34" s="268">
        <v>4933.37</v>
      </c>
      <c r="ACK34" s="268">
        <v>4013.32</v>
      </c>
      <c r="ACL34" s="268">
        <v>3608.9</v>
      </c>
      <c r="ACM34" s="269"/>
      <c r="ACN34" s="270">
        <f t="shared" si="50"/>
        <v>69889.23</v>
      </c>
      <c r="ACO34" s="271">
        <f t="shared" si="50"/>
        <v>63552.89</v>
      </c>
      <c r="ACP34" s="268">
        <v>0</v>
      </c>
      <c r="ACQ34" s="268">
        <v>0</v>
      </c>
      <c r="ACR34" s="268">
        <v>0</v>
      </c>
      <c r="ACS34" s="268">
        <v>0</v>
      </c>
      <c r="ACT34" s="268">
        <v>0</v>
      </c>
      <c r="ACU34" s="268">
        <v>0</v>
      </c>
      <c r="ACV34" s="268">
        <v>0</v>
      </c>
      <c r="ACW34" s="268">
        <v>0</v>
      </c>
      <c r="ACX34" s="268">
        <v>0</v>
      </c>
      <c r="ACY34" s="268">
        <v>0</v>
      </c>
      <c r="ACZ34" s="268">
        <v>0</v>
      </c>
      <c r="ADA34" s="268">
        <v>0</v>
      </c>
      <c r="ADB34" s="269"/>
      <c r="ADC34" s="270">
        <f t="shared" si="51"/>
        <v>0</v>
      </c>
      <c r="ADD34" s="271">
        <f t="shared" si="51"/>
        <v>0</v>
      </c>
      <c r="ADE34" s="268">
        <v>0</v>
      </c>
      <c r="ADF34" s="268">
        <v>0</v>
      </c>
      <c r="ADG34" s="268">
        <v>0</v>
      </c>
      <c r="ADH34" s="268">
        <v>0</v>
      </c>
      <c r="ADI34" s="268">
        <v>0</v>
      </c>
      <c r="ADJ34" s="268">
        <v>0</v>
      </c>
      <c r="ADK34" s="268">
        <v>0</v>
      </c>
      <c r="ADL34" s="268">
        <v>0</v>
      </c>
      <c r="ADM34" s="268">
        <v>0</v>
      </c>
      <c r="ADN34" s="268">
        <v>0</v>
      </c>
      <c r="ADO34" s="268">
        <v>0</v>
      </c>
      <c r="ADP34" s="268">
        <v>0</v>
      </c>
      <c r="ADQ34" s="269"/>
      <c r="ADR34" s="270">
        <f t="shared" si="52"/>
        <v>0</v>
      </c>
      <c r="ADS34" s="271">
        <f t="shared" si="52"/>
        <v>0</v>
      </c>
      <c r="ADT34" s="268">
        <v>0</v>
      </c>
      <c r="ADU34" s="268">
        <v>0</v>
      </c>
      <c r="ADV34" s="268">
        <v>0</v>
      </c>
      <c r="ADW34" s="268">
        <v>0</v>
      </c>
      <c r="ADX34" s="268">
        <v>0</v>
      </c>
      <c r="ADY34" s="268">
        <v>0</v>
      </c>
      <c r="ADZ34" s="268">
        <v>0</v>
      </c>
      <c r="AEA34" s="268">
        <v>0</v>
      </c>
      <c r="AEB34" s="268">
        <v>0</v>
      </c>
      <c r="AEC34" s="268">
        <v>0</v>
      </c>
      <c r="AED34" s="268">
        <v>0</v>
      </c>
      <c r="AEE34" s="268">
        <v>0</v>
      </c>
      <c r="AEF34" s="269"/>
      <c r="AEG34" s="270">
        <f t="shared" si="53"/>
        <v>0</v>
      </c>
      <c r="AEH34" s="271">
        <f t="shared" si="53"/>
        <v>0</v>
      </c>
      <c r="AEI34" s="268">
        <v>0</v>
      </c>
      <c r="AEJ34" s="268">
        <v>0</v>
      </c>
      <c r="AEK34" s="268">
        <v>0</v>
      </c>
      <c r="AEL34" s="268">
        <v>0</v>
      </c>
      <c r="AEM34" s="268">
        <v>0</v>
      </c>
      <c r="AEN34" s="268">
        <v>0</v>
      </c>
      <c r="AEO34" s="268">
        <v>0</v>
      </c>
      <c r="AEP34" s="268">
        <v>0</v>
      </c>
      <c r="AEQ34" s="268">
        <v>0</v>
      </c>
      <c r="AER34" s="268">
        <v>0</v>
      </c>
      <c r="AES34" s="268">
        <v>0</v>
      </c>
      <c r="AET34" s="268">
        <v>0</v>
      </c>
      <c r="AEU34" s="269"/>
      <c r="AEV34" s="270">
        <f t="shared" si="54"/>
        <v>0</v>
      </c>
      <c r="AEW34" s="271">
        <f t="shared" si="54"/>
        <v>0</v>
      </c>
      <c r="AEX34" s="268">
        <v>0</v>
      </c>
      <c r="AEY34" s="268">
        <v>0</v>
      </c>
      <c r="AEZ34" s="268">
        <v>0</v>
      </c>
      <c r="AFA34" s="268">
        <v>0</v>
      </c>
      <c r="AFB34" s="268">
        <v>0</v>
      </c>
      <c r="AFC34" s="268">
        <v>0</v>
      </c>
      <c r="AFD34" s="268">
        <v>0</v>
      </c>
      <c r="AFE34" s="268">
        <v>0</v>
      </c>
      <c r="AFF34" s="268">
        <v>0</v>
      </c>
      <c r="AFG34" s="268">
        <v>0</v>
      </c>
      <c r="AFH34" s="268">
        <v>0</v>
      </c>
      <c r="AFI34" s="268">
        <v>0</v>
      </c>
      <c r="AFJ34" s="269"/>
      <c r="AFK34" s="270">
        <f t="shared" si="55"/>
        <v>0</v>
      </c>
      <c r="AFL34" s="271">
        <f t="shared" si="55"/>
        <v>0</v>
      </c>
      <c r="AFM34" s="268">
        <v>0</v>
      </c>
      <c r="AFN34" s="268">
        <v>0</v>
      </c>
      <c r="AFO34" s="268">
        <v>0</v>
      </c>
      <c r="AFP34" s="268">
        <v>0</v>
      </c>
      <c r="AFQ34" s="268">
        <v>0</v>
      </c>
      <c r="AFR34" s="268">
        <v>0</v>
      </c>
      <c r="AFS34" s="268">
        <v>0</v>
      </c>
      <c r="AFT34" s="268">
        <v>0</v>
      </c>
      <c r="AFU34" s="268">
        <v>0</v>
      </c>
      <c r="AFV34" s="268">
        <v>0</v>
      </c>
      <c r="AFW34" s="268">
        <v>0</v>
      </c>
      <c r="AFX34" s="268">
        <v>0</v>
      </c>
      <c r="AFY34" s="269"/>
      <c r="AFZ34" s="270">
        <f t="shared" si="56"/>
        <v>0</v>
      </c>
      <c r="AGA34" s="271">
        <f t="shared" si="56"/>
        <v>0</v>
      </c>
      <c r="AGB34" s="268">
        <v>0</v>
      </c>
      <c r="AGC34" s="268">
        <v>0</v>
      </c>
      <c r="AGD34" s="268">
        <v>0</v>
      </c>
      <c r="AGE34" s="268">
        <v>0</v>
      </c>
      <c r="AGF34" s="268">
        <v>0</v>
      </c>
      <c r="AGG34" s="268">
        <v>0</v>
      </c>
      <c r="AGH34" s="268">
        <v>0</v>
      </c>
      <c r="AGI34" s="268">
        <v>0</v>
      </c>
      <c r="AGJ34" s="268">
        <v>0</v>
      </c>
      <c r="AGK34" s="268">
        <v>0</v>
      </c>
      <c r="AGL34" s="268">
        <v>0</v>
      </c>
      <c r="AGM34" s="268">
        <v>0</v>
      </c>
      <c r="AGN34" s="269"/>
      <c r="AGO34" s="270">
        <f t="shared" si="57"/>
        <v>0</v>
      </c>
      <c r="AGP34" s="271">
        <f t="shared" si="57"/>
        <v>0</v>
      </c>
      <c r="AGQ34" s="268">
        <v>0</v>
      </c>
      <c r="AGR34" s="268">
        <v>0</v>
      </c>
      <c r="AGS34" s="268">
        <v>0</v>
      </c>
      <c r="AGT34" s="268">
        <v>0</v>
      </c>
      <c r="AGU34" s="268">
        <v>0</v>
      </c>
      <c r="AGV34" s="268">
        <v>0</v>
      </c>
      <c r="AGW34" s="268">
        <v>0</v>
      </c>
      <c r="AGX34" s="268">
        <v>0</v>
      </c>
      <c r="AGY34" s="268">
        <v>0</v>
      </c>
      <c r="AGZ34" s="268">
        <v>0</v>
      </c>
      <c r="AHA34" s="268">
        <v>0</v>
      </c>
      <c r="AHB34" s="268">
        <v>0</v>
      </c>
      <c r="AHC34" s="269"/>
      <c r="AHD34" s="270">
        <f t="shared" si="58"/>
        <v>0</v>
      </c>
      <c r="AHE34" s="271">
        <f t="shared" si="58"/>
        <v>0</v>
      </c>
      <c r="AHF34" s="268">
        <v>0</v>
      </c>
      <c r="AHG34" s="268">
        <v>0</v>
      </c>
      <c r="AHH34" s="268">
        <v>0</v>
      </c>
      <c r="AHI34" s="268">
        <v>0</v>
      </c>
      <c r="AHJ34" s="268">
        <v>0</v>
      </c>
      <c r="AHK34" s="268">
        <v>0</v>
      </c>
      <c r="AHL34" s="268">
        <v>0</v>
      </c>
      <c r="AHM34" s="268">
        <v>0</v>
      </c>
      <c r="AHN34" s="268">
        <v>0</v>
      </c>
      <c r="AHO34" s="268">
        <v>0</v>
      </c>
      <c r="AHP34" s="268">
        <v>0</v>
      </c>
      <c r="AHQ34" s="268">
        <v>0</v>
      </c>
      <c r="AHR34" s="269"/>
      <c r="AHS34" s="270">
        <f t="shared" si="59"/>
        <v>0</v>
      </c>
      <c r="AHT34" s="271">
        <f t="shared" si="59"/>
        <v>0</v>
      </c>
      <c r="AHU34" s="268">
        <v>0</v>
      </c>
      <c r="AHV34" s="268">
        <v>0</v>
      </c>
      <c r="AHW34" s="268">
        <v>0</v>
      </c>
      <c r="AHX34" s="268">
        <v>0</v>
      </c>
      <c r="AHY34" s="268">
        <v>0</v>
      </c>
      <c r="AHZ34" s="268">
        <v>0</v>
      </c>
      <c r="AIA34" s="268">
        <v>0</v>
      </c>
      <c r="AIB34" s="268">
        <v>0</v>
      </c>
      <c r="AIC34" s="268">
        <v>0</v>
      </c>
      <c r="AID34" s="268">
        <v>0</v>
      </c>
      <c r="AIE34" s="268">
        <v>0</v>
      </c>
      <c r="AIF34" s="268">
        <v>0</v>
      </c>
      <c r="AIG34" s="269"/>
      <c r="AIH34" s="270">
        <f t="shared" si="60"/>
        <v>0</v>
      </c>
      <c r="AII34" s="271">
        <f t="shared" si="60"/>
        <v>0</v>
      </c>
      <c r="AIJ34" s="268">
        <v>0</v>
      </c>
      <c r="AIK34" s="268">
        <v>0</v>
      </c>
      <c r="AIL34" s="268">
        <v>0</v>
      </c>
      <c r="AIM34" s="268">
        <v>0</v>
      </c>
      <c r="AIN34" s="268">
        <v>0</v>
      </c>
      <c r="AIO34" s="268">
        <v>0</v>
      </c>
      <c r="AIP34" s="268">
        <v>0</v>
      </c>
      <c r="AIQ34" s="268">
        <v>0</v>
      </c>
      <c r="AIR34" s="268">
        <v>0</v>
      </c>
      <c r="AIS34" s="268">
        <v>0</v>
      </c>
      <c r="AIT34" s="268">
        <v>0</v>
      </c>
      <c r="AIU34" s="268">
        <v>0</v>
      </c>
      <c r="AIV34" s="269"/>
      <c r="AIW34" s="270">
        <f t="shared" si="61"/>
        <v>0</v>
      </c>
      <c r="AIX34" s="271">
        <f t="shared" si="61"/>
        <v>0</v>
      </c>
      <c r="AIY34" s="268">
        <v>0</v>
      </c>
      <c r="AIZ34" s="268">
        <v>0</v>
      </c>
      <c r="AJA34" s="268">
        <v>0</v>
      </c>
      <c r="AJB34" s="268">
        <v>0</v>
      </c>
      <c r="AJC34" s="268">
        <v>0</v>
      </c>
      <c r="AJD34" s="268">
        <v>0</v>
      </c>
      <c r="AJE34" s="268">
        <v>0</v>
      </c>
      <c r="AJF34" s="268">
        <v>0</v>
      </c>
      <c r="AJG34" s="268">
        <v>0</v>
      </c>
      <c r="AJH34" s="268">
        <v>0</v>
      </c>
      <c r="AJI34" s="268">
        <v>0</v>
      </c>
      <c r="AJJ34" s="268">
        <v>0</v>
      </c>
      <c r="AJK34" s="269"/>
      <c r="AJL34" s="270">
        <f t="shared" si="62"/>
        <v>0</v>
      </c>
      <c r="AJM34" s="271">
        <f t="shared" si="62"/>
        <v>0</v>
      </c>
      <c r="AJN34" s="268">
        <v>0</v>
      </c>
      <c r="AJO34" s="268">
        <v>0</v>
      </c>
      <c r="AJP34" s="268">
        <v>0</v>
      </c>
      <c r="AJQ34" s="268">
        <v>0</v>
      </c>
      <c r="AJR34" s="268">
        <v>0</v>
      </c>
      <c r="AJS34" s="268">
        <v>0</v>
      </c>
      <c r="AJT34" s="268">
        <v>0</v>
      </c>
      <c r="AJU34" s="268">
        <v>0</v>
      </c>
      <c r="AJV34" s="268">
        <v>0</v>
      </c>
      <c r="AJW34" s="268">
        <v>0</v>
      </c>
      <c r="AJX34" s="268">
        <v>0</v>
      </c>
      <c r="AJY34" s="268">
        <v>0</v>
      </c>
      <c r="AJZ34" s="269"/>
      <c r="AKA34" s="270">
        <f t="shared" si="63"/>
        <v>0</v>
      </c>
      <c r="AKB34" s="271">
        <f t="shared" si="63"/>
        <v>0</v>
      </c>
      <c r="AKC34" s="268">
        <v>1884.74</v>
      </c>
      <c r="AKD34" s="268">
        <v>2802.17</v>
      </c>
      <c r="AKE34" s="268">
        <v>2101.59</v>
      </c>
      <c r="AKF34" s="268">
        <v>3067.85</v>
      </c>
      <c r="AKG34" s="268">
        <v>2464</v>
      </c>
      <c r="AKH34" s="268">
        <v>2449.4699999999998</v>
      </c>
      <c r="AKI34" s="268">
        <v>2012.11</v>
      </c>
      <c r="AKJ34" s="268">
        <v>1355.12</v>
      </c>
      <c r="AKK34" s="268">
        <v>875.57</v>
      </c>
      <c r="AKL34" s="268">
        <v>1492.19</v>
      </c>
      <c r="AKM34" s="268">
        <v>1254.25</v>
      </c>
      <c r="AKN34" s="268">
        <v>1199.55</v>
      </c>
      <c r="AKO34" s="269"/>
      <c r="AKP34" s="270">
        <f t="shared" si="64"/>
        <v>22958.609999999997</v>
      </c>
      <c r="AKQ34" s="271">
        <f t="shared" si="64"/>
        <v>21073.87</v>
      </c>
      <c r="AKR34" s="268">
        <v>0</v>
      </c>
      <c r="AKS34" s="268">
        <v>0</v>
      </c>
      <c r="AKT34" s="268">
        <v>0</v>
      </c>
      <c r="AKU34" s="268">
        <v>0</v>
      </c>
      <c r="AKV34" s="268">
        <v>0</v>
      </c>
      <c r="AKW34" s="268">
        <v>0</v>
      </c>
      <c r="AKX34" s="268">
        <v>0</v>
      </c>
      <c r="AKY34" s="268">
        <v>0</v>
      </c>
      <c r="AKZ34" s="268">
        <v>0</v>
      </c>
      <c r="ALA34" s="268">
        <v>0</v>
      </c>
      <c r="ALB34" s="268">
        <v>0</v>
      </c>
      <c r="ALC34" s="268">
        <v>0</v>
      </c>
      <c r="ALD34" s="269"/>
      <c r="ALE34" s="270">
        <f t="shared" si="65"/>
        <v>0</v>
      </c>
      <c r="ALF34" s="271">
        <f t="shared" si="65"/>
        <v>0</v>
      </c>
      <c r="ALG34" s="268">
        <v>0</v>
      </c>
      <c r="ALH34" s="268">
        <v>4</v>
      </c>
      <c r="ALI34" s="268">
        <v>0</v>
      </c>
      <c r="ALJ34" s="268">
        <v>0</v>
      </c>
      <c r="ALK34" s="268">
        <v>0</v>
      </c>
      <c r="ALL34" s="268">
        <v>52</v>
      </c>
      <c r="ALM34" s="268">
        <v>0</v>
      </c>
      <c r="ALN34" s="268">
        <v>22.78</v>
      </c>
      <c r="ALO34" s="268">
        <v>115.62</v>
      </c>
      <c r="ALP34" s="268">
        <v>2</v>
      </c>
      <c r="ALQ34" s="268">
        <v>0</v>
      </c>
      <c r="ALR34" s="268">
        <v>0</v>
      </c>
      <c r="ALS34" s="269"/>
      <c r="ALT34" s="270">
        <f t="shared" si="66"/>
        <v>196.4</v>
      </c>
      <c r="ALU34" s="271">
        <f t="shared" si="66"/>
        <v>196.4</v>
      </c>
      <c r="ALV34" s="268">
        <v>0</v>
      </c>
      <c r="ALW34" s="268">
        <v>0</v>
      </c>
      <c r="ALX34" s="268">
        <v>0</v>
      </c>
      <c r="ALY34" s="268">
        <v>0</v>
      </c>
      <c r="ALZ34" s="268">
        <v>0</v>
      </c>
      <c r="AMA34" s="268">
        <v>0</v>
      </c>
      <c r="AMB34" s="268">
        <v>0</v>
      </c>
      <c r="AMC34" s="268">
        <v>0</v>
      </c>
      <c r="AMD34" s="268">
        <v>0</v>
      </c>
      <c r="AME34" s="268">
        <v>0</v>
      </c>
      <c r="AMF34" s="268">
        <v>0</v>
      </c>
      <c r="AMG34" s="268">
        <v>0</v>
      </c>
      <c r="AMH34" s="269"/>
      <c r="AMI34" s="270">
        <f t="shared" si="67"/>
        <v>0</v>
      </c>
      <c r="AMJ34" s="271">
        <f t="shared" si="67"/>
        <v>0</v>
      </c>
      <c r="AMK34" s="268">
        <v>0</v>
      </c>
      <c r="AML34" s="268">
        <v>0</v>
      </c>
      <c r="AMM34" s="268">
        <v>0</v>
      </c>
      <c r="AMN34" s="268">
        <v>0</v>
      </c>
      <c r="AMO34" s="268">
        <v>0</v>
      </c>
      <c r="AMP34" s="268">
        <v>0</v>
      </c>
      <c r="AMQ34" s="268">
        <v>0</v>
      </c>
      <c r="AMR34" s="268">
        <v>0</v>
      </c>
      <c r="AMS34" s="268">
        <v>0</v>
      </c>
      <c r="AMT34" s="268">
        <v>0</v>
      </c>
      <c r="AMU34" s="268">
        <v>0</v>
      </c>
      <c r="AMV34" s="268">
        <v>0</v>
      </c>
      <c r="AMW34" s="269"/>
      <c r="AMX34" s="270">
        <f t="shared" si="68"/>
        <v>0</v>
      </c>
      <c r="AMY34" s="271">
        <f t="shared" si="68"/>
        <v>0</v>
      </c>
      <c r="AMZ34" s="268">
        <v>0</v>
      </c>
      <c r="ANA34" s="268">
        <v>0</v>
      </c>
      <c r="ANB34" s="268">
        <v>0</v>
      </c>
      <c r="ANC34" s="268">
        <v>0</v>
      </c>
      <c r="AND34" s="268">
        <v>0</v>
      </c>
      <c r="ANE34" s="268">
        <v>0</v>
      </c>
      <c r="ANF34" s="268">
        <v>0</v>
      </c>
      <c r="ANG34" s="268">
        <v>0</v>
      </c>
      <c r="ANH34" s="268">
        <v>0</v>
      </c>
      <c r="ANI34" s="268">
        <v>0</v>
      </c>
      <c r="ANJ34" s="268">
        <v>0</v>
      </c>
      <c r="ANK34" s="268">
        <v>0</v>
      </c>
      <c r="ANL34" s="269"/>
      <c r="ANM34" s="270">
        <f t="shared" si="69"/>
        <v>0</v>
      </c>
      <c r="ANN34" s="271">
        <f t="shared" si="69"/>
        <v>0</v>
      </c>
      <c r="ANO34" s="268">
        <v>0</v>
      </c>
      <c r="ANP34" s="268">
        <v>0</v>
      </c>
      <c r="ANQ34" s="268">
        <v>0</v>
      </c>
      <c r="ANR34" s="268">
        <v>0</v>
      </c>
      <c r="ANS34" s="268">
        <v>0</v>
      </c>
      <c r="ANT34" s="268">
        <v>0</v>
      </c>
      <c r="ANU34" s="268">
        <v>0</v>
      </c>
      <c r="ANV34" s="268">
        <v>0</v>
      </c>
      <c r="ANW34" s="268">
        <v>0</v>
      </c>
      <c r="ANX34" s="268">
        <v>0</v>
      </c>
      <c r="ANY34" s="268">
        <v>0</v>
      </c>
      <c r="ANZ34" s="268">
        <v>0</v>
      </c>
      <c r="AOA34" s="269"/>
      <c r="AOB34" s="270">
        <f t="shared" si="70"/>
        <v>0</v>
      </c>
      <c r="AOC34" s="271">
        <f t="shared" si="70"/>
        <v>0</v>
      </c>
      <c r="AOD34" s="268">
        <v>0</v>
      </c>
      <c r="AOE34" s="268">
        <v>0</v>
      </c>
      <c r="AOF34" s="268">
        <v>0</v>
      </c>
      <c r="AOG34" s="268">
        <v>0</v>
      </c>
      <c r="AOH34" s="268">
        <v>0</v>
      </c>
      <c r="AOI34" s="268">
        <v>0</v>
      </c>
      <c r="AOJ34" s="268">
        <v>0</v>
      </c>
      <c r="AOK34" s="268">
        <v>0</v>
      </c>
      <c r="AOL34" s="268">
        <v>0</v>
      </c>
      <c r="AOM34" s="268">
        <v>0</v>
      </c>
      <c r="AON34" s="268">
        <v>0</v>
      </c>
      <c r="AOO34" s="268">
        <v>0</v>
      </c>
      <c r="AOP34" s="269"/>
      <c r="AOQ34" s="270">
        <f t="shared" si="71"/>
        <v>0</v>
      </c>
      <c r="AOR34" s="271">
        <f t="shared" si="71"/>
        <v>0</v>
      </c>
      <c r="AOS34" s="268">
        <v>0</v>
      </c>
      <c r="AOT34" s="268">
        <v>0</v>
      </c>
      <c r="AOU34" s="268">
        <v>0</v>
      </c>
      <c r="AOV34" s="268">
        <v>0</v>
      </c>
      <c r="AOW34" s="268">
        <v>0</v>
      </c>
      <c r="AOX34" s="268">
        <v>0</v>
      </c>
      <c r="AOY34" s="268">
        <v>0</v>
      </c>
      <c r="AOZ34" s="268">
        <v>0</v>
      </c>
      <c r="APA34" s="268">
        <v>0</v>
      </c>
      <c r="APB34" s="268">
        <v>0</v>
      </c>
      <c r="APC34" s="268">
        <v>0</v>
      </c>
      <c r="APD34" s="268">
        <v>0</v>
      </c>
      <c r="APE34" s="269"/>
      <c r="APF34" s="270">
        <f t="shared" si="72"/>
        <v>0</v>
      </c>
      <c r="APG34" s="271">
        <f t="shared" si="72"/>
        <v>0</v>
      </c>
      <c r="APH34" s="268">
        <v>0</v>
      </c>
      <c r="API34" s="268">
        <v>0</v>
      </c>
      <c r="APJ34" s="268">
        <v>0</v>
      </c>
      <c r="APK34" s="268">
        <v>0</v>
      </c>
      <c r="APL34" s="268">
        <v>0</v>
      </c>
      <c r="APM34" s="268">
        <v>0</v>
      </c>
      <c r="APN34" s="268">
        <v>0</v>
      </c>
      <c r="APO34" s="268">
        <v>0</v>
      </c>
      <c r="APP34" s="268">
        <v>0</v>
      </c>
      <c r="APQ34" s="268">
        <v>0</v>
      </c>
      <c r="APR34" s="268">
        <v>0</v>
      </c>
      <c r="APS34" s="268">
        <v>0</v>
      </c>
      <c r="APT34" s="269"/>
      <c r="APU34" s="270">
        <f t="shared" si="73"/>
        <v>0</v>
      </c>
      <c r="APV34" s="271">
        <f t="shared" si="73"/>
        <v>0</v>
      </c>
      <c r="APW34" s="268">
        <v>0</v>
      </c>
      <c r="APX34" s="268">
        <v>0</v>
      </c>
      <c r="APY34" s="268">
        <v>0</v>
      </c>
      <c r="APZ34" s="268">
        <v>0</v>
      </c>
      <c r="AQA34" s="268">
        <v>0</v>
      </c>
      <c r="AQB34" s="268">
        <v>0</v>
      </c>
      <c r="AQC34" s="268">
        <v>0</v>
      </c>
      <c r="AQD34" s="268">
        <v>0</v>
      </c>
      <c r="AQE34" s="268">
        <v>0</v>
      </c>
      <c r="AQF34" s="268">
        <v>0</v>
      </c>
      <c r="AQG34" s="268">
        <v>0</v>
      </c>
      <c r="AQH34" s="268">
        <v>0</v>
      </c>
      <c r="AQI34" s="269"/>
      <c r="AQJ34" s="270">
        <f t="shared" si="74"/>
        <v>0</v>
      </c>
      <c r="AQK34" s="271">
        <f t="shared" si="74"/>
        <v>0</v>
      </c>
      <c r="AQL34" s="268"/>
      <c r="AQM34" s="268"/>
      <c r="AQN34" s="268"/>
      <c r="AQO34" s="268"/>
      <c r="AQP34" s="268"/>
      <c r="AQQ34" s="268"/>
      <c r="AQR34" s="268">
        <v>16701</v>
      </c>
      <c r="AQS34" s="268"/>
      <c r="AQT34" s="268"/>
      <c r="AQU34" s="268"/>
      <c r="AQV34" s="268"/>
      <c r="AQW34" s="268"/>
      <c r="AQX34" s="269"/>
      <c r="AQY34" s="270">
        <f t="shared" si="75"/>
        <v>16701</v>
      </c>
      <c r="AQZ34" s="271">
        <f t="shared" si="75"/>
        <v>16701</v>
      </c>
      <c r="ARA34" s="268">
        <v>3525</v>
      </c>
      <c r="ARB34" s="268">
        <v>10504</v>
      </c>
      <c r="ARC34" s="268">
        <v>10504</v>
      </c>
      <c r="ARD34" s="268">
        <v>10504</v>
      </c>
      <c r="ARE34" s="268">
        <v>10504</v>
      </c>
      <c r="ARF34" s="268">
        <v>10504</v>
      </c>
      <c r="ARG34" s="268">
        <v>10504</v>
      </c>
      <c r="ARH34" s="268">
        <v>10504</v>
      </c>
      <c r="ARI34" s="268">
        <v>0</v>
      </c>
      <c r="ARJ34" s="268">
        <v>0</v>
      </c>
      <c r="ARK34" s="268">
        <v>10788.72</v>
      </c>
      <c r="ARL34" s="268">
        <v>10000</v>
      </c>
      <c r="ARM34" s="269"/>
      <c r="ARN34" s="270">
        <f t="shared" si="76"/>
        <v>97841.72</v>
      </c>
      <c r="ARO34" s="271">
        <f t="shared" si="76"/>
        <v>94316.72</v>
      </c>
      <c r="ARP34" s="268">
        <v>65632.42</v>
      </c>
      <c r="ARQ34" s="268">
        <v>39467.96</v>
      </c>
      <c r="ARR34" s="268">
        <v>30547.27</v>
      </c>
      <c r="ARS34" s="268">
        <v>30847.22</v>
      </c>
      <c r="ART34" s="268">
        <v>35103.269999999997</v>
      </c>
      <c r="ARU34" s="268">
        <v>38431</v>
      </c>
      <c r="ARV34" s="268">
        <v>30934.26</v>
      </c>
      <c r="ARW34" s="268">
        <v>30874</v>
      </c>
      <c r="ARX34" s="268">
        <v>31204.66</v>
      </c>
      <c r="ARY34" s="268">
        <v>35261.64</v>
      </c>
      <c r="ARZ34" s="268">
        <v>31713.8</v>
      </c>
      <c r="ASA34" s="269"/>
      <c r="ASB34" s="272">
        <f t="shared" si="78"/>
        <v>400017.49999999994</v>
      </c>
      <c r="ASC34" s="273"/>
      <c r="ASD34" s="268"/>
      <c r="ASE34" s="268"/>
      <c r="ASF34" s="268"/>
      <c r="ASG34" s="268"/>
      <c r="ASH34" s="268"/>
      <c r="ASI34" s="268"/>
      <c r="ASJ34" s="268"/>
      <c r="ASK34" s="268"/>
      <c r="ASL34" s="268"/>
      <c r="ASM34" s="268"/>
      <c r="ASN34" s="269"/>
      <c r="ASO34" s="274">
        <f t="shared" si="77"/>
        <v>0</v>
      </c>
    </row>
    <row r="35" spans="1:1185" x14ac:dyDescent="0.25">
      <c r="A35" s="39">
        <v>34</v>
      </c>
      <c r="B35" s="40">
        <v>1</v>
      </c>
      <c r="C35" s="40" t="s">
        <v>45</v>
      </c>
      <c r="D35" s="40" t="s">
        <v>45</v>
      </c>
      <c r="E35" s="41" t="s">
        <v>45</v>
      </c>
      <c r="F35" s="187">
        <v>270644</v>
      </c>
      <c r="G35" s="49">
        <v>298844</v>
      </c>
      <c r="H35" s="51">
        <v>259217</v>
      </c>
      <c r="I35" s="49">
        <v>259217</v>
      </c>
      <c r="J35" s="49">
        <v>185767.92987643823</v>
      </c>
      <c r="K35" s="51" t="s">
        <v>219</v>
      </c>
      <c r="L35" s="49">
        <v>102500</v>
      </c>
      <c r="M35" s="49">
        <v>288268</v>
      </c>
      <c r="N35" s="49">
        <v>259217</v>
      </c>
      <c r="O35" s="49">
        <v>21601</v>
      </c>
      <c r="P35" s="49">
        <v>21601</v>
      </c>
      <c r="Q35" s="258">
        <v>3887.7190823450951</v>
      </c>
      <c r="R35" s="259">
        <v>6688.3510412166652</v>
      </c>
      <c r="S35" s="260">
        <f t="shared" si="0"/>
        <v>10576.07012356176</v>
      </c>
      <c r="T35" s="261">
        <v>305.27999999999997</v>
      </c>
      <c r="U35" s="261">
        <v>472.32</v>
      </c>
      <c r="V35" s="261">
        <v>141.93</v>
      </c>
      <c r="W35" s="261">
        <v>44.15</v>
      </c>
      <c r="X35" s="261">
        <v>135.61000000000001</v>
      </c>
      <c r="Y35" s="261">
        <v>918.71</v>
      </c>
      <c r="Z35" s="261">
        <v>779.96</v>
      </c>
      <c r="AA35" s="261">
        <v>865.64</v>
      </c>
      <c r="AB35" s="261">
        <v>69.489999999999995</v>
      </c>
      <c r="AC35" s="261">
        <v>332.07</v>
      </c>
      <c r="AD35" s="261">
        <v>164.93</v>
      </c>
      <c r="AE35" s="261">
        <v>369.12</v>
      </c>
      <c r="AF35" s="262"/>
      <c r="AG35" s="263">
        <f t="shared" si="1"/>
        <v>4599.21</v>
      </c>
      <c r="AH35" s="264">
        <f t="shared" si="1"/>
        <v>4293.93</v>
      </c>
      <c r="AI35" s="261">
        <v>0</v>
      </c>
      <c r="AJ35" s="261">
        <v>0</v>
      </c>
      <c r="AK35" s="261">
        <v>0</v>
      </c>
      <c r="AL35" s="261">
        <v>0</v>
      </c>
      <c r="AM35" s="261">
        <v>0</v>
      </c>
      <c r="AN35" s="261">
        <v>0</v>
      </c>
      <c r="AO35" s="261">
        <v>0</v>
      </c>
      <c r="AP35" s="261">
        <v>0</v>
      </c>
      <c r="AQ35" s="261">
        <v>0</v>
      </c>
      <c r="AR35" s="261">
        <v>0</v>
      </c>
      <c r="AS35" s="261">
        <v>0</v>
      </c>
      <c r="AT35" s="261">
        <v>0</v>
      </c>
      <c r="AU35" s="262"/>
      <c r="AV35" s="263">
        <f t="shared" si="2"/>
        <v>0</v>
      </c>
      <c r="AW35" s="264">
        <f t="shared" si="2"/>
        <v>0</v>
      </c>
      <c r="AX35" s="261">
        <v>0</v>
      </c>
      <c r="AY35" s="261">
        <v>0</v>
      </c>
      <c r="AZ35" s="261">
        <v>0</v>
      </c>
      <c r="BA35" s="261">
        <v>0</v>
      </c>
      <c r="BB35" s="261">
        <v>0</v>
      </c>
      <c r="BC35" s="261">
        <v>0</v>
      </c>
      <c r="BD35" s="261">
        <v>0</v>
      </c>
      <c r="BE35" s="261">
        <v>0</v>
      </c>
      <c r="BF35" s="261">
        <v>0</v>
      </c>
      <c r="BG35" s="261">
        <v>0</v>
      </c>
      <c r="BH35" s="261">
        <v>0</v>
      </c>
      <c r="BI35" s="261">
        <v>0</v>
      </c>
      <c r="BJ35" s="262"/>
      <c r="BK35" s="263">
        <f t="shared" si="3"/>
        <v>0</v>
      </c>
      <c r="BL35" s="264">
        <f t="shared" si="3"/>
        <v>0</v>
      </c>
      <c r="BM35" s="261">
        <v>0</v>
      </c>
      <c r="BN35" s="261">
        <v>0</v>
      </c>
      <c r="BO35" s="261">
        <v>0</v>
      </c>
      <c r="BP35" s="261">
        <v>0</v>
      </c>
      <c r="BQ35" s="261">
        <v>0</v>
      </c>
      <c r="BR35" s="261">
        <v>0</v>
      </c>
      <c r="BS35" s="261">
        <v>0</v>
      </c>
      <c r="BT35" s="261">
        <v>0</v>
      </c>
      <c r="BU35" s="261">
        <v>0</v>
      </c>
      <c r="BV35" s="261">
        <v>0</v>
      </c>
      <c r="BW35" s="261">
        <v>0</v>
      </c>
      <c r="BX35" s="261">
        <v>0</v>
      </c>
      <c r="BY35" s="262"/>
      <c r="BZ35" s="263">
        <f t="shared" si="4"/>
        <v>0</v>
      </c>
      <c r="CA35" s="264">
        <f t="shared" si="4"/>
        <v>0</v>
      </c>
      <c r="CB35" s="261">
        <v>305.54000000000002</v>
      </c>
      <c r="CC35" s="261">
        <v>368.93</v>
      </c>
      <c r="CD35" s="261">
        <v>425.88</v>
      </c>
      <c r="CE35" s="261">
        <v>419.32</v>
      </c>
      <c r="CF35" s="261">
        <v>417.55</v>
      </c>
      <c r="CG35" s="261">
        <v>551.34</v>
      </c>
      <c r="CH35" s="261">
        <v>618.96</v>
      </c>
      <c r="CI35" s="261">
        <v>540.92999999999995</v>
      </c>
      <c r="CJ35" s="261">
        <v>638.33000000000004</v>
      </c>
      <c r="CK35" s="261">
        <v>250.27</v>
      </c>
      <c r="CL35" s="261">
        <v>313.58</v>
      </c>
      <c r="CM35" s="261">
        <v>296.61</v>
      </c>
      <c r="CN35" s="262"/>
      <c r="CO35" s="263">
        <f t="shared" si="5"/>
        <v>5147.24</v>
      </c>
      <c r="CP35" s="264">
        <f t="shared" si="5"/>
        <v>4841.7</v>
      </c>
      <c r="CQ35" s="261">
        <v>0</v>
      </c>
      <c r="CR35" s="261">
        <v>0</v>
      </c>
      <c r="CS35" s="261">
        <v>0</v>
      </c>
      <c r="CT35" s="261">
        <v>0</v>
      </c>
      <c r="CU35" s="261">
        <v>0</v>
      </c>
      <c r="CV35" s="261">
        <v>0</v>
      </c>
      <c r="CW35" s="261">
        <v>0</v>
      </c>
      <c r="CX35" s="261">
        <v>0</v>
      </c>
      <c r="CY35" s="261">
        <v>0</v>
      </c>
      <c r="CZ35" s="261">
        <v>0</v>
      </c>
      <c r="DA35" s="261">
        <v>0</v>
      </c>
      <c r="DB35" s="261">
        <v>0</v>
      </c>
      <c r="DC35" s="262"/>
      <c r="DD35" s="263">
        <f t="shared" si="6"/>
        <v>0</v>
      </c>
      <c r="DE35" s="264">
        <f t="shared" si="6"/>
        <v>0</v>
      </c>
      <c r="DF35" s="261">
        <v>0</v>
      </c>
      <c r="DG35" s="261">
        <v>0</v>
      </c>
      <c r="DH35" s="261">
        <v>0</v>
      </c>
      <c r="DI35" s="261">
        <v>0</v>
      </c>
      <c r="DJ35" s="261">
        <v>0</v>
      </c>
      <c r="DK35" s="261">
        <v>0</v>
      </c>
      <c r="DL35" s="261">
        <v>0</v>
      </c>
      <c r="DM35" s="261">
        <v>0</v>
      </c>
      <c r="DN35" s="261">
        <v>0</v>
      </c>
      <c r="DO35" s="261">
        <v>0</v>
      </c>
      <c r="DP35" s="261">
        <v>0</v>
      </c>
      <c r="DQ35" s="261">
        <v>0</v>
      </c>
      <c r="DR35" s="262"/>
      <c r="DS35" s="263">
        <f t="shared" si="7"/>
        <v>0</v>
      </c>
      <c r="DT35" s="264">
        <f t="shared" si="7"/>
        <v>0</v>
      </c>
      <c r="DU35" s="261">
        <v>1076.93</v>
      </c>
      <c r="DV35" s="261">
        <v>500</v>
      </c>
      <c r="DW35" s="261">
        <v>2310.4499999999998</v>
      </c>
      <c r="DX35" s="261">
        <v>0</v>
      </c>
      <c r="DY35" s="261">
        <v>472</v>
      </c>
      <c r="DZ35" s="261">
        <v>1060</v>
      </c>
      <c r="EA35" s="261">
        <v>584.9</v>
      </c>
      <c r="EB35" s="261">
        <v>230</v>
      </c>
      <c r="EC35" s="261">
        <v>1717</v>
      </c>
      <c r="ED35" s="261">
        <v>439.04</v>
      </c>
      <c r="EE35" s="261">
        <v>180</v>
      </c>
      <c r="EF35" s="261">
        <v>0</v>
      </c>
      <c r="EG35" s="262"/>
      <c r="EH35" s="263">
        <f t="shared" si="8"/>
        <v>8570.32</v>
      </c>
      <c r="EI35" s="264">
        <f t="shared" si="8"/>
        <v>7493.3899999999994</v>
      </c>
      <c r="EJ35" s="261">
        <v>535.29</v>
      </c>
      <c r="EK35" s="261">
        <v>477.67</v>
      </c>
      <c r="EL35" s="261">
        <v>402.45</v>
      </c>
      <c r="EM35" s="261">
        <v>335.3</v>
      </c>
      <c r="EN35" s="261">
        <v>232.67</v>
      </c>
      <c r="EO35" s="261">
        <v>440.4</v>
      </c>
      <c r="EP35" s="261">
        <v>405.15</v>
      </c>
      <c r="EQ35" s="261">
        <v>214.08</v>
      </c>
      <c r="ER35" s="261">
        <v>289.83999999999997</v>
      </c>
      <c r="ES35" s="261">
        <v>316.41000000000003</v>
      </c>
      <c r="ET35" s="261">
        <v>151.22999999999999</v>
      </c>
      <c r="EU35" s="261">
        <v>303.87</v>
      </c>
      <c r="EV35" s="262"/>
      <c r="EW35" s="263">
        <f t="shared" si="9"/>
        <v>4104.3600000000006</v>
      </c>
      <c r="EX35" s="264">
        <f t="shared" si="9"/>
        <v>3569.07</v>
      </c>
      <c r="EY35" s="261">
        <v>0</v>
      </c>
      <c r="EZ35" s="261">
        <v>0</v>
      </c>
      <c r="FA35" s="261">
        <v>0</v>
      </c>
      <c r="FB35" s="261">
        <v>0</v>
      </c>
      <c r="FC35" s="261">
        <v>0</v>
      </c>
      <c r="FD35" s="261">
        <v>0</v>
      </c>
      <c r="FE35" s="261">
        <v>0</v>
      </c>
      <c r="FF35" s="261">
        <v>0</v>
      </c>
      <c r="FG35" s="261">
        <v>0</v>
      </c>
      <c r="FH35" s="261">
        <v>0</v>
      </c>
      <c r="FI35" s="261">
        <v>0</v>
      </c>
      <c r="FJ35" s="261">
        <v>0</v>
      </c>
      <c r="FK35" s="262"/>
      <c r="FL35" s="263">
        <f t="shared" si="10"/>
        <v>0</v>
      </c>
      <c r="FM35" s="264">
        <f t="shared" si="10"/>
        <v>0</v>
      </c>
      <c r="FN35" s="261">
        <v>0</v>
      </c>
      <c r="FO35" s="261">
        <v>0</v>
      </c>
      <c r="FP35" s="261">
        <v>0</v>
      </c>
      <c r="FQ35" s="261">
        <v>0</v>
      </c>
      <c r="FR35" s="261">
        <v>0</v>
      </c>
      <c r="FS35" s="261">
        <v>0</v>
      </c>
      <c r="FT35" s="261">
        <v>0</v>
      </c>
      <c r="FU35" s="261">
        <v>0</v>
      </c>
      <c r="FV35" s="261">
        <v>0</v>
      </c>
      <c r="FW35" s="261">
        <v>0</v>
      </c>
      <c r="FX35" s="261">
        <v>0</v>
      </c>
      <c r="FY35" s="261">
        <v>0</v>
      </c>
      <c r="FZ35" s="262"/>
      <c r="GA35" s="263">
        <f t="shared" si="11"/>
        <v>0</v>
      </c>
      <c r="GB35" s="264">
        <f t="shared" si="11"/>
        <v>0</v>
      </c>
      <c r="GC35" s="261">
        <v>145.31</v>
      </c>
      <c r="GD35" s="261">
        <v>106.43</v>
      </c>
      <c r="GE35" s="261">
        <v>186.25</v>
      </c>
      <c r="GF35" s="261">
        <v>276.86</v>
      </c>
      <c r="GG35" s="261">
        <v>214</v>
      </c>
      <c r="GH35" s="261">
        <v>164</v>
      </c>
      <c r="GI35" s="261">
        <v>107.5</v>
      </c>
      <c r="GJ35" s="261">
        <v>2</v>
      </c>
      <c r="GK35" s="261">
        <v>12</v>
      </c>
      <c r="GL35" s="261">
        <v>224</v>
      </c>
      <c r="GM35" s="261">
        <v>60</v>
      </c>
      <c r="GN35" s="261">
        <v>117.01</v>
      </c>
      <c r="GO35" s="262"/>
      <c r="GP35" s="263">
        <f t="shared" si="12"/>
        <v>1615.36</v>
      </c>
      <c r="GQ35" s="264">
        <f t="shared" si="12"/>
        <v>1470.05</v>
      </c>
      <c r="GR35" s="261">
        <v>180</v>
      </c>
      <c r="GS35" s="261">
        <v>180</v>
      </c>
      <c r="GT35" s="261">
        <v>0</v>
      </c>
      <c r="GU35" s="261">
        <v>720</v>
      </c>
      <c r="GV35" s="261">
        <v>180</v>
      </c>
      <c r="GW35" s="261">
        <v>360</v>
      </c>
      <c r="GX35" s="261">
        <v>360</v>
      </c>
      <c r="GY35" s="261">
        <v>180</v>
      </c>
      <c r="GZ35" s="261">
        <v>0</v>
      </c>
      <c r="HA35" s="261">
        <v>0</v>
      </c>
      <c r="HB35" s="261">
        <v>0</v>
      </c>
      <c r="HC35" s="261">
        <v>0</v>
      </c>
      <c r="HD35" s="262"/>
      <c r="HE35" s="263">
        <f t="shared" si="13"/>
        <v>2160</v>
      </c>
      <c r="HF35" s="264">
        <f t="shared" si="13"/>
        <v>1980</v>
      </c>
      <c r="HG35" s="261">
        <v>0</v>
      </c>
      <c r="HH35" s="261">
        <v>0</v>
      </c>
      <c r="HI35" s="261">
        <v>0</v>
      </c>
      <c r="HJ35" s="261">
        <v>0</v>
      </c>
      <c r="HK35" s="261">
        <v>0</v>
      </c>
      <c r="HL35" s="261">
        <v>0</v>
      </c>
      <c r="HM35" s="261">
        <v>0</v>
      </c>
      <c r="HN35" s="261">
        <v>0</v>
      </c>
      <c r="HO35" s="261">
        <v>0</v>
      </c>
      <c r="HP35" s="261">
        <v>0</v>
      </c>
      <c r="HQ35" s="261">
        <v>0</v>
      </c>
      <c r="HR35" s="261">
        <v>0</v>
      </c>
      <c r="HS35" s="262"/>
      <c r="HT35" s="263">
        <f t="shared" si="14"/>
        <v>0</v>
      </c>
      <c r="HU35" s="264">
        <f t="shared" si="14"/>
        <v>0</v>
      </c>
      <c r="HV35" s="261">
        <v>0</v>
      </c>
      <c r="HW35" s="261">
        <v>0</v>
      </c>
      <c r="HX35" s="261">
        <v>0</v>
      </c>
      <c r="HY35" s="261">
        <v>0</v>
      </c>
      <c r="HZ35" s="261">
        <v>0</v>
      </c>
      <c r="IA35" s="261">
        <v>0</v>
      </c>
      <c r="IB35" s="261">
        <v>0</v>
      </c>
      <c r="IC35" s="261">
        <v>0</v>
      </c>
      <c r="ID35" s="261">
        <v>0</v>
      </c>
      <c r="IE35" s="261">
        <v>0</v>
      </c>
      <c r="IF35" s="261">
        <v>0</v>
      </c>
      <c r="IG35" s="261">
        <v>0</v>
      </c>
      <c r="IH35" s="262"/>
      <c r="II35" s="263">
        <f t="shared" si="15"/>
        <v>0</v>
      </c>
      <c r="IJ35" s="264">
        <f t="shared" si="15"/>
        <v>0</v>
      </c>
      <c r="IK35" s="261">
        <v>447.02</v>
      </c>
      <c r="IL35" s="261">
        <v>1491.03</v>
      </c>
      <c r="IM35" s="261">
        <v>634.51</v>
      </c>
      <c r="IN35" s="261">
        <v>828.02</v>
      </c>
      <c r="IO35" s="261">
        <v>579.51</v>
      </c>
      <c r="IP35" s="261">
        <v>709.02</v>
      </c>
      <c r="IQ35" s="261">
        <v>655.51</v>
      </c>
      <c r="IR35" s="261">
        <v>119.51</v>
      </c>
      <c r="IS35" s="261">
        <v>636.02</v>
      </c>
      <c r="IT35" s="261">
        <v>465.51</v>
      </c>
      <c r="IU35" s="261">
        <v>628.12</v>
      </c>
      <c r="IV35" s="261">
        <v>692.04</v>
      </c>
      <c r="IW35" s="262"/>
      <c r="IX35" s="263">
        <f t="shared" si="16"/>
        <v>7885.8200000000015</v>
      </c>
      <c r="IY35" s="264">
        <f t="shared" si="16"/>
        <v>7438.8000000000011</v>
      </c>
      <c r="IZ35" s="261">
        <v>156.5</v>
      </c>
      <c r="JA35" s="261">
        <v>229.42</v>
      </c>
      <c r="JB35" s="261">
        <v>146.5</v>
      </c>
      <c r="JC35" s="261">
        <v>356.75</v>
      </c>
      <c r="JD35" s="261">
        <v>114</v>
      </c>
      <c r="JE35" s="261">
        <v>102</v>
      </c>
      <c r="JF35" s="261">
        <v>92.75</v>
      </c>
      <c r="JG35" s="261">
        <v>37</v>
      </c>
      <c r="JH35" s="261">
        <v>112</v>
      </c>
      <c r="JI35" s="261">
        <v>143</v>
      </c>
      <c r="JJ35" s="261">
        <v>181.5</v>
      </c>
      <c r="JK35" s="261">
        <v>175</v>
      </c>
      <c r="JL35" s="262"/>
      <c r="JM35" s="263">
        <f t="shared" si="17"/>
        <v>1846.42</v>
      </c>
      <c r="JN35" s="264">
        <f t="shared" si="17"/>
        <v>1689.92</v>
      </c>
      <c r="JO35" s="261">
        <v>0</v>
      </c>
      <c r="JP35" s="261">
        <v>0</v>
      </c>
      <c r="JQ35" s="261">
        <v>0</v>
      </c>
      <c r="JR35" s="261">
        <v>0</v>
      </c>
      <c r="JS35" s="261">
        <v>0</v>
      </c>
      <c r="JT35" s="261">
        <v>0</v>
      </c>
      <c r="JU35" s="261">
        <v>0</v>
      </c>
      <c r="JV35" s="261">
        <v>0</v>
      </c>
      <c r="JW35" s="261">
        <v>0</v>
      </c>
      <c r="JX35" s="261">
        <v>0</v>
      </c>
      <c r="JY35" s="261">
        <v>0</v>
      </c>
      <c r="JZ35" s="261">
        <v>0</v>
      </c>
      <c r="KA35" s="262"/>
      <c r="KB35" s="263">
        <f t="shared" si="18"/>
        <v>0</v>
      </c>
      <c r="KC35" s="264">
        <f t="shared" si="18"/>
        <v>0</v>
      </c>
      <c r="KD35" s="261">
        <v>240</v>
      </c>
      <c r="KE35" s="261">
        <v>560</v>
      </c>
      <c r="KF35" s="261">
        <v>320</v>
      </c>
      <c r="KG35" s="261">
        <v>480</v>
      </c>
      <c r="KH35" s="261">
        <v>240</v>
      </c>
      <c r="KI35" s="261">
        <v>400</v>
      </c>
      <c r="KJ35" s="261">
        <v>160</v>
      </c>
      <c r="KK35" s="261">
        <v>80</v>
      </c>
      <c r="KL35" s="261">
        <v>400</v>
      </c>
      <c r="KM35" s="261">
        <v>320</v>
      </c>
      <c r="KN35" s="261">
        <v>400</v>
      </c>
      <c r="KO35" s="261">
        <v>480</v>
      </c>
      <c r="KP35" s="262"/>
      <c r="KQ35" s="263">
        <f t="shared" si="19"/>
        <v>4080</v>
      </c>
      <c r="KR35" s="264">
        <f t="shared" si="19"/>
        <v>3840</v>
      </c>
      <c r="KS35" s="261">
        <v>50</v>
      </c>
      <c r="KT35" s="261">
        <v>0</v>
      </c>
      <c r="KU35" s="261">
        <v>0</v>
      </c>
      <c r="KV35" s="261">
        <v>100</v>
      </c>
      <c r="KW35" s="261">
        <v>0</v>
      </c>
      <c r="KX35" s="261">
        <v>100</v>
      </c>
      <c r="KY35" s="261">
        <v>50</v>
      </c>
      <c r="KZ35" s="261">
        <v>0</v>
      </c>
      <c r="LA35" s="261">
        <v>100</v>
      </c>
      <c r="LB35" s="261">
        <v>50</v>
      </c>
      <c r="LC35" s="261">
        <v>100</v>
      </c>
      <c r="LD35" s="261">
        <v>50</v>
      </c>
      <c r="LE35" s="262"/>
      <c r="LF35" s="263">
        <f t="shared" si="20"/>
        <v>600</v>
      </c>
      <c r="LG35" s="264">
        <f t="shared" si="20"/>
        <v>550</v>
      </c>
      <c r="LH35" s="261">
        <v>0</v>
      </c>
      <c r="LI35" s="261">
        <v>0</v>
      </c>
      <c r="LJ35" s="261">
        <v>0</v>
      </c>
      <c r="LK35" s="261">
        <v>0</v>
      </c>
      <c r="LL35" s="261">
        <v>0</v>
      </c>
      <c r="LM35" s="261">
        <v>0</v>
      </c>
      <c r="LN35" s="261">
        <v>0</v>
      </c>
      <c r="LO35" s="261">
        <v>0</v>
      </c>
      <c r="LP35" s="261">
        <v>0</v>
      </c>
      <c r="LQ35" s="261">
        <v>0</v>
      </c>
      <c r="LR35" s="261">
        <v>0</v>
      </c>
      <c r="LS35" s="261">
        <v>0</v>
      </c>
      <c r="LT35" s="262"/>
      <c r="LU35" s="263">
        <f t="shared" si="21"/>
        <v>0</v>
      </c>
      <c r="LV35" s="264">
        <f t="shared" si="21"/>
        <v>0</v>
      </c>
      <c r="LW35" s="261">
        <v>0</v>
      </c>
      <c r="LX35" s="261">
        <v>0</v>
      </c>
      <c r="LY35" s="261">
        <v>0</v>
      </c>
      <c r="LZ35" s="261">
        <v>0</v>
      </c>
      <c r="MA35" s="261">
        <v>0</v>
      </c>
      <c r="MB35" s="261">
        <v>0</v>
      </c>
      <c r="MC35" s="261">
        <v>0</v>
      </c>
      <c r="MD35" s="261">
        <v>0</v>
      </c>
      <c r="ME35" s="261">
        <v>0</v>
      </c>
      <c r="MF35" s="261">
        <v>0</v>
      </c>
      <c r="MG35" s="261">
        <v>0</v>
      </c>
      <c r="MH35" s="261">
        <v>0</v>
      </c>
      <c r="MI35" s="262"/>
      <c r="MJ35" s="263">
        <f t="shared" si="22"/>
        <v>0</v>
      </c>
      <c r="MK35" s="264">
        <f t="shared" si="22"/>
        <v>0</v>
      </c>
      <c r="ML35" s="261">
        <v>0</v>
      </c>
      <c r="MM35" s="261">
        <v>0</v>
      </c>
      <c r="MN35" s="261">
        <v>0</v>
      </c>
      <c r="MO35" s="261">
        <v>0</v>
      </c>
      <c r="MP35" s="261">
        <v>0</v>
      </c>
      <c r="MQ35" s="261">
        <v>0</v>
      </c>
      <c r="MR35" s="261">
        <v>0</v>
      </c>
      <c r="MS35" s="261">
        <v>0</v>
      </c>
      <c r="MT35" s="261">
        <v>0</v>
      </c>
      <c r="MU35" s="261">
        <v>0</v>
      </c>
      <c r="MV35" s="261">
        <v>0</v>
      </c>
      <c r="MW35" s="261">
        <v>0</v>
      </c>
      <c r="MX35" s="262"/>
      <c r="MY35" s="263">
        <f t="shared" si="23"/>
        <v>0</v>
      </c>
      <c r="MZ35" s="264">
        <f t="shared" si="23"/>
        <v>0</v>
      </c>
      <c r="NA35" s="261">
        <v>920</v>
      </c>
      <c r="NB35" s="261">
        <v>150</v>
      </c>
      <c r="NC35" s="261">
        <v>2975</v>
      </c>
      <c r="ND35" s="261">
        <v>2130</v>
      </c>
      <c r="NE35" s="261">
        <v>1182.5</v>
      </c>
      <c r="NF35" s="261">
        <v>1295</v>
      </c>
      <c r="NG35" s="261">
        <v>1020</v>
      </c>
      <c r="NH35" s="261">
        <v>670</v>
      </c>
      <c r="NI35" s="261">
        <v>2975</v>
      </c>
      <c r="NJ35" s="261">
        <v>1621</v>
      </c>
      <c r="NK35" s="261">
        <v>1550</v>
      </c>
      <c r="NL35" s="261">
        <v>2100</v>
      </c>
      <c r="NM35" s="262"/>
      <c r="NN35" s="263">
        <f t="shared" si="24"/>
        <v>18588.5</v>
      </c>
      <c r="NO35" s="264">
        <f t="shared" si="24"/>
        <v>17668.5</v>
      </c>
      <c r="NP35" s="261">
        <v>0</v>
      </c>
      <c r="NQ35" s="261">
        <v>0</v>
      </c>
      <c r="NR35" s="261">
        <v>0</v>
      </c>
      <c r="NS35" s="261">
        <v>0</v>
      </c>
      <c r="NT35" s="261">
        <v>0</v>
      </c>
      <c r="NU35" s="261">
        <v>0</v>
      </c>
      <c r="NV35" s="261">
        <v>0</v>
      </c>
      <c r="NW35" s="261">
        <v>10</v>
      </c>
      <c r="NX35" s="261">
        <v>0</v>
      </c>
      <c r="NY35" s="261">
        <v>0</v>
      </c>
      <c r="NZ35" s="261">
        <v>0</v>
      </c>
      <c r="OA35" s="261">
        <v>0</v>
      </c>
      <c r="OB35" s="262"/>
      <c r="OC35" s="263">
        <f t="shared" si="25"/>
        <v>10</v>
      </c>
      <c r="OD35" s="264">
        <f t="shared" si="25"/>
        <v>10</v>
      </c>
      <c r="OE35" s="261">
        <v>240</v>
      </c>
      <c r="OF35" s="261">
        <v>0</v>
      </c>
      <c r="OG35" s="261">
        <v>320</v>
      </c>
      <c r="OH35" s="261">
        <v>400</v>
      </c>
      <c r="OI35" s="261">
        <v>80</v>
      </c>
      <c r="OJ35" s="261">
        <v>240</v>
      </c>
      <c r="OK35" s="261">
        <v>160</v>
      </c>
      <c r="OL35" s="261">
        <v>80</v>
      </c>
      <c r="OM35" s="261">
        <v>320</v>
      </c>
      <c r="ON35" s="261">
        <v>240</v>
      </c>
      <c r="OO35" s="261">
        <v>320</v>
      </c>
      <c r="OP35" s="261">
        <v>240</v>
      </c>
      <c r="OQ35" s="262"/>
      <c r="OR35" s="263">
        <f t="shared" si="26"/>
        <v>2640</v>
      </c>
      <c r="OS35" s="264">
        <f t="shared" si="26"/>
        <v>2400</v>
      </c>
      <c r="OT35" s="261">
        <v>0</v>
      </c>
      <c r="OU35" s="261">
        <v>0</v>
      </c>
      <c r="OV35" s="261">
        <v>0</v>
      </c>
      <c r="OW35" s="261">
        <v>0</v>
      </c>
      <c r="OX35" s="261">
        <v>0</v>
      </c>
      <c r="OY35" s="261">
        <v>0</v>
      </c>
      <c r="OZ35" s="261">
        <v>0</v>
      </c>
      <c r="PA35" s="261">
        <v>0</v>
      </c>
      <c r="PB35" s="261">
        <v>0</v>
      </c>
      <c r="PC35" s="261">
        <v>0</v>
      </c>
      <c r="PD35" s="261">
        <v>0</v>
      </c>
      <c r="PE35" s="261">
        <v>0</v>
      </c>
      <c r="PF35" s="262"/>
      <c r="PG35" s="263">
        <f t="shared" si="27"/>
        <v>0</v>
      </c>
      <c r="PH35" s="264">
        <f t="shared" si="27"/>
        <v>0</v>
      </c>
      <c r="PI35" s="261">
        <v>250</v>
      </c>
      <c r="PJ35" s="261">
        <v>950</v>
      </c>
      <c r="PK35" s="261">
        <v>350</v>
      </c>
      <c r="PL35" s="261">
        <v>700</v>
      </c>
      <c r="PM35" s="261">
        <v>500</v>
      </c>
      <c r="PN35" s="261">
        <v>700</v>
      </c>
      <c r="PO35" s="261">
        <v>600</v>
      </c>
      <c r="PP35" s="261">
        <v>450</v>
      </c>
      <c r="PQ35" s="261">
        <v>0</v>
      </c>
      <c r="PR35" s="261">
        <v>450</v>
      </c>
      <c r="PS35" s="261">
        <v>650</v>
      </c>
      <c r="PT35" s="261">
        <v>300</v>
      </c>
      <c r="PU35" s="262"/>
      <c r="PV35" s="263">
        <f t="shared" si="28"/>
        <v>5900</v>
      </c>
      <c r="PW35" s="264">
        <f t="shared" si="28"/>
        <v>5650</v>
      </c>
      <c r="PX35" s="261">
        <v>10</v>
      </c>
      <c r="PY35" s="261">
        <v>2</v>
      </c>
      <c r="PZ35" s="261">
        <v>18.5</v>
      </c>
      <c r="QA35" s="261">
        <v>23.5</v>
      </c>
      <c r="QB35" s="261">
        <v>24</v>
      </c>
      <c r="QC35" s="261">
        <v>19</v>
      </c>
      <c r="QD35" s="261">
        <v>9</v>
      </c>
      <c r="QE35" s="261">
        <v>0</v>
      </c>
      <c r="QF35" s="261">
        <v>7.5</v>
      </c>
      <c r="QG35" s="261">
        <v>0</v>
      </c>
      <c r="QH35" s="261">
        <v>0</v>
      </c>
      <c r="QI35" s="261">
        <v>13.5</v>
      </c>
      <c r="QJ35" s="262"/>
      <c r="QK35" s="263">
        <f t="shared" si="29"/>
        <v>127</v>
      </c>
      <c r="QL35" s="264">
        <f t="shared" si="29"/>
        <v>117</v>
      </c>
      <c r="QM35" s="261">
        <v>0</v>
      </c>
      <c r="QN35" s="261">
        <v>0</v>
      </c>
      <c r="QO35" s="261">
        <v>0</v>
      </c>
      <c r="QP35" s="261">
        <v>0</v>
      </c>
      <c r="QQ35" s="261">
        <v>0</v>
      </c>
      <c r="QR35" s="261">
        <v>0</v>
      </c>
      <c r="QS35" s="261">
        <v>0</v>
      </c>
      <c r="QT35" s="261">
        <v>0</v>
      </c>
      <c r="QU35" s="261">
        <v>0</v>
      </c>
      <c r="QV35" s="261">
        <v>0</v>
      </c>
      <c r="QW35" s="261">
        <v>0</v>
      </c>
      <c r="QX35" s="261">
        <v>0</v>
      </c>
      <c r="QY35" s="262"/>
      <c r="QZ35" s="263">
        <f t="shared" si="30"/>
        <v>0</v>
      </c>
      <c r="RA35" s="264">
        <f t="shared" si="30"/>
        <v>0</v>
      </c>
      <c r="RB35" s="261">
        <v>0</v>
      </c>
      <c r="RC35" s="261">
        <v>0</v>
      </c>
      <c r="RD35" s="261">
        <v>0</v>
      </c>
      <c r="RE35" s="261">
        <v>0</v>
      </c>
      <c r="RF35" s="261">
        <v>0</v>
      </c>
      <c r="RG35" s="261">
        <v>0</v>
      </c>
      <c r="RH35" s="261">
        <v>0</v>
      </c>
      <c r="RI35" s="261">
        <v>0</v>
      </c>
      <c r="RJ35" s="261">
        <v>0</v>
      </c>
      <c r="RK35" s="261">
        <v>0</v>
      </c>
      <c r="RL35" s="261">
        <v>0</v>
      </c>
      <c r="RM35" s="261">
        <v>0</v>
      </c>
      <c r="RN35" s="262"/>
      <c r="RO35" s="263">
        <f t="shared" si="31"/>
        <v>0</v>
      </c>
      <c r="RP35" s="264">
        <f t="shared" si="31"/>
        <v>0</v>
      </c>
      <c r="RQ35" s="261">
        <v>0</v>
      </c>
      <c r="RR35" s="261">
        <v>0</v>
      </c>
      <c r="RS35" s="261">
        <v>0</v>
      </c>
      <c r="RT35" s="261">
        <v>0</v>
      </c>
      <c r="RU35" s="261">
        <v>0</v>
      </c>
      <c r="RV35" s="261">
        <v>0</v>
      </c>
      <c r="RW35" s="261">
        <v>0</v>
      </c>
      <c r="RX35" s="261">
        <v>0</v>
      </c>
      <c r="RY35" s="261">
        <v>0</v>
      </c>
      <c r="RZ35" s="261">
        <v>0</v>
      </c>
      <c r="SA35" s="261">
        <v>0</v>
      </c>
      <c r="SB35" s="261">
        <v>0</v>
      </c>
      <c r="SC35" s="262"/>
      <c r="SD35" s="263">
        <f t="shared" si="32"/>
        <v>0</v>
      </c>
      <c r="SE35" s="264">
        <f t="shared" si="32"/>
        <v>0</v>
      </c>
      <c r="SF35" s="261">
        <v>0</v>
      </c>
      <c r="SG35" s="261">
        <v>0</v>
      </c>
      <c r="SH35" s="261">
        <v>0</v>
      </c>
      <c r="SI35" s="261">
        <v>0</v>
      </c>
      <c r="SJ35" s="261">
        <v>0</v>
      </c>
      <c r="SK35" s="261">
        <v>0</v>
      </c>
      <c r="SL35" s="261">
        <v>0</v>
      </c>
      <c r="SM35" s="261">
        <v>0</v>
      </c>
      <c r="SN35" s="261">
        <v>0</v>
      </c>
      <c r="SO35" s="261">
        <v>0</v>
      </c>
      <c r="SP35" s="261">
        <v>0</v>
      </c>
      <c r="SQ35" s="261">
        <v>0</v>
      </c>
      <c r="SR35" s="262"/>
      <c r="SS35" s="263">
        <f t="shared" si="33"/>
        <v>0</v>
      </c>
      <c r="ST35" s="264">
        <f t="shared" si="33"/>
        <v>0</v>
      </c>
      <c r="SU35" s="261">
        <v>0</v>
      </c>
      <c r="SV35" s="261">
        <v>0</v>
      </c>
      <c r="SW35" s="261">
        <v>0</v>
      </c>
      <c r="SX35" s="261">
        <v>0</v>
      </c>
      <c r="SY35" s="261">
        <v>0</v>
      </c>
      <c r="SZ35" s="261">
        <v>0</v>
      </c>
      <c r="TA35" s="261">
        <v>0</v>
      </c>
      <c r="TB35" s="261">
        <v>0</v>
      </c>
      <c r="TC35" s="261">
        <v>0</v>
      </c>
      <c r="TD35" s="261">
        <v>0</v>
      </c>
      <c r="TE35" s="261">
        <v>0</v>
      </c>
      <c r="TF35" s="261">
        <v>0</v>
      </c>
      <c r="TG35" s="262"/>
      <c r="TH35" s="263">
        <f t="shared" si="34"/>
        <v>0</v>
      </c>
      <c r="TI35" s="264">
        <f t="shared" si="34"/>
        <v>0</v>
      </c>
      <c r="TJ35" s="261">
        <v>0</v>
      </c>
      <c r="TK35" s="261">
        <v>0</v>
      </c>
      <c r="TL35" s="261">
        <v>0</v>
      </c>
      <c r="TM35" s="261">
        <v>0</v>
      </c>
      <c r="TN35" s="261">
        <v>440.97</v>
      </c>
      <c r="TO35" s="261">
        <v>84.55</v>
      </c>
      <c r="TP35" s="261">
        <v>76.53</v>
      </c>
      <c r="TQ35" s="261">
        <v>98.69</v>
      </c>
      <c r="TR35" s="261">
        <v>0</v>
      </c>
      <c r="TS35" s="261">
        <v>143.54</v>
      </c>
      <c r="TT35" s="261">
        <v>67.930000000000007</v>
      </c>
      <c r="TU35" s="261">
        <v>0</v>
      </c>
      <c r="TV35" s="262"/>
      <c r="TW35" s="263">
        <f t="shared" si="35"/>
        <v>912.21</v>
      </c>
      <c r="TX35" s="264">
        <f t="shared" si="35"/>
        <v>912.21</v>
      </c>
      <c r="TY35" s="261">
        <v>0</v>
      </c>
      <c r="TZ35" s="261">
        <v>0</v>
      </c>
      <c r="UA35" s="261">
        <v>0</v>
      </c>
      <c r="UB35" s="261">
        <v>0</v>
      </c>
      <c r="UC35" s="261">
        <v>0</v>
      </c>
      <c r="UD35" s="261">
        <v>0</v>
      </c>
      <c r="UE35" s="261">
        <v>0</v>
      </c>
      <c r="UF35" s="261">
        <v>0</v>
      </c>
      <c r="UG35" s="261">
        <v>0</v>
      </c>
      <c r="UH35" s="261">
        <v>0</v>
      </c>
      <c r="UI35" s="261">
        <v>0</v>
      </c>
      <c r="UJ35" s="261">
        <v>0</v>
      </c>
      <c r="UK35" s="262"/>
      <c r="UL35" s="263">
        <f t="shared" si="36"/>
        <v>0</v>
      </c>
      <c r="UM35" s="264">
        <f t="shared" si="36"/>
        <v>0</v>
      </c>
      <c r="UN35" s="261">
        <v>0</v>
      </c>
      <c r="UO35" s="261">
        <v>0</v>
      </c>
      <c r="UP35" s="261">
        <v>0</v>
      </c>
      <c r="UQ35" s="261">
        <v>0</v>
      </c>
      <c r="UR35" s="261">
        <v>0</v>
      </c>
      <c r="US35" s="261">
        <v>0</v>
      </c>
      <c r="UT35" s="261">
        <v>0</v>
      </c>
      <c r="UU35" s="261">
        <v>0</v>
      </c>
      <c r="UV35" s="261">
        <v>0</v>
      </c>
      <c r="UW35" s="261">
        <v>0</v>
      </c>
      <c r="UX35" s="261">
        <v>0</v>
      </c>
      <c r="UY35" s="261">
        <v>0</v>
      </c>
      <c r="UZ35" s="262"/>
      <c r="VA35" s="263">
        <f t="shared" si="37"/>
        <v>0</v>
      </c>
      <c r="VB35" s="264">
        <f t="shared" si="37"/>
        <v>0</v>
      </c>
      <c r="VC35" s="261">
        <v>0</v>
      </c>
      <c r="VD35" s="261">
        <v>0</v>
      </c>
      <c r="VE35" s="261">
        <v>0</v>
      </c>
      <c r="VF35" s="261">
        <v>0</v>
      </c>
      <c r="VG35" s="261">
        <v>0</v>
      </c>
      <c r="VH35" s="261">
        <v>0</v>
      </c>
      <c r="VI35" s="261">
        <v>0</v>
      </c>
      <c r="VJ35" s="261">
        <v>0</v>
      </c>
      <c r="VK35" s="261">
        <v>0</v>
      </c>
      <c r="VL35" s="261">
        <v>0</v>
      </c>
      <c r="VM35" s="261">
        <v>0</v>
      </c>
      <c r="VN35" s="261">
        <v>0</v>
      </c>
      <c r="VO35" s="262"/>
      <c r="VP35" s="263">
        <f t="shared" si="38"/>
        <v>0</v>
      </c>
      <c r="VQ35" s="264">
        <f t="shared" si="38"/>
        <v>0</v>
      </c>
      <c r="VR35" s="261">
        <v>0</v>
      </c>
      <c r="VS35" s="261">
        <v>0</v>
      </c>
      <c r="VT35" s="261">
        <v>0</v>
      </c>
      <c r="VU35" s="261">
        <v>0</v>
      </c>
      <c r="VV35" s="261">
        <v>0</v>
      </c>
      <c r="VW35" s="261">
        <v>0</v>
      </c>
      <c r="VX35" s="261">
        <v>0</v>
      </c>
      <c r="VY35" s="261">
        <v>0</v>
      </c>
      <c r="VZ35" s="261">
        <v>0</v>
      </c>
      <c r="WA35" s="261">
        <v>0</v>
      </c>
      <c r="WB35" s="261">
        <v>0</v>
      </c>
      <c r="WC35" s="261">
        <v>0</v>
      </c>
      <c r="WD35" s="262"/>
      <c r="WE35" s="263">
        <f t="shared" si="39"/>
        <v>0</v>
      </c>
      <c r="WF35" s="264">
        <f t="shared" si="39"/>
        <v>0</v>
      </c>
      <c r="WG35" s="261">
        <v>2160</v>
      </c>
      <c r="WH35" s="261">
        <v>511.06</v>
      </c>
      <c r="WI35" s="261">
        <v>873.4</v>
      </c>
      <c r="WJ35" s="261">
        <v>0</v>
      </c>
      <c r="WK35" s="261">
        <v>0</v>
      </c>
      <c r="WL35" s="261">
        <v>1530</v>
      </c>
      <c r="WM35" s="261">
        <v>900</v>
      </c>
      <c r="WN35" s="261">
        <v>360</v>
      </c>
      <c r="WO35" s="261">
        <v>921.55</v>
      </c>
      <c r="WP35" s="261">
        <v>1080</v>
      </c>
      <c r="WQ35" s="261">
        <v>0</v>
      </c>
      <c r="WR35" s="261">
        <v>0</v>
      </c>
      <c r="WS35" s="262"/>
      <c r="WT35" s="263">
        <f t="shared" si="40"/>
        <v>8336.01</v>
      </c>
      <c r="WU35" s="264">
        <f t="shared" si="40"/>
        <v>6176.01</v>
      </c>
      <c r="WV35" s="261">
        <v>0</v>
      </c>
      <c r="WW35" s="261">
        <v>0</v>
      </c>
      <c r="WX35" s="261">
        <v>0</v>
      </c>
      <c r="WY35" s="261">
        <v>0</v>
      </c>
      <c r="WZ35" s="261">
        <v>0</v>
      </c>
      <c r="XA35" s="261">
        <v>0</v>
      </c>
      <c r="XB35" s="261">
        <v>0</v>
      </c>
      <c r="XC35" s="261">
        <v>0</v>
      </c>
      <c r="XD35" s="261">
        <v>0</v>
      </c>
      <c r="XE35" s="261">
        <v>0</v>
      </c>
      <c r="XF35" s="261">
        <v>0</v>
      </c>
      <c r="XG35" s="261">
        <v>0</v>
      </c>
      <c r="XH35" s="262"/>
      <c r="XI35" s="263">
        <f t="shared" si="41"/>
        <v>0</v>
      </c>
      <c r="XJ35" s="264">
        <f t="shared" si="41"/>
        <v>0</v>
      </c>
      <c r="XK35" s="261">
        <v>0</v>
      </c>
      <c r="XL35" s="261">
        <v>0</v>
      </c>
      <c r="XM35" s="261">
        <v>0</v>
      </c>
      <c r="XN35" s="261">
        <v>0</v>
      </c>
      <c r="XO35" s="261">
        <v>0</v>
      </c>
      <c r="XP35" s="261">
        <v>0</v>
      </c>
      <c r="XQ35" s="261">
        <v>0</v>
      </c>
      <c r="XR35" s="261">
        <v>0</v>
      </c>
      <c r="XS35" s="261">
        <v>0</v>
      </c>
      <c r="XT35" s="261">
        <v>0</v>
      </c>
      <c r="XU35" s="261">
        <v>0</v>
      </c>
      <c r="XV35" s="261">
        <v>0</v>
      </c>
      <c r="XW35" s="261"/>
      <c r="XX35" s="263">
        <f t="shared" si="42"/>
        <v>0</v>
      </c>
      <c r="XY35" s="264">
        <f t="shared" si="42"/>
        <v>0</v>
      </c>
      <c r="XZ35" s="261">
        <v>0</v>
      </c>
      <c r="YA35" s="261">
        <v>0</v>
      </c>
      <c r="YB35" s="261">
        <v>0</v>
      </c>
      <c r="YC35" s="261">
        <v>0</v>
      </c>
      <c r="YD35" s="261">
        <v>0</v>
      </c>
      <c r="YE35" s="261">
        <v>0</v>
      </c>
      <c r="YF35" s="261">
        <v>0</v>
      </c>
      <c r="YG35" s="261">
        <v>0</v>
      </c>
      <c r="YH35" s="261">
        <v>0</v>
      </c>
      <c r="YI35" s="261">
        <v>0</v>
      </c>
      <c r="YJ35" s="261">
        <v>0</v>
      </c>
      <c r="YK35" s="261">
        <v>0</v>
      </c>
      <c r="YL35" s="262"/>
      <c r="YM35" s="263">
        <f t="shared" si="43"/>
        <v>0</v>
      </c>
      <c r="YN35" s="264">
        <f t="shared" si="43"/>
        <v>0</v>
      </c>
      <c r="YO35" s="261">
        <v>324</v>
      </c>
      <c r="YP35" s="261">
        <v>111.67</v>
      </c>
      <c r="YQ35" s="261">
        <v>266.33</v>
      </c>
      <c r="YR35" s="261">
        <v>108</v>
      </c>
      <c r="YS35" s="261">
        <v>54</v>
      </c>
      <c r="YT35" s="261">
        <v>270</v>
      </c>
      <c r="YU35" s="261">
        <v>273.64999999999998</v>
      </c>
      <c r="YV35" s="261">
        <v>195.77</v>
      </c>
      <c r="YW35" s="261">
        <v>176.4</v>
      </c>
      <c r="YX35" s="261">
        <v>108</v>
      </c>
      <c r="YY35" s="261">
        <v>108</v>
      </c>
      <c r="YZ35" s="261">
        <v>162</v>
      </c>
      <c r="ZA35" s="262"/>
      <c r="ZB35" s="263">
        <f t="shared" si="44"/>
        <v>2157.8200000000002</v>
      </c>
      <c r="ZC35" s="264">
        <f t="shared" si="44"/>
        <v>1833.8200000000002</v>
      </c>
      <c r="ZD35" s="261">
        <v>0</v>
      </c>
      <c r="ZE35" s="261">
        <v>0</v>
      </c>
      <c r="ZF35" s="261">
        <v>0</v>
      </c>
      <c r="ZG35" s="261">
        <v>0</v>
      </c>
      <c r="ZH35" s="261">
        <v>0</v>
      </c>
      <c r="ZI35" s="261">
        <v>0</v>
      </c>
      <c r="ZJ35" s="261">
        <v>0</v>
      </c>
      <c r="ZK35" s="261">
        <v>0</v>
      </c>
      <c r="ZL35" s="261">
        <v>0</v>
      </c>
      <c r="ZM35" s="261">
        <v>0</v>
      </c>
      <c r="ZN35" s="261">
        <v>0</v>
      </c>
      <c r="ZO35" s="261">
        <v>0</v>
      </c>
      <c r="ZP35" s="262"/>
      <c r="ZQ35" s="263">
        <f t="shared" si="45"/>
        <v>0</v>
      </c>
      <c r="ZR35" s="264">
        <f t="shared" si="45"/>
        <v>0</v>
      </c>
      <c r="ZS35" s="261">
        <v>0</v>
      </c>
      <c r="ZT35" s="261">
        <v>0</v>
      </c>
      <c r="ZU35" s="261">
        <v>0</v>
      </c>
      <c r="ZV35" s="261">
        <v>0</v>
      </c>
      <c r="ZW35" s="261">
        <v>0</v>
      </c>
      <c r="ZX35" s="261">
        <v>0</v>
      </c>
      <c r="ZY35" s="261">
        <v>0</v>
      </c>
      <c r="ZZ35" s="261">
        <v>0</v>
      </c>
      <c r="AAA35" s="261">
        <v>0</v>
      </c>
      <c r="AAB35" s="261">
        <v>0</v>
      </c>
      <c r="AAC35" s="261">
        <v>0</v>
      </c>
      <c r="AAD35" s="261">
        <v>0</v>
      </c>
      <c r="AAE35" s="262"/>
      <c r="AAF35" s="263">
        <f t="shared" si="46"/>
        <v>0</v>
      </c>
      <c r="AAG35" s="264">
        <f t="shared" si="46"/>
        <v>0</v>
      </c>
      <c r="AAH35" s="261">
        <v>775.87</v>
      </c>
      <c r="AAI35" s="261">
        <v>1182.56</v>
      </c>
      <c r="AAJ35" s="261">
        <v>768.91</v>
      </c>
      <c r="AAK35" s="261">
        <v>867.1</v>
      </c>
      <c r="AAL35" s="261">
        <v>484.55</v>
      </c>
      <c r="AAM35" s="261">
        <v>244.23</v>
      </c>
      <c r="AAN35" s="261">
        <v>396.28</v>
      </c>
      <c r="AAO35" s="261">
        <v>510.55</v>
      </c>
      <c r="AAP35" s="261">
        <v>296.31</v>
      </c>
      <c r="AAQ35" s="261">
        <v>330.8</v>
      </c>
      <c r="AAR35" s="261">
        <v>321.02999999999997</v>
      </c>
      <c r="AAS35" s="261">
        <v>376.16</v>
      </c>
      <c r="AAT35" s="262"/>
      <c r="AAU35" s="263">
        <f t="shared" si="47"/>
        <v>6554.3499999999995</v>
      </c>
      <c r="AAV35" s="264">
        <f t="shared" si="47"/>
        <v>5778.4800000000005</v>
      </c>
      <c r="AAW35" s="261">
        <v>0</v>
      </c>
      <c r="AAX35" s="261">
        <v>0</v>
      </c>
      <c r="AAY35" s="261">
        <v>0</v>
      </c>
      <c r="AAZ35" s="261">
        <v>0</v>
      </c>
      <c r="ABA35" s="261">
        <v>0</v>
      </c>
      <c r="ABB35" s="261">
        <v>0</v>
      </c>
      <c r="ABC35" s="261">
        <v>0</v>
      </c>
      <c r="ABD35" s="261">
        <v>0</v>
      </c>
      <c r="ABE35" s="261">
        <v>0</v>
      </c>
      <c r="ABF35" s="261">
        <v>0</v>
      </c>
      <c r="ABG35" s="261">
        <v>0</v>
      </c>
      <c r="ABH35" s="261">
        <v>0</v>
      </c>
      <c r="ABI35" s="262"/>
      <c r="ABJ35" s="263">
        <f t="shared" si="48"/>
        <v>0</v>
      </c>
      <c r="ABK35" s="264">
        <f t="shared" si="48"/>
        <v>0</v>
      </c>
      <c r="ABL35" s="261">
        <v>1062.31</v>
      </c>
      <c r="ABM35" s="261">
        <v>1202.22</v>
      </c>
      <c r="ABN35" s="261">
        <v>840.4</v>
      </c>
      <c r="ABO35" s="261">
        <v>1091.3900000000001</v>
      </c>
      <c r="ABP35" s="261">
        <v>480.94</v>
      </c>
      <c r="ABQ35" s="261">
        <v>508.22</v>
      </c>
      <c r="ABR35" s="261">
        <v>481.35</v>
      </c>
      <c r="ABS35" s="261">
        <v>600.66</v>
      </c>
      <c r="ABT35" s="261">
        <v>394.56</v>
      </c>
      <c r="ABU35" s="261">
        <v>520.32000000000005</v>
      </c>
      <c r="ABV35" s="261">
        <v>325.74</v>
      </c>
      <c r="ABW35" s="261">
        <v>628.1</v>
      </c>
      <c r="ABX35" s="262"/>
      <c r="ABY35" s="263">
        <f t="shared" si="49"/>
        <v>8136.21</v>
      </c>
      <c r="ABZ35" s="264">
        <f t="shared" si="49"/>
        <v>7073.9000000000005</v>
      </c>
      <c r="ACA35" s="261">
        <v>0</v>
      </c>
      <c r="ACB35" s="261">
        <v>0</v>
      </c>
      <c r="ACC35" s="261">
        <v>0</v>
      </c>
      <c r="ACD35" s="261">
        <v>0</v>
      </c>
      <c r="ACE35" s="261">
        <v>0</v>
      </c>
      <c r="ACF35" s="261">
        <v>0</v>
      </c>
      <c r="ACG35" s="261">
        <v>0</v>
      </c>
      <c r="ACH35" s="261">
        <v>0</v>
      </c>
      <c r="ACI35" s="261">
        <v>0</v>
      </c>
      <c r="ACJ35" s="261">
        <v>0</v>
      </c>
      <c r="ACK35" s="261">
        <v>0</v>
      </c>
      <c r="ACL35" s="261">
        <v>0</v>
      </c>
      <c r="ACM35" s="262"/>
      <c r="ACN35" s="263">
        <f t="shared" si="50"/>
        <v>0</v>
      </c>
      <c r="ACO35" s="264">
        <f t="shared" si="50"/>
        <v>0</v>
      </c>
      <c r="ACP35" s="261">
        <v>0</v>
      </c>
      <c r="ACQ35" s="261">
        <v>0</v>
      </c>
      <c r="ACR35" s="261">
        <v>0</v>
      </c>
      <c r="ACS35" s="261">
        <v>0</v>
      </c>
      <c r="ACT35" s="261">
        <v>0</v>
      </c>
      <c r="ACU35" s="261">
        <v>0</v>
      </c>
      <c r="ACV35" s="261">
        <v>0</v>
      </c>
      <c r="ACW35" s="261">
        <v>0</v>
      </c>
      <c r="ACX35" s="261">
        <v>0</v>
      </c>
      <c r="ACY35" s="261">
        <v>0</v>
      </c>
      <c r="ACZ35" s="261">
        <v>0</v>
      </c>
      <c r="ADA35" s="261">
        <v>0</v>
      </c>
      <c r="ADB35" s="262"/>
      <c r="ADC35" s="263">
        <f t="shared" si="51"/>
        <v>0</v>
      </c>
      <c r="ADD35" s="264">
        <f t="shared" si="51"/>
        <v>0</v>
      </c>
      <c r="ADE35" s="261">
        <v>0</v>
      </c>
      <c r="ADF35" s="261">
        <v>0</v>
      </c>
      <c r="ADG35" s="261">
        <v>0</v>
      </c>
      <c r="ADH35" s="261">
        <v>0</v>
      </c>
      <c r="ADI35" s="261">
        <v>0</v>
      </c>
      <c r="ADJ35" s="261">
        <v>0</v>
      </c>
      <c r="ADK35" s="261">
        <v>0</v>
      </c>
      <c r="ADL35" s="261">
        <v>0</v>
      </c>
      <c r="ADM35" s="261">
        <v>0</v>
      </c>
      <c r="ADN35" s="261">
        <v>0</v>
      </c>
      <c r="ADO35" s="261">
        <v>0</v>
      </c>
      <c r="ADP35" s="261">
        <v>0</v>
      </c>
      <c r="ADQ35" s="262"/>
      <c r="ADR35" s="263">
        <f t="shared" si="52"/>
        <v>0</v>
      </c>
      <c r="ADS35" s="264">
        <f t="shared" si="52"/>
        <v>0</v>
      </c>
      <c r="ADT35" s="261">
        <v>0</v>
      </c>
      <c r="ADU35" s="261">
        <v>0</v>
      </c>
      <c r="ADV35" s="261">
        <v>0</v>
      </c>
      <c r="ADW35" s="261">
        <v>0</v>
      </c>
      <c r="ADX35" s="261">
        <v>0</v>
      </c>
      <c r="ADY35" s="261">
        <v>0</v>
      </c>
      <c r="ADZ35" s="261">
        <v>0</v>
      </c>
      <c r="AEA35" s="261">
        <v>0</v>
      </c>
      <c r="AEB35" s="261">
        <v>0</v>
      </c>
      <c r="AEC35" s="261">
        <v>0</v>
      </c>
      <c r="AED35" s="261">
        <v>0</v>
      </c>
      <c r="AEE35" s="261">
        <v>0</v>
      </c>
      <c r="AEF35" s="262"/>
      <c r="AEG35" s="263">
        <f t="shared" si="53"/>
        <v>0</v>
      </c>
      <c r="AEH35" s="264">
        <f t="shared" si="53"/>
        <v>0</v>
      </c>
      <c r="AEI35" s="261">
        <v>0</v>
      </c>
      <c r="AEJ35" s="261">
        <v>0</v>
      </c>
      <c r="AEK35" s="261">
        <v>0</v>
      </c>
      <c r="AEL35" s="261">
        <v>0</v>
      </c>
      <c r="AEM35" s="261">
        <v>0</v>
      </c>
      <c r="AEN35" s="261">
        <v>0</v>
      </c>
      <c r="AEO35" s="261">
        <v>0</v>
      </c>
      <c r="AEP35" s="261">
        <v>0</v>
      </c>
      <c r="AEQ35" s="261">
        <v>0</v>
      </c>
      <c r="AER35" s="261">
        <v>0</v>
      </c>
      <c r="AES35" s="261">
        <v>0</v>
      </c>
      <c r="AET35" s="261">
        <v>0</v>
      </c>
      <c r="AEU35" s="262"/>
      <c r="AEV35" s="263">
        <f t="shared" si="54"/>
        <v>0</v>
      </c>
      <c r="AEW35" s="264">
        <f t="shared" si="54"/>
        <v>0</v>
      </c>
      <c r="AEX35" s="261">
        <v>0</v>
      </c>
      <c r="AEY35" s="261">
        <v>0</v>
      </c>
      <c r="AEZ35" s="261">
        <v>0</v>
      </c>
      <c r="AFA35" s="261">
        <v>0</v>
      </c>
      <c r="AFB35" s="261">
        <v>0</v>
      </c>
      <c r="AFC35" s="261">
        <v>0</v>
      </c>
      <c r="AFD35" s="261">
        <v>0</v>
      </c>
      <c r="AFE35" s="261">
        <v>0</v>
      </c>
      <c r="AFF35" s="261">
        <v>0</v>
      </c>
      <c r="AFG35" s="261">
        <v>0</v>
      </c>
      <c r="AFH35" s="261">
        <v>0</v>
      </c>
      <c r="AFI35" s="261">
        <v>0</v>
      </c>
      <c r="AFJ35" s="262"/>
      <c r="AFK35" s="263">
        <f t="shared" si="55"/>
        <v>0</v>
      </c>
      <c r="AFL35" s="264">
        <f t="shared" si="55"/>
        <v>0</v>
      </c>
      <c r="AFM35" s="261">
        <v>0</v>
      </c>
      <c r="AFN35" s="261">
        <v>0</v>
      </c>
      <c r="AFO35" s="261">
        <v>0</v>
      </c>
      <c r="AFP35" s="261">
        <v>0</v>
      </c>
      <c r="AFQ35" s="261">
        <v>0</v>
      </c>
      <c r="AFR35" s="261">
        <v>0</v>
      </c>
      <c r="AFS35" s="261">
        <v>0</v>
      </c>
      <c r="AFT35" s="261">
        <v>0</v>
      </c>
      <c r="AFU35" s="261">
        <v>0</v>
      </c>
      <c r="AFV35" s="261">
        <v>0</v>
      </c>
      <c r="AFW35" s="261">
        <v>0</v>
      </c>
      <c r="AFX35" s="261">
        <v>0</v>
      </c>
      <c r="AFY35" s="262"/>
      <c r="AFZ35" s="263">
        <f t="shared" si="56"/>
        <v>0</v>
      </c>
      <c r="AGA35" s="264">
        <f t="shared" si="56"/>
        <v>0</v>
      </c>
      <c r="AGB35" s="261">
        <v>0</v>
      </c>
      <c r="AGC35" s="261">
        <v>0</v>
      </c>
      <c r="AGD35" s="261">
        <v>0</v>
      </c>
      <c r="AGE35" s="261">
        <v>0</v>
      </c>
      <c r="AGF35" s="261">
        <v>0</v>
      </c>
      <c r="AGG35" s="261">
        <v>0</v>
      </c>
      <c r="AGH35" s="261">
        <v>0</v>
      </c>
      <c r="AGI35" s="261">
        <v>0</v>
      </c>
      <c r="AGJ35" s="261">
        <v>0</v>
      </c>
      <c r="AGK35" s="261">
        <v>0</v>
      </c>
      <c r="AGL35" s="261">
        <v>0</v>
      </c>
      <c r="AGM35" s="261">
        <v>0</v>
      </c>
      <c r="AGN35" s="262"/>
      <c r="AGO35" s="263">
        <f t="shared" si="57"/>
        <v>0</v>
      </c>
      <c r="AGP35" s="264">
        <f t="shared" si="57"/>
        <v>0</v>
      </c>
      <c r="AGQ35" s="261">
        <v>0</v>
      </c>
      <c r="AGR35" s="261">
        <v>0</v>
      </c>
      <c r="AGS35" s="261">
        <v>0</v>
      </c>
      <c r="AGT35" s="261">
        <v>0</v>
      </c>
      <c r="AGU35" s="261">
        <v>0</v>
      </c>
      <c r="AGV35" s="261">
        <v>0</v>
      </c>
      <c r="AGW35" s="261">
        <v>0</v>
      </c>
      <c r="AGX35" s="261">
        <v>0</v>
      </c>
      <c r="AGY35" s="261">
        <v>0</v>
      </c>
      <c r="AGZ35" s="261">
        <v>0</v>
      </c>
      <c r="AHA35" s="261">
        <v>0</v>
      </c>
      <c r="AHB35" s="261">
        <v>0</v>
      </c>
      <c r="AHC35" s="262"/>
      <c r="AHD35" s="263">
        <f t="shared" si="58"/>
        <v>0</v>
      </c>
      <c r="AHE35" s="264">
        <f t="shared" si="58"/>
        <v>0</v>
      </c>
      <c r="AHF35" s="261">
        <v>0</v>
      </c>
      <c r="AHG35" s="261">
        <v>0</v>
      </c>
      <c r="AHH35" s="261">
        <v>0</v>
      </c>
      <c r="AHI35" s="261">
        <v>3.5</v>
      </c>
      <c r="AHJ35" s="261">
        <v>0</v>
      </c>
      <c r="AHK35" s="261">
        <v>0</v>
      </c>
      <c r="AHL35" s="261">
        <v>0</v>
      </c>
      <c r="AHM35" s="261">
        <v>0</v>
      </c>
      <c r="AHN35" s="261">
        <v>0</v>
      </c>
      <c r="AHO35" s="261">
        <v>0</v>
      </c>
      <c r="AHP35" s="261">
        <v>0</v>
      </c>
      <c r="AHQ35" s="261">
        <v>0</v>
      </c>
      <c r="AHR35" s="262"/>
      <c r="AHS35" s="263">
        <f t="shared" si="59"/>
        <v>3.5</v>
      </c>
      <c r="AHT35" s="264">
        <f t="shared" si="59"/>
        <v>3.5</v>
      </c>
      <c r="AHU35" s="261">
        <v>0</v>
      </c>
      <c r="AHV35" s="261">
        <v>0</v>
      </c>
      <c r="AHW35" s="261">
        <v>0</v>
      </c>
      <c r="AHX35" s="261">
        <v>0</v>
      </c>
      <c r="AHY35" s="261">
        <v>0</v>
      </c>
      <c r="AHZ35" s="261">
        <v>0</v>
      </c>
      <c r="AIA35" s="261">
        <v>0</v>
      </c>
      <c r="AIB35" s="261">
        <v>0</v>
      </c>
      <c r="AIC35" s="261">
        <v>0</v>
      </c>
      <c r="AID35" s="261">
        <v>0</v>
      </c>
      <c r="AIE35" s="261">
        <v>0</v>
      </c>
      <c r="AIF35" s="261">
        <v>0</v>
      </c>
      <c r="AIG35" s="262"/>
      <c r="AIH35" s="263">
        <f t="shared" si="60"/>
        <v>0</v>
      </c>
      <c r="AII35" s="264">
        <f t="shared" si="60"/>
        <v>0</v>
      </c>
      <c r="AIJ35" s="261">
        <v>0</v>
      </c>
      <c r="AIK35" s="261">
        <v>0</v>
      </c>
      <c r="AIL35" s="261">
        <v>0</v>
      </c>
      <c r="AIM35" s="261">
        <v>0</v>
      </c>
      <c r="AIN35" s="261">
        <v>0</v>
      </c>
      <c r="AIO35" s="261">
        <v>0</v>
      </c>
      <c r="AIP35" s="261">
        <v>0</v>
      </c>
      <c r="AIQ35" s="261">
        <v>0</v>
      </c>
      <c r="AIR35" s="261">
        <v>0</v>
      </c>
      <c r="AIS35" s="261">
        <v>0</v>
      </c>
      <c r="AIT35" s="261">
        <v>0</v>
      </c>
      <c r="AIU35" s="261">
        <v>0</v>
      </c>
      <c r="AIV35" s="262"/>
      <c r="AIW35" s="263">
        <f t="shared" si="61"/>
        <v>0</v>
      </c>
      <c r="AIX35" s="264">
        <f t="shared" si="61"/>
        <v>0</v>
      </c>
      <c r="AIY35" s="261">
        <v>0</v>
      </c>
      <c r="AIZ35" s="261">
        <v>0</v>
      </c>
      <c r="AJA35" s="261">
        <v>0</v>
      </c>
      <c r="AJB35" s="261">
        <v>0</v>
      </c>
      <c r="AJC35" s="261">
        <v>0</v>
      </c>
      <c r="AJD35" s="261">
        <v>0</v>
      </c>
      <c r="AJE35" s="261">
        <v>0</v>
      </c>
      <c r="AJF35" s="261">
        <v>0</v>
      </c>
      <c r="AJG35" s="261">
        <v>0</v>
      </c>
      <c r="AJH35" s="261">
        <v>0</v>
      </c>
      <c r="AJI35" s="261">
        <v>0</v>
      </c>
      <c r="AJJ35" s="261">
        <v>0</v>
      </c>
      <c r="AJK35" s="262"/>
      <c r="AJL35" s="263">
        <f t="shared" si="62"/>
        <v>0</v>
      </c>
      <c r="AJM35" s="264">
        <f t="shared" si="62"/>
        <v>0</v>
      </c>
      <c r="AJN35" s="261">
        <v>0</v>
      </c>
      <c r="AJO35" s="261">
        <v>0</v>
      </c>
      <c r="AJP35" s="261">
        <v>0</v>
      </c>
      <c r="AJQ35" s="261">
        <v>0</v>
      </c>
      <c r="AJR35" s="261">
        <v>0</v>
      </c>
      <c r="AJS35" s="261">
        <v>0</v>
      </c>
      <c r="AJT35" s="261">
        <v>0</v>
      </c>
      <c r="AJU35" s="261">
        <v>0</v>
      </c>
      <c r="AJV35" s="261">
        <v>0</v>
      </c>
      <c r="AJW35" s="261">
        <v>0</v>
      </c>
      <c r="AJX35" s="261">
        <v>0</v>
      </c>
      <c r="AJY35" s="261">
        <v>0</v>
      </c>
      <c r="AJZ35" s="262"/>
      <c r="AKA35" s="263">
        <f t="shared" si="63"/>
        <v>0</v>
      </c>
      <c r="AKB35" s="264">
        <f t="shared" si="63"/>
        <v>0</v>
      </c>
      <c r="AKC35" s="261">
        <v>0</v>
      </c>
      <c r="AKD35" s="261">
        <v>0</v>
      </c>
      <c r="AKE35" s="261">
        <v>0</v>
      </c>
      <c r="AKF35" s="261">
        <v>0</v>
      </c>
      <c r="AKG35" s="261">
        <v>0</v>
      </c>
      <c r="AKH35" s="261">
        <v>0</v>
      </c>
      <c r="AKI35" s="261">
        <v>0</v>
      </c>
      <c r="AKJ35" s="261">
        <v>0</v>
      </c>
      <c r="AKK35" s="261">
        <v>0</v>
      </c>
      <c r="AKL35" s="261">
        <v>0</v>
      </c>
      <c r="AKM35" s="261">
        <v>0</v>
      </c>
      <c r="AKN35" s="261">
        <v>0</v>
      </c>
      <c r="AKO35" s="262"/>
      <c r="AKP35" s="263">
        <f t="shared" si="64"/>
        <v>0</v>
      </c>
      <c r="AKQ35" s="264">
        <f t="shared" si="64"/>
        <v>0</v>
      </c>
      <c r="AKR35" s="261">
        <v>0</v>
      </c>
      <c r="AKS35" s="261">
        <v>0</v>
      </c>
      <c r="AKT35" s="261">
        <v>0</v>
      </c>
      <c r="AKU35" s="261">
        <v>0</v>
      </c>
      <c r="AKV35" s="261">
        <v>0</v>
      </c>
      <c r="AKW35" s="261">
        <v>0</v>
      </c>
      <c r="AKX35" s="261">
        <v>0</v>
      </c>
      <c r="AKY35" s="261">
        <v>0</v>
      </c>
      <c r="AKZ35" s="261">
        <v>0</v>
      </c>
      <c r="ALA35" s="261">
        <v>0</v>
      </c>
      <c r="ALB35" s="261">
        <v>0</v>
      </c>
      <c r="ALC35" s="261">
        <v>0</v>
      </c>
      <c r="ALD35" s="262"/>
      <c r="ALE35" s="263">
        <f t="shared" si="65"/>
        <v>0</v>
      </c>
      <c r="ALF35" s="264">
        <f t="shared" si="65"/>
        <v>0</v>
      </c>
      <c r="ALG35" s="261">
        <v>0</v>
      </c>
      <c r="ALH35" s="261">
        <v>0</v>
      </c>
      <c r="ALI35" s="261">
        <v>0</v>
      </c>
      <c r="ALJ35" s="261">
        <v>0</v>
      </c>
      <c r="ALK35" s="261">
        <v>0</v>
      </c>
      <c r="ALL35" s="261">
        <v>0</v>
      </c>
      <c r="ALM35" s="261">
        <v>0</v>
      </c>
      <c r="ALN35" s="261">
        <v>0</v>
      </c>
      <c r="ALO35" s="261">
        <v>0</v>
      </c>
      <c r="ALP35" s="261">
        <v>0</v>
      </c>
      <c r="ALQ35" s="261">
        <v>0</v>
      </c>
      <c r="ALR35" s="261">
        <v>0</v>
      </c>
      <c r="ALS35" s="262"/>
      <c r="ALT35" s="263">
        <f t="shared" si="66"/>
        <v>0</v>
      </c>
      <c r="ALU35" s="264">
        <f t="shared" si="66"/>
        <v>0</v>
      </c>
      <c r="ALV35" s="261">
        <v>0</v>
      </c>
      <c r="ALW35" s="261">
        <v>0</v>
      </c>
      <c r="ALX35" s="261">
        <v>0</v>
      </c>
      <c r="ALY35" s="261">
        <v>0</v>
      </c>
      <c r="ALZ35" s="261">
        <v>0</v>
      </c>
      <c r="AMA35" s="261">
        <v>0</v>
      </c>
      <c r="AMB35" s="261">
        <v>0</v>
      </c>
      <c r="AMC35" s="261">
        <v>0</v>
      </c>
      <c r="AMD35" s="261">
        <v>0</v>
      </c>
      <c r="AME35" s="261">
        <v>0</v>
      </c>
      <c r="AMF35" s="261">
        <v>0</v>
      </c>
      <c r="AMG35" s="261">
        <v>0</v>
      </c>
      <c r="AMH35" s="262"/>
      <c r="AMI35" s="263">
        <f t="shared" si="67"/>
        <v>0</v>
      </c>
      <c r="AMJ35" s="264">
        <f t="shared" si="67"/>
        <v>0</v>
      </c>
      <c r="AMK35" s="261">
        <v>10.38</v>
      </c>
      <c r="AML35" s="261">
        <v>9.56</v>
      </c>
      <c r="AMM35" s="261">
        <v>8.69</v>
      </c>
      <c r="AMN35" s="261">
        <v>11.04</v>
      </c>
      <c r="AMO35" s="261">
        <v>11.47</v>
      </c>
      <c r="AMP35" s="261">
        <v>8.69</v>
      </c>
      <c r="AMQ35" s="261">
        <v>12.2</v>
      </c>
      <c r="AMR35" s="261">
        <v>10.31</v>
      </c>
      <c r="AMS35" s="261">
        <v>9.2799999999999994</v>
      </c>
      <c r="AMT35" s="261">
        <v>9.41</v>
      </c>
      <c r="AMU35" s="261">
        <v>9.9</v>
      </c>
      <c r="AMV35" s="261">
        <v>11.17</v>
      </c>
      <c r="AMW35" s="262"/>
      <c r="AMX35" s="263">
        <f t="shared" si="68"/>
        <v>122.10000000000001</v>
      </c>
      <c r="AMY35" s="264">
        <f t="shared" si="68"/>
        <v>111.72</v>
      </c>
      <c r="AMZ35" s="261">
        <v>0</v>
      </c>
      <c r="ANA35" s="261">
        <v>0</v>
      </c>
      <c r="ANB35" s="261">
        <v>0</v>
      </c>
      <c r="ANC35" s="261">
        <v>0</v>
      </c>
      <c r="AND35" s="261">
        <v>0</v>
      </c>
      <c r="ANE35" s="261">
        <v>0</v>
      </c>
      <c r="ANF35" s="261">
        <v>0</v>
      </c>
      <c r="ANG35" s="261">
        <v>0</v>
      </c>
      <c r="ANH35" s="261">
        <v>0</v>
      </c>
      <c r="ANI35" s="261">
        <v>0</v>
      </c>
      <c r="ANJ35" s="261">
        <v>0</v>
      </c>
      <c r="ANK35" s="261">
        <v>0</v>
      </c>
      <c r="ANL35" s="262"/>
      <c r="ANM35" s="263">
        <f t="shared" si="69"/>
        <v>0</v>
      </c>
      <c r="ANN35" s="264">
        <f t="shared" si="69"/>
        <v>0</v>
      </c>
      <c r="ANO35" s="261">
        <v>0</v>
      </c>
      <c r="ANP35" s="261">
        <v>0</v>
      </c>
      <c r="ANQ35" s="261">
        <v>0</v>
      </c>
      <c r="ANR35" s="261">
        <v>0</v>
      </c>
      <c r="ANS35" s="261">
        <v>0</v>
      </c>
      <c r="ANT35" s="261">
        <v>0</v>
      </c>
      <c r="ANU35" s="261">
        <v>0</v>
      </c>
      <c r="ANV35" s="261">
        <v>0</v>
      </c>
      <c r="ANW35" s="261">
        <v>0</v>
      </c>
      <c r="ANX35" s="261">
        <v>0</v>
      </c>
      <c r="ANY35" s="261">
        <v>0</v>
      </c>
      <c r="ANZ35" s="261">
        <v>0</v>
      </c>
      <c r="AOA35" s="262"/>
      <c r="AOB35" s="263">
        <f t="shared" si="70"/>
        <v>0</v>
      </c>
      <c r="AOC35" s="264">
        <f t="shared" si="70"/>
        <v>0</v>
      </c>
      <c r="AOD35" s="261">
        <v>0</v>
      </c>
      <c r="AOE35" s="261">
        <v>0</v>
      </c>
      <c r="AOF35" s="261">
        <v>0</v>
      </c>
      <c r="AOG35" s="261">
        <v>0</v>
      </c>
      <c r="AOH35" s="261">
        <v>0</v>
      </c>
      <c r="AOI35" s="261">
        <v>0</v>
      </c>
      <c r="AOJ35" s="261">
        <v>0</v>
      </c>
      <c r="AOK35" s="261">
        <v>0</v>
      </c>
      <c r="AOL35" s="261">
        <v>0</v>
      </c>
      <c r="AOM35" s="261">
        <v>0</v>
      </c>
      <c r="AON35" s="261">
        <v>0</v>
      </c>
      <c r="AOO35" s="261">
        <v>0</v>
      </c>
      <c r="AOP35" s="262"/>
      <c r="AOQ35" s="263">
        <f t="shared" si="71"/>
        <v>0</v>
      </c>
      <c r="AOR35" s="264">
        <f t="shared" si="71"/>
        <v>0</v>
      </c>
      <c r="AOS35" s="261">
        <v>0</v>
      </c>
      <c r="AOT35" s="261">
        <v>0</v>
      </c>
      <c r="AOU35" s="261">
        <v>0</v>
      </c>
      <c r="AOV35" s="261">
        <v>0</v>
      </c>
      <c r="AOW35" s="261">
        <v>0</v>
      </c>
      <c r="AOX35" s="261">
        <v>0</v>
      </c>
      <c r="AOY35" s="261">
        <v>0</v>
      </c>
      <c r="AOZ35" s="261">
        <v>0</v>
      </c>
      <c r="APA35" s="261">
        <v>0</v>
      </c>
      <c r="APB35" s="261">
        <v>0</v>
      </c>
      <c r="APC35" s="261">
        <v>0</v>
      </c>
      <c r="APD35" s="261">
        <v>0</v>
      </c>
      <c r="APE35" s="262"/>
      <c r="APF35" s="263">
        <f t="shared" si="72"/>
        <v>0</v>
      </c>
      <c r="APG35" s="264">
        <f t="shared" si="72"/>
        <v>0</v>
      </c>
      <c r="APH35" s="261">
        <v>0</v>
      </c>
      <c r="API35" s="261">
        <v>0</v>
      </c>
      <c r="APJ35" s="261">
        <v>0</v>
      </c>
      <c r="APK35" s="261">
        <v>0</v>
      </c>
      <c r="APL35" s="261">
        <v>0</v>
      </c>
      <c r="APM35" s="261">
        <v>0</v>
      </c>
      <c r="APN35" s="261">
        <v>0</v>
      </c>
      <c r="APO35" s="261">
        <v>0</v>
      </c>
      <c r="APP35" s="261">
        <v>0</v>
      </c>
      <c r="APQ35" s="261">
        <v>0</v>
      </c>
      <c r="APR35" s="261">
        <v>0</v>
      </c>
      <c r="APS35" s="261">
        <v>0</v>
      </c>
      <c r="APT35" s="262"/>
      <c r="APU35" s="263">
        <f t="shared" si="73"/>
        <v>0</v>
      </c>
      <c r="APV35" s="264">
        <f t="shared" si="73"/>
        <v>0</v>
      </c>
      <c r="APW35" s="261">
        <v>0</v>
      </c>
      <c r="APX35" s="261">
        <v>0</v>
      </c>
      <c r="APY35" s="261">
        <v>0</v>
      </c>
      <c r="APZ35" s="261">
        <v>0</v>
      </c>
      <c r="AQA35" s="261">
        <v>0</v>
      </c>
      <c r="AQB35" s="261">
        <v>0</v>
      </c>
      <c r="AQC35" s="261">
        <v>0</v>
      </c>
      <c r="AQD35" s="261">
        <v>0</v>
      </c>
      <c r="AQE35" s="261">
        <v>0</v>
      </c>
      <c r="AQF35" s="261">
        <v>0</v>
      </c>
      <c r="AQG35" s="261">
        <v>0</v>
      </c>
      <c r="AQH35" s="261">
        <v>0</v>
      </c>
      <c r="AQI35" s="262"/>
      <c r="AQJ35" s="263">
        <f t="shared" si="74"/>
        <v>0</v>
      </c>
      <c r="AQK35" s="264">
        <f t="shared" si="74"/>
        <v>0</v>
      </c>
      <c r="AQL35" s="261"/>
      <c r="AQM35" s="261"/>
      <c r="AQN35" s="261"/>
      <c r="AQO35" s="261"/>
      <c r="AQP35" s="261"/>
      <c r="AQQ35" s="261"/>
      <c r="AQR35" s="261">
        <v>10576</v>
      </c>
      <c r="AQS35" s="261"/>
      <c r="AQT35" s="261"/>
      <c r="AQU35" s="261"/>
      <c r="AQV35" s="261"/>
      <c r="AQW35" s="261"/>
      <c r="AQX35" s="262"/>
      <c r="AQY35" s="263">
        <f t="shared" si="75"/>
        <v>10576</v>
      </c>
      <c r="AQZ35" s="264">
        <f t="shared" si="75"/>
        <v>10576</v>
      </c>
      <c r="ARA35" s="261">
        <v>14308</v>
      </c>
      <c r="ARB35" s="261">
        <v>0</v>
      </c>
      <c r="ARC35" s="261">
        <v>0</v>
      </c>
      <c r="ARD35" s="261">
        <v>46443</v>
      </c>
      <c r="ARE35" s="261">
        <v>15481</v>
      </c>
      <c r="ARF35" s="261">
        <v>15481</v>
      </c>
      <c r="ARG35" s="261">
        <v>15481</v>
      </c>
      <c r="ARH35" s="261">
        <v>15481</v>
      </c>
      <c r="ARI35" s="261">
        <v>25046.2</v>
      </c>
      <c r="ARJ35" s="261">
        <v>749.54</v>
      </c>
      <c r="ARK35" s="261">
        <v>4923.45</v>
      </c>
      <c r="ARL35" s="261">
        <v>5000</v>
      </c>
      <c r="ARM35" s="262"/>
      <c r="ARN35" s="263">
        <f t="shared" si="76"/>
        <v>158394.19000000003</v>
      </c>
      <c r="ARO35" s="264">
        <f t="shared" si="76"/>
        <v>144086.19000000003</v>
      </c>
      <c r="ARP35" s="261">
        <v>41340.53</v>
      </c>
      <c r="ARQ35" s="261">
        <v>24448.47</v>
      </c>
      <c r="ARR35" s="261">
        <v>24498.6</v>
      </c>
      <c r="ARS35" s="261">
        <v>22757.11</v>
      </c>
      <c r="ART35" s="261">
        <v>23788.91</v>
      </c>
      <c r="ARU35" s="261">
        <v>25883.360000000001</v>
      </c>
      <c r="ARV35" s="261">
        <v>24335.64</v>
      </c>
      <c r="ARW35" s="261">
        <v>23113.87</v>
      </c>
      <c r="ARX35" s="261">
        <v>23258.25</v>
      </c>
      <c r="ARY35" s="261">
        <v>26735.9</v>
      </c>
      <c r="ARZ35" s="261">
        <v>23665.32</v>
      </c>
      <c r="ASA35" s="262"/>
      <c r="ASB35" s="265">
        <f t="shared" si="78"/>
        <v>283825.95999999996</v>
      </c>
      <c r="ASC35" s="266"/>
      <c r="ASD35" s="261"/>
      <c r="ASE35" s="261"/>
      <c r="ASF35" s="261"/>
      <c r="ASG35" s="261"/>
      <c r="ASH35" s="261"/>
      <c r="ASI35" s="261"/>
      <c r="ASJ35" s="261"/>
      <c r="ASK35" s="261"/>
      <c r="ASL35" s="261"/>
      <c r="ASM35" s="261"/>
      <c r="ASN35" s="262"/>
      <c r="ASO35" s="267">
        <f t="shared" si="77"/>
        <v>0</v>
      </c>
    </row>
    <row r="36" spans="1:1185" x14ac:dyDescent="0.25">
      <c r="A36" s="39">
        <v>35</v>
      </c>
      <c r="B36" s="40">
        <v>1</v>
      </c>
      <c r="C36" s="40" t="s">
        <v>46</v>
      </c>
      <c r="D36" s="40" t="s">
        <v>46</v>
      </c>
      <c r="E36" s="41" t="s">
        <v>46</v>
      </c>
      <c r="F36" s="187">
        <v>5407078</v>
      </c>
      <c r="G36" s="49">
        <v>6180164</v>
      </c>
      <c r="H36" s="51">
        <v>5360658</v>
      </c>
      <c r="I36" s="49">
        <v>5360658</v>
      </c>
      <c r="J36" s="49"/>
      <c r="K36" s="51">
        <v>190515</v>
      </c>
      <c r="L36" s="49">
        <v>6151963</v>
      </c>
      <c r="M36" s="49">
        <v>5961448</v>
      </c>
      <c r="N36" s="49">
        <v>5360658</v>
      </c>
      <c r="O36" s="49">
        <v>446722</v>
      </c>
      <c r="P36" s="49">
        <v>446722</v>
      </c>
      <c r="Q36" s="258">
        <v>80398.942307097328</v>
      </c>
      <c r="R36" s="259">
        <v>138316.66797489577</v>
      </c>
      <c r="S36" s="260">
        <f t="shared" si="0"/>
        <v>218715.61028199311</v>
      </c>
      <c r="T36" s="268">
        <v>22802</v>
      </c>
      <c r="U36" s="268">
        <v>46529</v>
      </c>
      <c r="V36" s="268">
        <v>24394</v>
      </c>
      <c r="W36" s="268">
        <v>30980</v>
      </c>
      <c r="X36" s="268">
        <v>30899</v>
      </c>
      <c r="Y36" s="268">
        <v>37912</v>
      </c>
      <c r="Z36" s="268">
        <v>41186</v>
      </c>
      <c r="AA36" s="268">
        <v>29933</v>
      </c>
      <c r="AB36" s="268">
        <v>31559</v>
      </c>
      <c r="AC36" s="268">
        <v>34409</v>
      </c>
      <c r="AD36" s="268">
        <v>29567</v>
      </c>
      <c r="AE36" s="268">
        <v>38220</v>
      </c>
      <c r="AF36" s="269"/>
      <c r="AG36" s="270">
        <f t="shared" si="1"/>
        <v>398390</v>
      </c>
      <c r="AH36" s="271">
        <f t="shared" si="1"/>
        <v>375588</v>
      </c>
      <c r="AI36" s="268">
        <v>2541</v>
      </c>
      <c r="AJ36" s="268">
        <v>4111</v>
      </c>
      <c r="AK36" s="268">
        <v>2355</v>
      </c>
      <c r="AL36" s="268">
        <v>2995</v>
      </c>
      <c r="AM36" s="268">
        <v>2916</v>
      </c>
      <c r="AN36" s="268">
        <v>3664</v>
      </c>
      <c r="AO36" s="268">
        <v>3765</v>
      </c>
      <c r="AP36" s="268">
        <v>2996</v>
      </c>
      <c r="AQ36" s="268">
        <v>3032</v>
      </c>
      <c r="AR36" s="268">
        <v>3166</v>
      </c>
      <c r="AS36" s="268">
        <v>2801</v>
      </c>
      <c r="AT36" s="268">
        <v>3692</v>
      </c>
      <c r="AU36" s="269"/>
      <c r="AV36" s="270">
        <f t="shared" si="2"/>
        <v>38034</v>
      </c>
      <c r="AW36" s="271">
        <f t="shared" si="2"/>
        <v>35493</v>
      </c>
      <c r="AX36" s="268">
        <v>0</v>
      </c>
      <c r="AY36" s="268">
        <v>0</v>
      </c>
      <c r="AZ36" s="268">
        <v>0</v>
      </c>
      <c r="BA36" s="268">
        <v>0</v>
      </c>
      <c r="BB36" s="268">
        <v>0</v>
      </c>
      <c r="BC36" s="268">
        <v>0</v>
      </c>
      <c r="BD36" s="268">
        <v>0</v>
      </c>
      <c r="BE36" s="268">
        <v>0</v>
      </c>
      <c r="BF36" s="268">
        <v>0</v>
      </c>
      <c r="BG36" s="268">
        <v>0</v>
      </c>
      <c r="BH36" s="268">
        <v>0</v>
      </c>
      <c r="BI36" s="268">
        <v>0</v>
      </c>
      <c r="BJ36" s="269"/>
      <c r="BK36" s="270">
        <f t="shared" si="3"/>
        <v>0</v>
      </c>
      <c r="BL36" s="271">
        <f t="shared" si="3"/>
        <v>0</v>
      </c>
      <c r="BM36" s="268">
        <v>5435</v>
      </c>
      <c r="BN36" s="268">
        <v>6505</v>
      </c>
      <c r="BO36" s="268">
        <v>4468</v>
      </c>
      <c r="BP36" s="268">
        <v>4728</v>
      </c>
      <c r="BQ36" s="268">
        <v>5048</v>
      </c>
      <c r="BR36" s="268">
        <v>4786</v>
      </c>
      <c r="BS36" s="268">
        <v>5593</v>
      </c>
      <c r="BT36" s="268">
        <v>3161</v>
      </c>
      <c r="BU36" s="268">
        <v>3939</v>
      </c>
      <c r="BV36" s="268">
        <v>4425</v>
      </c>
      <c r="BW36" s="268">
        <v>4768</v>
      </c>
      <c r="BX36" s="268">
        <v>3875</v>
      </c>
      <c r="BY36" s="269"/>
      <c r="BZ36" s="270">
        <f t="shared" si="4"/>
        <v>56731</v>
      </c>
      <c r="CA36" s="271">
        <f t="shared" si="4"/>
        <v>51296</v>
      </c>
      <c r="CB36" s="268">
        <v>190</v>
      </c>
      <c r="CC36" s="268">
        <v>756</v>
      </c>
      <c r="CD36" s="268">
        <v>167</v>
      </c>
      <c r="CE36" s="268">
        <v>323</v>
      </c>
      <c r="CF36" s="268">
        <v>767</v>
      </c>
      <c r="CG36" s="268">
        <v>584</v>
      </c>
      <c r="CH36" s="268">
        <v>314</v>
      </c>
      <c r="CI36" s="268">
        <v>184</v>
      </c>
      <c r="CJ36" s="268">
        <v>354</v>
      </c>
      <c r="CK36" s="268">
        <v>751</v>
      </c>
      <c r="CL36" s="268">
        <v>179</v>
      </c>
      <c r="CM36" s="268">
        <v>191</v>
      </c>
      <c r="CN36" s="269"/>
      <c r="CO36" s="270">
        <f t="shared" si="5"/>
        <v>4760</v>
      </c>
      <c r="CP36" s="271">
        <f t="shared" si="5"/>
        <v>4570</v>
      </c>
      <c r="CQ36" s="268">
        <v>80</v>
      </c>
      <c r="CR36" s="268">
        <v>80</v>
      </c>
      <c r="CS36" s="268">
        <v>80</v>
      </c>
      <c r="CT36" s="268">
        <v>0</v>
      </c>
      <c r="CU36" s="268">
        <v>0</v>
      </c>
      <c r="CV36" s="268">
        <v>0</v>
      </c>
      <c r="CW36" s="268">
        <v>0</v>
      </c>
      <c r="CX36" s="268">
        <v>0</v>
      </c>
      <c r="CY36" s="268">
        <v>0</v>
      </c>
      <c r="CZ36" s="268">
        <v>0</v>
      </c>
      <c r="DA36" s="268">
        <v>50</v>
      </c>
      <c r="DB36" s="268">
        <v>0</v>
      </c>
      <c r="DC36" s="269"/>
      <c r="DD36" s="270">
        <f t="shared" si="6"/>
        <v>290</v>
      </c>
      <c r="DE36" s="271">
        <f t="shared" si="6"/>
        <v>210</v>
      </c>
      <c r="DF36" s="268">
        <v>1719</v>
      </c>
      <c r="DG36" s="268">
        <v>4298</v>
      </c>
      <c r="DH36" s="268">
        <v>1282</v>
      </c>
      <c r="DI36" s="268">
        <v>2073</v>
      </c>
      <c r="DJ36" s="268">
        <v>2593</v>
      </c>
      <c r="DK36" s="268">
        <v>3402</v>
      </c>
      <c r="DL36" s="268">
        <v>4763</v>
      </c>
      <c r="DM36" s="268">
        <v>2590</v>
      </c>
      <c r="DN36" s="268">
        <v>3969</v>
      </c>
      <c r="DO36" s="268">
        <v>3256</v>
      </c>
      <c r="DP36" s="268">
        <v>2775</v>
      </c>
      <c r="DQ36" s="268">
        <v>3122</v>
      </c>
      <c r="DR36" s="269"/>
      <c r="DS36" s="270">
        <f t="shared" si="7"/>
        <v>35842</v>
      </c>
      <c r="DT36" s="271">
        <f t="shared" si="7"/>
        <v>34123</v>
      </c>
      <c r="DU36" s="268">
        <v>16348</v>
      </c>
      <c r="DV36" s="268">
        <v>21672</v>
      </c>
      <c r="DW36" s="268">
        <v>20580</v>
      </c>
      <c r="DX36" s="268">
        <v>14648</v>
      </c>
      <c r="DY36" s="268">
        <v>14894</v>
      </c>
      <c r="DZ36" s="268">
        <v>19586</v>
      </c>
      <c r="EA36" s="268">
        <v>15045</v>
      </c>
      <c r="EB36" s="268">
        <v>7737</v>
      </c>
      <c r="EC36" s="268">
        <v>13121</v>
      </c>
      <c r="ED36" s="268">
        <v>11731</v>
      </c>
      <c r="EE36" s="268">
        <v>15385</v>
      </c>
      <c r="EF36" s="268">
        <v>14298</v>
      </c>
      <c r="EG36" s="269"/>
      <c r="EH36" s="270">
        <f t="shared" si="8"/>
        <v>185045</v>
      </c>
      <c r="EI36" s="271">
        <f t="shared" si="8"/>
        <v>168697</v>
      </c>
      <c r="EJ36" s="268">
        <v>2804</v>
      </c>
      <c r="EK36" s="268">
        <v>2438</v>
      </c>
      <c r="EL36" s="268">
        <v>2931</v>
      </c>
      <c r="EM36" s="268">
        <v>2529</v>
      </c>
      <c r="EN36" s="268">
        <v>2531</v>
      </c>
      <c r="EO36" s="268">
        <v>3474</v>
      </c>
      <c r="EP36" s="268">
        <v>1985</v>
      </c>
      <c r="EQ36" s="268">
        <v>1736</v>
      </c>
      <c r="ER36" s="268">
        <v>2445</v>
      </c>
      <c r="ES36" s="268">
        <v>2061</v>
      </c>
      <c r="ET36" s="268">
        <v>2491</v>
      </c>
      <c r="EU36" s="268">
        <v>2369</v>
      </c>
      <c r="EV36" s="269"/>
      <c r="EW36" s="270">
        <f t="shared" si="9"/>
        <v>29794</v>
      </c>
      <c r="EX36" s="271">
        <f t="shared" si="9"/>
        <v>26990</v>
      </c>
      <c r="EY36" s="268">
        <v>20</v>
      </c>
      <c r="EZ36" s="268">
        <v>400</v>
      </c>
      <c r="FA36" s="268">
        <v>30</v>
      </c>
      <c r="FB36" s="268">
        <v>120</v>
      </c>
      <c r="FC36" s="268">
        <v>50</v>
      </c>
      <c r="FD36" s="268">
        <v>290</v>
      </c>
      <c r="FE36" s="268">
        <v>150</v>
      </c>
      <c r="FF36" s="268">
        <v>30</v>
      </c>
      <c r="FG36" s="268">
        <v>70</v>
      </c>
      <c r="FH36" s="268">
        <v>0</v>
      </c>
      <c r="FI36" s="268">
        <v>30</v>
      </c>
      <c r="FJ36" s="268">
        <v>40</v>
      </c>
      <c r="FK36" s="269"/>
      <c r="FL36" s="270">
        <f t="shared" si="10"/>
        <v>1230</v>
      </c>
      <c r="FM36" s="271">
        <f t="shared" si="10"/>
        <v>1210</v>
      </c>
      <c r="FN36" s="268">
        <v>6093</v>
      </c>
      <c r="FO36" s="268">
        <v>7682</v>
      </c>
      <c r="FP36" s="268">
        <v>4996</v>
      </c>
      <c r="FQ36" s="268">
        <v>4877</v>
      </c>
      <c r="FR36" s="268">
        <v>5243</v>
      </c>
      <c r="FS36" s="268">
        <v>5975</v>
      </c>
      <c r="FT36" s="268">
        <v>6771</v>
      </c>
      <c r="FU36" s="268">
        <v>2963</v>
      </c>
      <c r="FV36" s="268">
        <v>3754</v>
      </c>
      <c r="FW36" s="268">
        <v>4398</v>
      </c>
      <c r="FX36" s="268">
        <v>4510</v>
      </c>
      <c r="FY36" s="268">
        <v>4859</v>
      </c>
      <c r="FZ36" s="269"/>
      <c r="GA36" s="270">
        <f t="shared" si="11"/>
        <v>62121</v>
      </c>
      <c r="GB36" s="271">
        <f t="shared" si="11"/>
        <v>56028</v>
      </c>
      <c r="GC36" s="268">
        <v>13646</v>
      </c>
      <c r="GD36" s="268">
        <v>10666</v>
      </c>
      <c r="GE36" s="268">
        <v>11230</v>
      </c>
      <c r="GF36" s="268">
        <v>11806</v>
      </c>
      <c r="GG36" s="268">
        <v>12127</v>
      </c>
      <c r="GH36" s="268">
        <v>14539</v>
      </c>
      <c r="GI36" s="268">
        <v>8456</v>
      </c>
      <c r="GJ36" s="268">
        <v>10428</v>
      </c>
      <c r="GK36" s="268">
        <v>8549</v>
      </c>
      <c r="GL36" s="268">
        <v>9963</v>
      </c>
      <c r="GM36" s="268">
        <v>9747</v>
      </c>
      <c r="GN36" s="268">
        <v>12003</v>
      </c>
      <c r="GO36" s="269"/>
      <c r="GP36" s="270">
        <f t="shared" si="12"/>
        <v>133160</v>
      </c>
      <c r="GQ36" s="271">
        <f t="shared" si="12"/>
        <v>119514</v>
      </c>
      <c r="GR36" s="268">
        <v>1685</v>
      </c>
      <c r="GS36" s="268">
        <v>1731</v>
      </c>
      <c r="GT36" s="268">
        <v>1669</v>
      </c>
      <c r="GU36" s="268">
        <v>1159</v>
      </c>
      <c r="GV36" s="268">
        <v>2861</v>
      </c>
      <c r="GW36" s="268">
        <v>3318</v>
      </c>
      <c r="GX36" s="268">
        <v>1895</v>
      </c>
      <c r="GY36" s="268">
        <v>963</v>
      </c>
      <c r="GZ36" s="268">
        <v>819</v>
      </c>
      <c r="HA36" s="268">
        <v>1400</v>
      </c>
      <c r="HB36" s="268">
        <v>3096</v>
      </c>
      <c r="HC36" s="268">
        <v>4412</v>
      </c>
      <c r="HD36" s="269"/>
      <c r="HE36" s="270">
        <f t="shared" si="13"/>
        <v>25008</v>
      </c>
      <c r="HF36" s="271">
        <f t="shared" si="13"/>
        <v>23323</v>
      </c>
      <c r="HG36" s="268">
        <v>0</v>
      </c>
      <c r="HH36" s="268">
        <v>0</v>
      </c>
      <c r="HI36" s="268">
        <v>0</v>
      </c>
      <c r="HJ36" s="268">
        <v>0</v>
      </c>
      <c r="HK36" s="268">
        <v>0</v>
      </c>
      <c r="HL36" s="268">
        <v>0</v>
      </c>
      <c r="HM36" s="268">
        <v>0</v>
      </c>
      <c r="HN36" s="268">
        <v>0</v>
      </c>
      <c r="HO36" s="268">
        <v>0</v>
      </c>
      <c r="HP36" s="268">
        <v>0</v>
      </c>
      <c r="HQ36" s="268">
        <v>0</v>
      </c>
      <c r="HR36" s="268">
        <v>0</v>
      </c>
      <c r="HS36" s="269"/>
      <c r="HT36" s="270">
        <f t="shared" si="14"/>
        <v>0</v>
      </c>
      <c r="HU36" s="271">
        <f t="shared" si="14"/>
        <v>0</v>
      </c>
      <c r="HV36" s="268">
        <v>0</v>
      </c>
      <c r="HW36" s="268">
        <v>0</v>
      </c>
      <c r="HX36" s="268">
        <v>0</v>
      </c>
      <c r="HY36" s="268">
        <v>0</v>
      </c>
      <c r="HZ36" s="268">
        <v>0</v>
      </c>
      <c r="IA36" s="268">
        <v>0</v>
      </c>
      <c r="IB36" s="268">
        <v>0</v>
      </c>
      <c r="IC36" s="268">
        <v>0</v>
      </c>
      <c r="ID36" s="268">
        <v>0</v>
      </c>
      <c r="IE36" s="268">
        <v>0</v>
      </c>
      <c r="IF36" s="268">
        <v>0</v>
      </c>
      <c r="IG36" s="268">
        <v>0</v>
      </c>
      <c r="IH36" s="269"/>
      <c r="II36" s="270">
        <f t="shared" si="15"/>
        <v>0</v>
      </c>
      <c r="IJ36" s="271">
        <f t="shared" si="15"/>
        <v>0</v>
      </c>
      <c r="IK36" s="268">
        <v>23363</v>
      </c>
      <c r="IL36" s="268">
        <v>23533</v>
      </c>
      <c r="IM36" s="268">
        <v>20008</v>
      </c>
      <c r="IN36" s="268">
        <v>22887</v>
      </c>
      <c r="IO36" s="268">
        <v>22788</v>
      </c>
      <c r="IP36" s="268">
        <v>20394</v>
      </c>
      <c r="IQ36" s="268">
        <v>24103</v>
      </c>
      <c r="IR36" s="268">
        <v>18050</v>
      </c>
      <c r="IS36" s="268">
        <v>14920</v>
      </c>
      <c r="IT36" s="268">
        <v>18256</v>
      </c>
      <c r="IU36" s="268">
        <v>16559</v>
      </c>
      <c r="IV36" s="268">
        <v>20224</v>
      </c>
      <c r="IW36" s="269"/>
      <c r="IX36" s="270">
        <f t="shared" si="16"/>
        <v>245085</v>
      </c>
      <c r="IY36" s="271">
        <f t="shared" si="16"/>
        <v>221722</v>
      </c>
      <c r="IZ36" s="268">
        <v>11631</v>
      </c>
      <c r="JA36" s="268">
        <v>17072</v>
      </c>
      <c r="JB36" s="268">
        <v>31443</v>
      </c>
      <c r="JC36" s="268">
        <v>20530</v>
      </c>
      <c r="JD36" s="268">
        <v>23140</v>
      </c>
      <c r="JE36" s="268">
        <v>22498</v>
      </c>
      <c r="JF36" s="268">
        <v>8023</v>
      </c>
      <c r="JG36" s="268">
        <v>1473</v>
      </c>
      <c r="JH36" s="268">
        <v>3325</v>
      </c>
      <c r="JI36" s="268">
        <v>3304</v>
      </c>
      <c r="JJ36" s="268">
        <v>3556</v>
      </c>
      <c r="JK36" s="268">
        <v>3462</v>
      </c>
      <c r="JL36" s="269"/>
      <c r="JM36" s="270">
        <f t="shared" si="17"/>
        <v>149457</v>
      </c>
      <c r="JN36" s="271">
        <f t="shared" si="17"/>
        <v>137826</v>
      </c>
      <c r="JO36" s="268">
        <v>0</v>
      </c>
      <c r="JP36" s="268">
        <v>0</v>
      </c>
      <c r="JQ36" s="268">
        <v>0</v>
      </c>
      <c r="JR36" s="268">
        <v>0</v>
      </c>
      <c r="JS36" s="268">
        <v>0</v>
      </c>
      <c r="JT36" s="268">
        <v>0</v>
      </c>
      <c r="JU36" s="268">
        <v>0</v>
      </c>
      <c r="JV36" s="268">
        <v>0</v>
      </c>
      <c r="JW36" s="268">
        <v>0</v>
      </c>
      <c r="JX36" s="268">
        <v>0</v>
      </c>
      <c r="JY36" s="268">
        <v>0</v>
      </c>
      <c r="JZ36" s="268">
        <v>0</v>
      </c>
      <c r="KA36" s="269"/>
      <c r="KB36" s="270">
        <f t="shared" si="18"/>
        <v>0</v>
      </c>
      <c r="KC36" s="271">
        <f t="shared" si="18"/>
        <v>0</v>
      </c>
      <c r="KD36" s="268">
        <v>14880</v>
      </c>
      <c r="KE36" s="268">
        <v>16240</v>
      </c>
      <c r="KF36" s="268">
        <v>13840</v>
      </c>
      <c r="KG36" s="268">
        <v>15200</v>
      </c>
      <c r="KH36" s="268">
        <v>15600</v>
      </c>
      <c r="KI36" s="268">
        <v>14080</v>
      </c>
      <c r="KJ36" s="268">
        <v>16480</v>
      </c>
      <c r="KK36" s="268">
        <v>12400</v>
      </c>
      <c r="KL36" s="268">
        <v>10240</v>
      </c>
      <c r="KM36" s="268">
        <v>12640</v>
      </c>
      <c r="KN36" s="268">
        <v>10720</v>
      </c>
      <c r="KO36" s="268">
        <v>13938</v>
      </c>
      <c r="KP36" s="269"/>
      <c r="KQ36" s="270">
        <f t="shared" si="19"/>
        <v>166258</v>
      </c>
      <c r="KR36" s="271">
        <f t="shared" si="19"/>
        <v>151378</v>
      </c>
      <c r="KS36" s="268">
        <v>1300</v>
      </c>
      <c r="KT36" s="268">
        <v>1350</v>
      </c>
      <c r="KU36" s="268">
        <v>1000</v>
      </c>
      <c r="KV36" s="268">
        <v>2000</v>
      </c>
      <c r="KW36" s="268">
        <v>1600</v>
      </c>
      <c r="KX36" s="268">
        <v>1600</v>
      </c>
      <c r="KY36" s="268">
        <v>1650</v>
      </c>
      <c r="KZ36" s="268">
        <v>700</v>
      </c>
      <c r="LA36" s="268">
        <v>900</v>
      </c>
      <c r="LB36" s="268">
        <v>600</v>
      </c>
      <c r="LC36" s="268">
        <v>500</v>
      </c>
      <c r="LD36" s="268">
        <v>1550</v>
      </c>
      <c r="LE36" s="269"/>
      <c r="LF36" s="270">
        <f t="shared" si="20"/>
        <v>14750</v>
      </c>
      <c r="LG36" s="271">
        <f t="shared" si="20"/>
        <v>13450</v>
      </c>
      <c r="LH36" s="268">
        <v>80</v>
      </c>
      <c r="LI36" s="268">
        <v>580</v>
      </c>
      <c r="LJ36" s="268">
        <v>480</v>
      </c>
      <c r="LK36" s="268">
        <v>240</v>
      </c>
      <c r="LL36" s="268">
        <v>240</v>
      </c>
      <c r="LM36" s="268">
        <v>240</v>
      </c>
      <c r="LN36" s="268">
        <v>160</v>
      </c>
      <c r="LO36" s="268">
        <v>80</v>
      </c>
      <c r="LP36" s="268">
        <v>0</v>
      </c>
      <c r="LQ36" s="268">
        <v>160</v>
      </c>
      <c r="LR36" s="268">
        <v>240</v>
      </c>
      <c r="LS36" s="268">
        <v>160</v>
      </c>
      <c r="LT36" s="269"/>
      <c r="LU36" s="270">
        <f t="shared" si="21"/>
        <v>2660</v>
      </c>
      <c r="LV36" s="271">
        <f t="shared" si="21"/>
        <v>2580</v>
      </c>
      <c r="LW36" s="268">
        <v>0</v>
      </c>
      <c r="LX36" s="268">
        <v>790</v>
      </c>
      <c r="LY36" s="268">
        <v>395</v>
      </c>
      <c r="LZ36" s="268">
        <v>1580</v>
      </c>
      <c r="MA36" s="268">
        <v>790</v>
      </c>
      <c r="MB36" s="268">
        <v>395</v>
      </c>
      <c r="MC36" s="268">
        <v>0</v>
      </c>
      <c r="MD36" s="268">
        <v>1580</v>
      </c>
      <c r="ME36" s="268">
        <v>0</v>
      </c>
      <c r="MF36" s="268">
        <v>0</v>
      </c>
      <c r="MG36" s="268">
        <v>790</v>
      </c>
      <c r="MH36" s="268">
        <v>1580</v>
      </c>
      <c r="MI36" s="269"/>
      <c r="MJ36" s="270">
        <f t="shared" si="22"/>
        <v>7900</v>
      </c>
      <c r="MK36" s="271">
        <f t="shared" si="22"/>
        <v>7900</v>
      </c>
      <c r="ML36" s="268">
        <v>395</v>
      </c>
      <c r="MM36" s="268">
        <v>1975</v>
      </c>
      <c r="MN36" s="268">
        <v>790</v>
      </c>
      <c r="MO36" s="268">
        <v>1185</v>
      </c>
      <c r="MP36" s="268">
        <v>395</v>
      </c>
      <c r="MQ36" s="268">
        <v>1975</v>
      </c>
      <c r="MR36" s="268">
        <v>0</v>
      </c>
      <c r="MS36" s="268">
        <v>1690</v>
      </c>
      <c r="MT36" s="268">
        <v>1185</v>
      </c>
      <c r="MU36" s="268">
        <v>790</v>
      </c>
      <c r="MV36" s="268">
        <v>790</v>
      </c>
      <c r="MW36" s="268">
        <v>1975</v>
      </c>
      <c r="MX36" s="269"/>
      <c r="MY36" s="270">
        <f t="shared" si="23"/>
        <v>13145</v>
      </c>
      <c r="MZ36" s="271">
        <f t="shared" si="23"/>
        <v>12750</v>
      </c>
      <c r="NA36" s="268">
        <v>93242</v>
      </c>
      <c r="NB36" s="268">
        <v>113345</v>
      </c>
      <c r="NC36" s="268">
        <v>85032</v>
      </c>
      <c r="ND36" s="268">
        <v>109220</v>
      </c>
      <c r="NE36" s="268">
        <v>94145</v>
      </c>
      <c r="NF36" s="268">
        <v>107714</v>
      </c>
      <c r="NG36" s="268">
        <v>105160</v>
      </c>
      <c r="NH36" s="268">
        <v>47532</v>
      </c>
      <c r="NI36" s="268">
        <v>48498</v>
      </c>
      <c r="NJ36" s="268">
        <v>66458</v>
      </c>
      <c r="NK36" s="268">
        <v>58055</v>
      </c>
      <c r="NL36" s="268">
        <v>68615</v>
      </c>
      <c r="NM36" s="269"/>
      <c r="NN36" s="270">
        <f t="shared" si="24"/>
        <v>997016</v>
      </c>
      <c r="NO36" s="271">
        <f t="shared" si="24"/>
        <v>903774</v>
      </c>
      <c r="NP36" s="268">
        <v>3890</v>
      </c>
      <c r="NQ36" s="268">
        <v>7810</v>
      </c>
      <c r="NR36" s="268">
        <v>6265</v>
      </c>
      <c r="NS36" s="268">
        <v>5453</v>
      </c>
      <c r="NT36" s="268">
        <v>7135</v>
      </c>
      <c r="NU36" s="268">
        <v>5201</v>
      </c>
      <c r="NV36" s="268">
        <v>5235</v>
      </c>
      <c r="NW36" s="268">
        <v>1718</v>
      </c>
      <c r="NX36" s="268">
        <v>2335</v>
      </c>
      <c r="NY36" s="268">
        <v>4403</v>
      </c>
      <c r="NZ36" s="268">
        <v>4147</v>
      </c>
      <c r="OA36" s="268">
        <v>6460</v>
      </c>
      <c r="OB36" s="269"/>
      <c r="OC36" s="270">
        <f t="shared" si="25"/>
        <v>60052</v>
      </c>
      <c r="OD36" s="271">
        <f t="shared" si="25"/>
        <v>56162</v>
      </c>
      <c r="OE36" s="268">
        <v>18345</v>
      </c>
      <c r="OF36" s="268">
        <v>20578</v>
      </c>
      <c r="OG36" s="268">
        <v>17284</v>
      </c>
      <c r="OH36" s="268">
        <v>22480</v>
      </c>
      <c r="OI36" s="268">
        <v>19200</v>
      </c>
      <c r="OJ36" s="268">
        <v>22160</v>
      </c>
      <c r="OK36" s="268">
        <v>25440</v>
      </c>
      <c r="OL36" s="268">
        <v>11280</v>
      </c>
      <c r="OM36" s="268">
        <v>11840</v>
      </c>
      <c r="ON36" s="268">
        <v>15200</v>
      </c>
      <c r="OO36" s="268">
        <v>14560</v>
      </c>
      <c r="OP36" s="268">
        <v>14800</v>
      </c>
      <c r="OQ36" s="269"/>
      <c r="OR36" s="270">
        <f t="shared" si="26"/>
        <v>213167</v>
      </c>
      <c r="OS36" s="271">
        <f t="shared" si="26"/>
        <v>194822</v>
      </c>
      <c r="OT36" s="268">
        <v>0</v>
      </c>
      <c r="OU36" s="268">
        <v>150</v>
      </c>
      <c r="OV36" s="268">
        <v>150</v>
      </c>
      <c r="OW36" s="268">
        <v>50</v>
      </c>
      <c r="OX36" s="268">
        <v>200</v>
      </c>
      <c r="OY36" s="268">
        <v>0</v>
      </c>
      <c r="OZ36" s="268">
        <v>50</v>
      </c>
      <c r="PA36" s="268">
        <v>100</v>
      </c>
      <c r="PB36" s="268">
        <v>50</v>
      </c>
      <c r="PC36" s="268">
        <v>300</v>
      </c>
      <c r="PD36" s="268">
        <v>200</v>
      </c>
      <c r="PE36" s="268">
        <v>50</v>
      </c>
      <c r="PF36" s="269"/>
      <c r="PG36" s="270">
        <f t="shared" si="27"/>
        <v>1300</v>
      </c>
      <c r="PH36" s="271">
        <f t="shared" si="27"/>
        <v>1300</v>
      </c>
      <c r="PI36" s="268">
        <v>17135</v>
      </c>
      <c r="PJ36" s="268">
        <v>25575</v>
      </c>
      <c r="PK36" s="268">
        <v>21890</v>
      </c>
      <c r="PL36" s="268">
        <v>18315</v>
      </c>
      <c r="PM36" s="268">
        <v>23900</v>
      </c>
      <c r="PN36" s="268">
        <v>21660</v>
      </c>
      <c r="PO36" s="268">
        <v>20465</v>
      </c>
      <c r="PP36" s="268">
        <v>20865</v>
      </c>
      <c r="PQ36" s="268">
        <v>23610</v>
      </c>
      <c r="PR36" s="268">
        <v>25195</v>
      </c>
      <c r="PS36" s="268">
        <v>22175</v>
      </c>
      <c r="PT36" s="268">
        <v>27740</v>
      </c>
      <c r="PU36" s="269"/>
      <c r="PV36" s="270">
        <f t="shared" si="28"/>
        <v>268525</v>
      </c>
      <c r="PW36" s="271">
        <f t="shared" si="28"/>
        <v>251390</v>
      </c>
      <c r="PX36" s="268">
        <v>2107</v>
      </c>
      <c r="PY36" s="268">
        <v>2417</v>
      </c>
      <c r="PZ36" s="268">
        <v>2041</v>
      </c>
      <c r="QA36" s="268">
        <v>1801</v>
      </c>
      <c r="QB36" s="268">
        <v>2497</v>
      </c>
      <c r="QC36" s="268">
        <v>5511</v>
      </c>
      <c r="QD36" s="268">
        <v>2100</v>
      </c>
      <c r="QE36" s="268">
        <v>2629</v>
      </c>
      <c r="QF36" s="268">
        <v>2200</v>
      </c>
      <c r="QG36" s="268">
        <v>2934</v>
      </c>
      <c r="QH36" s="268">
        <v>1745</v>
      </c>
      <c r="QI36" s="268">
        <v>2446</v>
      </c>
      <c r="QJ36" s="269"/>
      <c r="QK36" s="270">
        <f t="shared" si="29"/>
        <v>30428</v>
      </c>
      <c r="QL36" s="271">
        <f t="shared" si="29"/>
        <v>28321</v>
      </c>
      <c r="QM36" s="268">
        <v>0</v>
      </c>
      <c r="QN36" s="268">
        <v>0</v>
      </c>
      <c r="QO36" s="268">
        <v>0</v>
      </c>
      <c r="QP36" s="268">
        <v>0</v>
      </c>
      <c r="QQ36" s="268">
        <v>0</v>
      </c>
      <c r="QR36" s="268">
        <v>80</v>
      </c>
      <c r="QS36" s="268">
        <v>0</v>
      </c>
      <c r="QT36" s="268">
        <v>0</v>
      </c>
      <c r="QU36" s="268">
        <v>0</v>
      </c>
      <c r="QV36" s="268">
        <v>80</v>
      </c>
      <c r="QW36" s="268">
        <v>80</v>
      </c>
      <c r="QX36" s="268">
        <v>0</v>
      </c>
      <c r="QY36" s="269"/>
      <c r="QZ36" s="270">
        <f t="shared" si="30"/>
        <v>240</v>
      </c>
      <c r="RA36" s="271">
        <f t="shared" si="30"/>
        <v>240</v>
      </c>
      <c r="RB36" s="268">
        <v>100</v>
      </c>
      <c r="RC36" s="268">
        <v>100</v>
      </c>
      <c r="RD36" s="268">
        <v>250</v>
      </c>
      <c r="RE36" s="268">
        <v>150</v>
      </c>
      <c r="RF36" s="268">
        <v>300</v>
      </c>
      <c r="RG36" s="268">
        <v>400</v>
      </c>
      <c r="RH36" s="268">
        <v>150</v>
      </c>
      <c r="RI36" s="268">
        <v>250</v>
      </c>
      <c r="RJ36" s="268">
        <v>150</v>
      </c>
      <c r="RK36" s="268">
        <v>250</v>
      </c>
      <c r="RL36" s="268">
        <v>100</v>
      </c>
      <c r="RM36" s="268">
        <v>400</v>
      </c>
      <c r="RN36" s="269"/>
      <c r="RO36" s="270">
        <f t="shared" si="31"/>
        <v>2600</v>
      </c>
      <c r="RP36" s="271">
        <f t="shared" si="31"/>
        <v>2500</v>
      </c>
      <c r="RQ36" s="268">
        <v>0</v>
      </c>
      <c r="RR36" s="268">
        <v>0</v>
      </c>
      <c r="RS36" s="268">
        <v>0</v>
      </c>
      <c r="RT36" s="268">
        <v>0</v>
      </c>
      <c r="RU36" s="268">
        <v>0</v>
      </c>
      <c r="RV36" s="268">
        <v>0</v>
      </c>
      <c r="RW36" s="268">
        <v>0</v>
      </c>
      <c r="RX36" s="268">
        <v>0</v>
      </c>
      <c r="RY36" s="268">
        <v>0</v>
      </c>
      <c r="RZ36" s="268">
        <v>0</v>
      </c>
      <c r="SA36" s="268">
        <v>0</v>
      </c>
      <c r="SB36" s="268">
        <v>0</v>
      </c>
      <c r="SC36" s="269"/>
      <c r="SD36" s="270">
        <f t="shared" si="32"/>
        <v>0</v>
      </c>
      <c r="SE36" s="271">
        <f t="shared" si="32"/>
        <v>0</v>
      </c>
      <c r="SF36" s="268">
        <v>0</v>
      </c>
      <c r="SG36" s="268">
        <v>0</v>
      </c>
      <c r="SH36" s="268">
        <v>0</v>
      </c>
      <c r="SI36" s="268">
        <v>0</v>
      </c>
      <c r="SJ36" s="268">
        <v>0</v>
      </c>
      <c r="SK36" s="268">
        <v>0</v>
      </c>
      <c r="SL36" s="268">
        <v>0</v>
      </c>
      <c r="SM36" s="268">
        <v>0</v>
      </c>
      <c r="SN36" s="268">
        <v>0</v>
      </c>
      <c r="SO36" s="268">
        <v>0</v>
      </c>
      <c r="SP36" s="268">
        <v>0</v>
      </c>
      <c r="SQ36" s="268">
        <v>0</v>
      </c>
      <c r="SR36" s="269"/>
      <c r="SS36" s="270">
        <f t="shared" si="33"/>
        <v>0</v>
      </c>
      <c r="ST36" s="271">
        <f t="shared" si="33"/>
        <v>0</v>
      </c>
      <c r="SU36" s="268">
        <v>9147</v>
      </c>
      <c r="SV36" s="268">
        <v>14370</v>
      </c>
      <c r="SW36" s="268">
        <v>13376</v>
      </c>
      <c r="SX36" s="268">
        <v>9920</v>
      </c>
      <c r="SY36" s="268">
        <v>13317</v>
      </c>
      <c r="SZ36" s="268">
        <v>13425</v>
      </c>
      <c r="TA36" s="268">
        <v>13981</v>
      </c>
      <c r="TB36" s="268">
        <v>9119</v>
      </c>
      <c r="TC36" s="268">
        <v>12989</v>
      </c>
      <c r="TD36" s="268">
        <v>13243</v>
      </c>
      <c r="TE36" s="268">
        <v>15870</v>
      </c>
      <c r="TF36" s="268">
        <v>13700</v>
      </c>
      <c r="TG36" s="269"/>
      <c r="TH36" s="270">
        <f t="shared" si="34"/>
        <v>152457</v>
      </c>
      <c r="TI36" s="271">
        <f t="shared" si="34"/>
        <v>143310</v>
      </c>
      <c r="TJ36" s="268">
        <v>6729</v>
      </c>
      <c r="TK36" s="268">
        <v>6238</v>
      </c>
      <c r="TL36" s="268">
        <v>5719</v>
      </c>
      <c r="TM36" s="268">
        <v>7879</v>
      </c>
      <c r="TN36" s="268">
        <v>8221</v>
      </c>
      <c r="TO36" s="268">
        <v>10007</v>
      </c>
      <c r="TP36" s="268">
        <v>5744</v>
      </c>
      <c r="TQ36" s="268">
        <v>5945</v>
      </c>
      <c r="TR36" s="268">
        <v>6987</v>
      </c>
      <c r="TS36" s="268">
        <v>8139</v>
      </c>
      <c r="TT36" s="268">
        <v>7602</v>
      </c>
      <c r="TU36" s="268">
        <v>10319</v>
      </c>
      <c r="TV36" s="269"/>
      <c r="TW36" s="270">
        <f t="shared" si="35"/>
        <v>89529</v>
      </c>
      <c r="TX36" s="271">
        <f t="shared" si="35"/>
        <v>82800</v>
      </c>
      <c r="TY36" s="268">
        <v>6362</v>
      </c>
      <c r="TZ36" s="268">
        <v>10000</v>
      </c>
      <c r="UA36" s="268">
        <v>9304</v>
      </c>
      <c r="UB36" s="268">
        <v>6900</v>
      </c>
      <c r="UC36" s="268">
        <v>9232</v>
      </c>
      <c r="UD36" s="268">
        <v>9335</v>
      </c>
      <c r="UE36" s="268">
        <v>9726</v>
      </c>
      <c r="UF36" s="268">
        <v>6347</v>
      </c>
      <c r="UG36" s="268">
        <v>9037</v>
      </c>
      <c r="UH36" s="268">
        <v>9212</v>
      </c>
      <c r="UI36" s="268">
        <v>11040</v>
      </c>
      <c r="UJ36" s="268">
        <v>9528</v>
      </c>
      <c r="UK36" s="269"/>
      <c r="UL36" s="270">
        <f t="shared" si="36"/>
        <v>106023</v>
      </c>
      <c r="UM36" s="271">
        <f t="shared" si="36"/>
        <v>99661</v>
      </c>
      <c r="UN36" s="268">
        <v>900</v>
      </c>
      <c r="UO36" s="268">
        <v>900</v>
      </c>
      <c r="UP36" s="268">
        <v>500</v>
      </c>
      <c r="UQ36" s="268">
        <v>700</v>
      </c>
      <c r="UR36" s="268">
        <v>700</v>
      </c>
      <c r="US36" s="268">
        <v>550</v>
      </c>
      <c r="UT36" s="268">
        <v>850</v>
      </c>
      <c r="UU36" s="268">
        <v>550</v>
      </c>
      <c r="UV36" s="268">
        <v>800</v>
      </c>
      <c r="UW36" s="268">
        <v>900</v>
      </c>
      <c r="UX36" s="268">
        <v>600</v>
      </c>
      <c r="UY36" s="268">
        <v>800</v>
      </c>
      <c r="UZ36" s="269"/>
      <c r="VA36" s="270">
        <f t="shared" si="37"/>
        <v>8750</v>
      </c>
      <c r="VB36" s="271">
        <f t="shared" si="37"/>
        <v>7850</v>
      </c>
      <c r="VC36" s="268">
        <v>0</v>
      </c>
      <c r="VD36" s="268">
        <v>0</v>
      </c>
      <c r="VE36" s="268">
        <v>0</v>
      </c>
      <c r="VF36" s="268">
        <v>0</v>
      </c>
      <c r="VG36" s="268">
        <v>0</v>
      </c>
      <c r="VH36" s="268">
        <v>0</v>
      </c>
      <c r="VI36" s="268">
        <v>0</v>
      </c>
      <c r="VJ36" s="268">
        <v>0</v>
      </c>
      <c r="VK36" s="268">
        <v>0</v>
      </c>
      <c r="VL36" s="268">
        <v>0</v>
      </c>
      <c r="VM36" s="268">
        <v>0</v>
      </c>
      <c r="VN36" s="268">
        <v>0</v>
      </c>
      <c r="VO36" s="269"/>
      <c r="VP36" s="270">
        <f t="shared" si="38"/>
        <v>0</v>
      </c>
      <c r="VQ36" s="271">
        <f t="shared" si="38"/>
        <v>0</v>
      </c>
      <c r="VR36" s="268">
        <v>3835</v>
      </c>
      <c r="VS36" s="268">
        <v>4425</v>
      </c>
      <c r="VT36" s="268">
        <v>2360</v>
      </c>
      <c r="VU36" s="268">
        <v>5318</v>
      </c>
      <c r="VV36" s="268">
        <v>5310</v>
      </c>
      <c r="VW36" s="268">
        <v>4454</v>
      </c>
      <c r="VX36" s="268">
        <v>4184</v>
      </c>
      <c r="VY36" s="268">
        <v>3889</v>
      </c>
      <c r="VZ36" s="268">
        <v>2119</v>
      </c>
      <c r="WA36" s="268">
        <v>5364</v>
      </c>
      <c r="WB36" s="268">
        <v>4475</v>
      </c>
      <c r="WC36" s="268">
        <v>3540</v>
      </c>
      <c r="WD36" s="269"/>
      <c r="WE36" s="270">
        <f t="shared" si="39"/>
        <v>49273</v>
      </c>
      <c r="WF36" s="271">
        <f t="shared" si="39"/>
        <v>45438</v>
      </c>
      <c r="WG36" s="268">
        <v>29434</v>
      </c>
      <c r="WH36" s="268">
        <v>34954</v>
      </c>
      <c r="WI36" s="268">
        <v>31191</v>
      </c>
      <c r="WJ36" s="268">
        <v>33964</v>
      </c>
      <c r="WK36" s="268">
        <v>32559</v>
      </c>
      <c r="WL36" s="268">
        <v>34415</v>
      </c>
      <c r="WM36" s="268">
        <v>29309</v>
      </c>
      <c r="WN36" s="268">
        <v>14912</v>
      </c>
      <c r="WO36" s="268">
        <v>29756</v>
      </c>
      <c r="WP36" s="268">
        <v>32014</v>
      </c>
      <c r="WQ36" s="268">
        <v>34488</v>
      </c>
      <c r="WR36" s="268">
        <v>27418</v>
      </c>
      <c r="WS36" s="269"/>
      <c r="WT36" s="270">
        <f t="shared" si="40"/>
        <v>364414</v>
      </c>
      <c r="WU36" s="271">
        <f t="shared" si="40"/>
        <v>334980</v>
      </c>
      <c r="WV36" s="268">
        <v>4968</v>
      </c>
      <c r="WW36" s="268">
        <v>5781</v>
      </c>
      <c r="WX36" s="268">
        <v>5142</v>
      </c>
      <c r="WY36" s="268">
        <v>5284</v>
      </c>
      <c r="WZ36" s="268">
        <v>5276</v>
      </c>
      <c r="XA36" s="268">
        <v>5140</v>
      </c>
      <c r="XB36" s="268">
        <v>3762</v>
      </c>
      <c r="XC36" s="268">
        <v>1802</v>
      </c>
      <c r="XD36" s="268">
        <v>3444</v>
      </c>
      <c r="XE36" s="268">
        <v>4545</v>
      </c>
      <c r="XF36" s="268">
        <v>5823</v>
      </c>
      <c r="XG36" s="268">
        <v>4208</v>
      </c>
      <c r="XH36" s="269"/>
      <c r="XI36" s="270">
        <f t="shared" si="41"/>
        <v>55175</v>
      </c>
      <c r="XJ36" s="271">
        <f t="shared" si="41"/>
        <v>50207</v>
      </c>
      <c r="XK36" s="268">
        <v>0</v>
      </c>
      <c r="XL36" s="268">
        <v>0</v>
      </c>
      <c r="XM36" s="268">
        <v>0</v>
      </c>
      <c r="XN36" s="268">
        <v>0</v>
      </c>
      <c r="XO36" s="268">
        <v>0</v>
      </c>
      <c r="XP36" s="268">
        <v>0</v>
      </c>
      <c r="XQ36" s="268">
        <v>0</v>
      </c>
      <c r="XR36" s="268">
        <v>0</v>
      </c>
      <c r="XS36" s="268">
        <v>0</v>
      </c>
      <c r="XT36" s="268">
        <v>0</v>
      </c>
      <c r="XU36" s="268">
        <v>0</v>
      </c>
      <c r="XV36" s="268">
        <v>0</v>
      </c>
      <c r="XW36" s="268"/>
      <c r="XX36" s="270">
        <f t="shared" si="42"/>
        <v>0</v>
      </c>
      <c r="XY36" s="271">
        <f t="shared" si="42"/>
        <v>0</v>
      </c>
      <c r="XZ36" s="268">
        <v>9822</v>
      </c>
      <c r="YA36" s="268">
        <v>12185</v>
      </c>
      <c r="YB36" s="268">
        <v>7737</v>
      </c>
      <c r="YC36" s="268">
        <v>7339</v>
      </c>
      <c r="YD36" s="268">
        <v>8950</v>
      </c>
      <c r="YE36" s="268">
        <v>10861</v>
      </c>
      <c r="YF36" s="268">
        <v>10550</v>
      </c>
      <c r="YG36" s="268">
        <v>4226</v>
      </c>
      <c r="YH36" s="268">
        <v>4086</v>
      </c>
      <c r="YI36" s="268">
        <v>4426</v>
      </c>
      <c r="YJ36" s="268">
        <v>4984</v>
      </c>
      <c r="YK36" s="268">
        <v>4906</v>
      </c>
      <c r="YL36" s="269"/>
      <c r="YM36" s="270">
        <f t="shared" si="43"/>
        <v>90072</v>
      </c>
      <c r="YN36" s="271">
        <f t="shared" si="43"/>
        <v>80250</v>
      </c>
      <c r="YO36" s="268">
        <v>3960</v>
      </c>
      <c r="YP36" s="268">
        <v>3656</v>
      </c>
      <c r="YQ36" s="268">
        <v>4919</v>
      </c>
      <c r="YR36" s="268">
        <v>2811</v>
      </c>
      <c r="YS36" s="268">
        <v>4074</v>
      </c>
      <c r="YT36" s="268">
        <v>3441</v>
      </c>
      <c r="YU36" s="268">
        <v>1807</v>
      </c>
      <c r="YV36" s="268">
        <v>735</v>
      </c>
      <c r="YW36" s="268">
        <v>3386</v>
      </c>
      <c r="YX36" s="268">
        <v>3897</v>
      </c>
      <c r="YY36" s="268">
        <v>3369</v>
      </c>
      <c r="YZ36" s="268">
        <v>5633</v>
      </c>
      <c r="ZA36" s="269"/>
      <c r="ZB36" s="270">
        <f t="shared" si="44"/>
        <v>41688</v>
      </c>
      <c r="ZC36" s="271">
        <f t="shared" si="44"/>
        <v>37728</v>
      </c>
      <c r="ZD36" s="268">
        <v>0</v>
      </c>
      <c r="ZE36" s="268">
        <v>0</v>
      </c>
      <c r="ZF36" s="268">
        <v>0</v>
      </c>
      <c r="ZG36" s="268">
        <v>0</v>
      </c>
      <c r="ZH36" s="268">
        <v>0</v>
      </c>
      <c r="ZI36" s="268">
        <v>0</v>
      </c>
      <c r="ZJ36" s="268">
        <v>0</v>
      </c>
      <c r="ZK36" s="268">
        <v>0</v>
      </c>
      <c r="ZL36" s="268">
        <v>0</v>
      </c>
      <c r="ZM36" s="268">
        <v>0</v>
      </c>
      <c r="ZN36" s="268">
        <v>0</v>
      </c>
      <c r="ZO36" s="268">
        <v>0</v>
      </c>
      <c r="ZP36" s="269"/>
      <c r="ZQ36" s="270">
        <f t="shared" si="45"/>
        <v>0</v>
      </c>
      <c r="ZR36" s="271">
        <f t="shared" si="45"/>
        <v>0</v>
      </c>
      <c r="ZS36" s="268">
        <v>7775</v>
      </c>
      <c r="ZT36" s="268">
        <v>10548</v>
      </c>
      <c r="ZU36" s="268">
        <v>7177</v>
      </c>
      <c r="ZV36" s="268">
        <v>7496</v>
      </c>
      <c r="ZW36" s="268">
        <v>11809</v>
      </c>
      <c r="ZX36" s="268">
        <v>12602</v>
      </c>
      <c r="ZY36" s="268">
        <v>5105</v>
      </c>
      <c r="ZZ36" s="268">
        <v>1369</v>
      </c>
      <c r="AAA36" s="268">
        <v>1780</v>
      </c>
      <c r="AAB36" s="268">
        <v>3590</v>
      </c>
      <c r="AAC36" s="268">
        <v>12702</v>
      </c>
      <c r="AAD36" s="268">
        <v>8194</v>
      </c>
      <c r="AAE36" s="269"/>
      <c r="AAF36" s="270">
        <f t="shared" si="46"/>
        <v>90147</v>
      </c>
      <c r="AAG36" s="271">
        <f t="shared" si="46"/>
        <v>82372</v>
      </c>
      <c r="AAH36" s="268">
        <v>20664</v>
      </c>
      <c r="AAI36" s="268">
        <v>20610</v>
      </c>
      <c r="AAJ36" s="268">
        <v>17449</v>
      </c>
      <c r="AAK36" s="268">
        <v>21497</v>
      </c>
      <c r="AAL36" s="268">
        <v>20782</v>
      </c>
      <c r="AAM36" s="268">
        <v>18225</v>
      </c>
      <c r="AAN36" s="268">
        <v>21846</v>
      </c>
      <c r="AAO36" s="268">
        <v>12361</v>
      </c>
      <c r="AAP36" s="268">
        <v>12009</v>
      </c>
      <c r="AAQ36" s="268">
        <v>11551</v>
      </c>
      <c r="AAR36" s="268">
        <v>12220</v>
      </c>
      <c r="AAS36" s="268">
        <v>14147</v>
      </c>
      <c r="AAT36" s="269"/>
      <c r="AAU36" s="270">
        <f t="shared" si="47"/>
        <v>203361</v>
      </c>
      <c r="AAV36" s="271">
        <f t="shared" si="47"/>
        <v>182697</v>
      </c>
      <c r="AAW36" s="268">
        <v>12994</v>
      </c>
      <c r="AAX36" s="268">
        <v>14316</v>
      </c>
      <c r="AAY36" s="268">
        <v>11453</v>
      </c>
      <c r="AAZ36" s="268">
        <v>13003</v>
      </c>
      <c r="ABA36" s="268">
        <v>13031</v>
      </c>
      <c r="ABB36" s="268">
        <v>11786</v>
      </c>
      <c r="ABC36" s="268">
        <v>13632</v>
      </c>
      <c r="ABD36" s="268">
        <v>7229</v>
      </c>
      <c r="ABE36" s="268">
        <v>7600</v>
      </c>
      <c r="ABF36" s="268">
        <v>8465</v>
      </c>
      <c r="ABG36" s="268">
        <v>8478</v>
      </c>
      <c r="ABH36" s="268">
        <v>8645</v>
      </c>
      <c r="ABI36" s="269"/>
      <c r="ABJ36" s="270">
        <f t="shared" si="48"/>
        <v>130632</v>
      </c>
      <c r="ABK36" s="271">
        <f t="shared" si="48"/>
        <v>117638</v>
      </c>
      <c r="ABL36" s="268">
        <v>23014</v>
      </c>
      <c r="ABM36" s="268">
        <v>26564</v>
      </c>
      <c r="ABN36" s="268">
        <v>21766</v>
      </c>
      <c r="ABO36" s="268">
        <v>20915</v>
      </c>
      <c r="ABP36" s="268">
        <v>24118</v>
      </c>
      <c r="ABQ36" s="268">
        <v>24810</v>
      </c>
      <c r="ABR36" s="268">
        <v>22426</v>
      </c>
      <c r="ABS36" s="268">
        <v>10018</v>
      </c>
      <c r="ABT36" s="268">
        <v>11323</v>
      </c>
      <c r="ABU36" s="268">
        <v>10629</v>
      </c>
      <c r="ABV36" s="268">
        <v>10177</v>
      </c>
      <c r="ABW36" s="268">
        <v>9457</v>
      </c>
      <c r="ABX36" s="269"/>
      <c r="ABY36" s="270">
        <f t="shared" si="49"/>
        <v>215217</v>
      </c>
      <c r="ABZ36" s="271">
        <f t="shared" si="49"/>
        <v>192203</v>
      </c>
      <c r="ACA36" s="268">
        <v>61186</v>
      </c>
      <c r="ACB36" s="268">
        <v>62049</v>
      </c>
      <c r="ACC36" s="268">
        <v>52935</v>
      </c>
      <c r="ACD36" s="268">
        <v>57369</v>
      </c>
      <c r="ACE36" s="268">
        <v>59259</v>
      </c>
      <c r="ACF36" s="268">
        <v>57057</v>
      </c>
      <c r="ACG36" s="268">
        <v>62956</v>
      </c>
      <c r="ACH36" s="268">
        <v>33057</v>
      </c>
      <c r="ACI36" s="268">
        <v>34592</v>
      </c>
      <c r="ACJ36" s="268">
        <v>37894</v>
      </c>
      <c r="ACK36" s="268">
        <v>40104</v>
      </c>
      <c r="ACL36" s="268">
        <v>44870</v>
      </c>
      <c r="ACM36" s="269"/>
      <c r="ACN36" s="270">
        <f t="shared" si="50"/>
        <v>603328</v>
      </c>
      <c r="ACO36" s="271">
        <f t="shared" si="50"/>
        <v>542142</v>
      </c>
      <c r="ACP36" s="268">
        <v>0</v>
      </c>
      <c r="ACQ36" s="268">
        <v>0</v>
      </c>
      <c r="ACR36" s="268">
        <v>0</v>
      </c>
      <c r="ACS36" s="268">
        <v>0</v>
      </c>
      <c r="ACT36" s="268">
        <v>0</v>
      </c>
      <c r="ACU36" s="268">
        <v>0</v>
      </c>
      <c r="ACV36" s="268">
        <v>0</v>
      </c>
      <c r="ACW36" s="268">
        <v>0</v>
      </c>
      <c r="ACX36" s="268">
        <v>0</v>
      </c>
      <c r="ACY36" s="268">
        <v>0</v>
      </c>
      <c r="ACZ36" s="268">
        <v>0</v>
      </c>
      <c r="ADA36" s="268">
        <v>0</v>
      </c>
      <c r="ADB36" s="269"/>
      <c r="ADC36" s="270">
        <f t="shared" si="51"/>
        <v>0</v>
      </c>
      <c r="ADD36" s="271">
        <f t="shared" si="51"/>
        <v>0</v>
      </c>
      <c r="ADE36" s="268">
        <v>0</v>
      </c>
      <c r="ADF36" s="268">
        <v>0</v>
      </c>
      <c r="ADG36" s="268">
        <v>0</v>
      </c>
      <c r="ADH36" s="268">
        <v>0</v>
      </c>
      <c r="ADI36" s="268">
        <v>0</v>
      </c>
      <c r="ADJ36" s="268">
        <v>0</v>
      </c>
      <c r="ADK36" s="268">
        <v>0</v>
      </c>
      <c r="ADL36" s="268">
        <v>0</v>
      </c>
      <c r="ADM36" s="268">
        <v>0</v>
      </c>
      <c r="ADN36" s="268">
        <v>0</v>
      </c>
      <c r="ADO36" s="268">
        <v>0</v>
      </c>
      <c r="ADP36" s="268">
        <v>0</v>
      </c>
      <c r="ADQ36" s="269"/>
      <c r="ADR36" s="270">
        <f t="shared" si="52"/>
        <v>0</v>
      </c>
      <c r="ADS36" s="271">
        <f t="shared" si="52"/>
        <v>0</v>
      </c>
      <c r="ADT36" s="268">
        <v>0</v>
      </c>
      <c r="ADU36" s="268">
        <v>0</v>
      </c>
      <c r="ADV36" s="268">
        <v>0</v>
      </c>
      <c r="ADW36" s="268">
        <v>0</v>
      </c>
      <c r="ADX36" s="268">
        <v>0</v>
      </c>
      <c r="ADY36" s="268">
        <v>0</v>
      </c>
      <c r="ADZ36" s="268">
        <v>0</v>
      </c>
      <c r="AEA36" s="268">
        <v>0</v>
      </c>
      <c r="AEB36" s="268">
        <v>0</v>
      </c>
      <c r="AEC36" s="268">
        <v>0</v>
      </c>
      <c r="AED36" s="268">
        <v>0</v>
      </c>
      <c r="AEE36" s="268">
        <v>0</v>
      </c>
      <c r="AEF36" s="269"/>
      <c r="AEG36" s="270">
        <f t="shared" si="53"/>
        <v>0</v>
      </c>
      <c r="AEH36" s="271">
        <f t="shared" si="53"/>
        <v>0</v>
      </c>
      <c r="AEI36" s="268">
        <v>0</v>
      </c>
      <c r="AEJ36" s="268">
        <v>0</v>
      </c>
      <c r="AEK36" s="268">
        <v>0</v>
      </c>
      <c r="AEL36" s="268">
        <v>0</v>
      </c>
      <c r="AEM36" s="268">
        <v>0</v>
      </c>
      <c r="AEN36" s="268">
        <v>0</v>
      </c>
      <c r="AEO36" s="268">
        <v>0</v>
      </c>
      <c r="AEP36" s="268">
        <v>0</v>
      </c>
      <c r="AEQ36" s="268">
        <v>0</v>
      </c>
      <c r="AER36" s="268">
        <v>0</v>
      </c>
      <c r="AES36" s="268">
        <v>0</v>
      </c>
      <c r="AET36" s="268">
        <v>0</v>
      </c>
      <c r="AEU36" s="269"/>
      <c r="AEV36" s="270">
        <f t="shared" si="54"/>
        <v>0</v>
      </c>
      <c r="AEW36" s="271">
        <f t="shared" si="54"/>
        <v>0</v>
      </c>
      <c r="AEX36" s="268">
        <v>0</v>
      </c>
      <c r="AEY36" s="268">
        <v>0</v>
      </c>
      <c r="AEZ36" s="268">
        <v>0</v>
      </c>
      <c r="AFA36" s="268">
        <v>0</v>
      </c>
      <c r="AFB36" s="268">
        <v>0</v>
      </c>
      <c r="AFC36" s="268">
        <v>0</v>
      </c>
      <c r="AFD36" s="268">
        <v>0</v>
      </c>
      <c r="AFE36" s="268">
        <v>0</v>
      </c>
      <c r="AFF36" s="268">
        <v>0</v>
      </c>
      <c r="AFG36" s="268">
        <v>0</v>
      </c>
      <c r="AFH36" s="268">
        <v>0</v>
      </c>
      <c r="AFI36" s="268">
        <v>0</v>
      </c>
      <c r="AFJ36" s="269"/>
      <c r="AFK36" s="270">
        <f t="shared" si="55"/>
        <v>0</v>
      </c>
      <c r="AFL36" s="271">
        <f t="shared" si="55"/>
        <v>0</v>
      </c>
      <c r="AFM36" s="268">
        <v>0</v>
      </c>
      <c r="AFN36" s="268">
        <v>0</v>
      </c>
      <c r="AFO36" s="268">
        <v>0</v>
      </c>
      <c r="AFP36" s="268">
        <v>0</v>
      </c>
      <c r="AFQ36" s="268">
        <v>0</v>
      </c>
      <c r="AFR36" s="268">
        <v>0</v>
      </c>
      <c r="AFS36" s="268">
        <v>0</v>
      </c>
      <c r="AFT36" s="268">
        <v>0</v>
      </c>
      <c r="AFU36" s="268">
        <v>0</v>
      </c>
      <c r="AFV36" s="268">
        <v>0</v>
      </c>
      <c r="AFW36" s="268">
        <v>0</v>
      </c>
      <c r="AFX36" s="268">
        <v>0</v>
      </c>
      <c r="AFY36" s="269"/>
      <c r="AFZ36" s="270">
        <f t="shared" si="56"/>
        <v>0</v>
      </c>
      <c r="AGA36" s="271">
        <f t="shared" si="56"/>
        <v>0</v>
      </c>
      <c r="AGB36" s="268">
        <v>0</v>
      </c>
      <c r="AGC36" s="268">
        <v>0</v>
      </c>
      <c r="AGD36" s="268">
        <v>0</v>
      </c>
      <c r="AGE36" s="268">
        <v>0</v>
      </c>
      <c r="AGF36" s="268">
        <v>0</v>
      </c>
      <c r="AGG36" s="268">
        <v>0</v>
      </c>
      <c r="AGH36" s="268">
        <v>0</v>
      </c>
      <c r="AGI36" s="268">
        <v>0</v>
      </c>
      <c r="AGJ36" s="268">
        <v>0</v>
      </c>
      <c r="AGK36" s="268">
        <v>0</v>
      </c>
      <c r="AGL36" s="268">
        <v>0</v>
      </c>
      <c r="AGM36" s="268">
        <v>0</v>
      </c>
      <c r="AGN36" s="269"/>
      <c r="AGO36" s="270">
        <f t="shared" si="57"/>
        <v>0</v>
      </c>
      <c r="AGP36" s="271">
        <f t="shared" si="57"/>
        <v>0</v>
      </c>
      <c r="AGQ36" s="268">
        <v>0</v>
      </c>
      <c r="AGR36" s="268">
        <v>0</v>
      </c>
      <c r="AGS36" s="268">
        <v>0</v>
      </c>
      <c r="AGT36" s="268">
        <v>0</v>
      </c>
      <c r="AGU36" s="268">
        <v>0</v>
      </c>
      <c r="AGV36" s="268">
        <v>0</v>
      </c>
      <c r="AGW36" s="268">
        <v>0</v>
      </c>
      <c r="AGX36" s="268">
        <v>0</v>
      </c>
      <c r="AGY36" s="268">
        <v>0</v>
      </c>
      <c r="AGZ36" s="268">
        <v>0</v>
      </c>
      <c r="AHA36" s="268">
        <v>0</v>
      </c>
      <c r="AHB36" s="268">
        <v>0</v>
      </c>
      <c r="AHC36" s="269"/>
      <c r="AHD36" s="270">
        <f t="shared" si="58"/>
        <v>0</v>
      </c>
      <c r="AHE36" s="271">
        <f t="shared" si="58"/>
        <v>0</v>
      </c>
      <c r="AHF36" s="268">
        <v>16</v>
      </c>
      <c r="AHG36" s="268">
        <v>94</v>
      </c>
      <c r="AHH36" s="268">
        <v>31</v>
      </c>
      <c r="AHI36" s="268">
        <v>28</v>
      </c>
      <c r="AHJ36" s="268">
        <v>70</v>
      </c>
      <c r="AHK36" s="268">
        <v>48</v>
      </c>
      <c r="AHL36" s="268">
        <v>40</v>
      </c>
      <c r="AHM36" s="268">
        <v>61</v>
      </c>
      <c r="AHN36" s="268">
        <v>18</v>
      </c>
      <c r="AHO36" s="268">
        <v>23</v>
      </c>
      <c r="AHP36" s="268">
        <v>41</v>
      </c>
      <c r="AHQ36" s="268">
        <v>6</v>
      </c>
      <c r="AHR36" s="269"/>
      <c r="AHS36" s="270">
        <f t="shared" si="59"/>
        <v>476</v>
      </c>
      <c r="AHT36" s="271">
        <f t="shared" si="59"/>
        <v>460</v>
      </c>
      <c r="AHU36" s="268">
        <v>0</v>
      </c>
      <c r="AHV36" s="268">
        <v>0</v>
      </c>
      <c r="AHW36" s="268">
        <v>0</v>
      </c>
      <c r="AHX36" s="268">
        <v>0</v>
      </c>
      <c r="AHY36" s="268">
        <v>0</v>
      </c>
      <c r="AHZ36" s="268">
        <v>0</v>
      </c>
      <c r="AIA36" s="268">
        <v>0</v>
      </c>
      <c r="AIB36" s="268">
        <v>0</v>
      </c>
      <c r="AIC36" s="268">
        <v>0</v>
      </c>
      <c r="AID36" s="268">
        <v>0</v>
      </c>
      <c r="AIE36" s="268">
        <v>0</v>
      </c>
      <c r="AIF36" s="268">
        <v>0</v>
      </c>
      <c r="AIG36" s="269"/>
      <c r="AIH36" s="270">
        <f t="shared" si="60"/>
        <v>0</v>
      </c>
      <c r="AII36" s="271">
        <f t="shared" si="60"/>
        <v>0</v>
      </c>
      <c r="AIJ36" s="268">
        <v>0</v>
      </c>
      <c r="AIK36" s="268">
        <v>0</v>
      </c>
      <c r="AIL36" s="268">
        <v>0</v>
      </c>
      <c r="AIM36" s="268">
        <v>0</v>
      </c>
      <c r="AIN36" s="268">
        <v>0</v>
      </c>
      <c r="AIO36" s="268">
        <v>0</v>
      </c>
      <c r="AIP36" s="268">
        <v>0</v>
      </c>
      <c r="AIQ36" s="268">
        <v>0</v>
      </c>
      <c r="AIR36" s="268">
        <v>0</v>
      </c>
      <c r="AIS36" s="268">
        <v>0</v>
      </c>
      <c r="AIT36" s="268">
        <v>0</v>
      </c>
      <c r="AIU36" s="268">
        <v>0</v>
      </c>
      <c r="AIV36" s="269"/>
      <c r="AIW36" s="270">
        <f t="shared" si="61"/>
        <v>0</v>
      </c>
      <c r="AIX36" s="271">
        <f t="shared" si="61"/>
        <v>0</v>
      </c>
      <c r="AIY36" s="268">
        <v>0</v>
      </c>
      <c r="AIZ36" s="268">
        <v>0</v>
      </c>
      <c r="AJA36" s="268">
        <v>0</v>
      </c>
      <c r="AJB36" s="268">
        <v>0</v>
      </c>
      <c r="AJC36" s="268">
        <v>0</v>
      </c>
      <c r="AJD36" s="268">
        <v>0</v>
      </c>
      <c r="AJE36" s="268">
        <v>0</v>
      </c>
      <c r="AJF36" s="268">
        <v>0</v>
      </c>
      <c r="AJG36" s="268">
        <v>0</v>
      </c>
      <c r="AJH36" s="268">
        <v>0</v>
      </c>
      <c r="AJI36" s="268">
        <v>0</v>
      </c>
      <c r="AJJ36" s="268">
        <v>0</v>
      </c>
      <c r="AJK36" s="269"/>
      <c r="AJL36" s="270">
        <f t="shared" si="62"/>
        <v>0</v>
      </c>
      <c r="AJM36" s="271">
        <f t="shared" si="62"/>
        <v>0</v>
      </c>
      <c r="AJN36" s="268">
        <v>0</v>
      </c>
      <c r="AJO36" s="268">
        <v>0</v>
      </c>
      <c r="AJP36" s="268">
        <v>0</v>
      </c>
      <c r="AJQ36" s="268">
        <v>0</v>
      </c>
      <c r="AJR36" s="268">
        <v>0</v>
      </c>
      <c r="AJS36" s="268">
        <v>0</v>
      </c>
      <c r="AJT36" s="268">
        <v>0</v>
      </c>
      <c r="AJU36" s="268">
        <v>0</v>
      </c>
      <c r="AJV36" s="268">
        <v>0</v>
      </c>
      <c r="AJW36" s="268">
        <v>0</v>
      </c>
      <c r="AJX36" s="268">
        <v>0</v>
      </c>
      <c r="AJY36" s="268">
        <v>0</v>
      </c>
      <c r="AJZ36" s="269"/>
      <c r="AKA36" s="270">
        <f t="shared" si="63"/>
        <v>0</v>
      </c>
      <c r="AKB36" s="271">
        <f t="shared" si="63"/>
        <v>0</v>
      </c>
      <c r="AKC36" s="268">
        <v>0</v>
      </c>
      <c r="AKD36" s="268">
        <v>0</v>
      </c>
      <c r="AKE36" s="268">
        <v>0</v>
      </c>
      <c r="AKF36" s="268">
        <v>0</v>
      </c>
      <c r="AKG36" s="268">
        <v>0</v>
      </c>
      <c r="AKH36" s="268">
        <v>0</v>
      </c>
      <c r="AKI36" s="268">
        <v>0</v>
      </c>
      <c r="AKJ36" s="268">
        <v>0</v>
      </c>
      <c r="AKK36" s="268">
        <v>0</v>
      </c>
      <c r="AKL36" s="268">
        <v>0</v>
      </c>
      <c r="AKM36" s="268">
        <v>0</v>
      </c>
      <c r="AKN36" s="268">
        <v>0</v>
      </c>
      <c r="AKO36" s="269"/>
      <c r="AKP36" s="270">
        <f t="shared" si="64"/>
        <v>0</v>
      </c>
      <c r="AKQ36" s="271">
        <f t="shared" si="64"/>
        <v>0</v>
      </c>
      <c r="AKR36" s="268">
        <v>40975</v>
      </c>
      <c r="AKS36" s="268">
        <v>-9490</v>
      </c>
      <c r="AKT36" s="268">
        <v>2500</v>
      </c>
      <c r="AKU36" s="268">
        <v>-2490</v>
      </c>
      <c r="AKV36" s="268">
        <v>8495</v>
      </c>
      <c r="AKW36" s="268">
        <v>-9980</v>
      </c>
      <c r="AKX36" s="268">
        <v>1990</v>
      </c>
      <c r="AKY36" s="268">
        <v>6966</v>
      </c>
      <c r="AKZ36" s="268">
        <v>263</v>
      </c>
      <c r="ALA36" s="268">
        <v>99</v>
      </c>
      <c r="ALB36" s="268">
        <v>-10608</v>
      </c>
      <c r="ALC36" s="268">
        <v>77493</v>
      </c>
      <c r="ALD36" s="269"/>
      <c r="ALE36" s="270">
        <f t="shared" si="65"/>
        <v>106213</v>
      </c>
      <c r="ALF36" s="271">
        <f t="shared" si="65"/>
        <v>65238</v>
      </c>
      <c r="ALG36" s="268">
        <v>0</v>
      </c>
      <c r="ALH36" s="268">
        <v>0</v>
      </c>
      <c r="ALI36" s="268">
        <v>0</v>
      </c>
      <c r="ALJ36" s="268">
        <v>0</v>
      </c>
      <c r="ALK36" s="268">
        <v>0</v>
      </c>
      <c r="ALL36" s="268">
        <v>0</v>
      </c>
      <c r="ALM36" s="268">
        <v>0</v>
      </c>
      <c r="ALN36" s="268">
        <v>0</v>
      </c>
      <c r="ALO36" s="268">
        <v>0</v>
      </c>
      <c r="ALP36" s="268">
        <v>0</v>
      </c>
      <c r="ALQ36" s="268">
        <v>0</v>
      </c>
      <c r="ALR36" s="268">
        <v>0</v>
      </c>
      <c r="ALS36" s="269"/>
      <c r="ALT36" s="270">
        <f t="shared" si="66"/>
        <v>0</v>
      </c>
      <c r="ALU36" s="271">
        <f t="shared" si="66"/>
        <v>0</v>
      </c>
      <c r="ALV36" s="268">
        <v>19023</v>
      </c>
      <c r="ALW36" s="268">
        <v>0</v>
      </c>
      <c r="ALX36" s="268">
        <v>0</v>
      </c>
      <c r="ALY36" s="268">
        <v>0</v>
      </c>
      <c r="ALZ36" s="268">
        <v>0</v>
      </c>
      <c r="AMA36" s="268">
        <v>0</v>
      </c>
      <c r="AMB36" s="268">
        <v>0</v>
      </c>
      <c r="AMC36" s="268">
        <v>0</v>
      </c>
      <c r="AMD36" s="268">
        <v>0</v>
      </c>
      <c r="AME36" s="268">
        <v>0</v>
      </c>
      <c r="AMF36" s="268">
        <v>0</v>
      </c>
      <c r="AMG36" s="268">
        <v>0</v>
      </c>
      <c r="AMH36" s="269"/>
      <c r="AMI36" s="270">
        <f t="shared" si="67"/>
        <v>19023</v>
      </c>
      <c r="AMJ36" s="271">
        <f t="shared" si="67"/>
        <v>0</v>
      </c>
      <c r="AMK36" s="268">
        <v>0</v>
      </c>
      <c r="AML36" s="268">
        <v>0</v>
      </c>
      <c r="AMM36" s="268">
        <v>0</v>
      </c>
      <c r="AMN36" s="268">
        <v>0</v>
      </c>
      <c r="AMO36" s="268">
        <v>0</v>
      </c>
      <c r="AMP36" s="268">
        <v>0</v>
      </c>
      <c r="AMQ36" s="268">
        <v>0</v>
      </c>
      <c r="AMR36" s="268">
        <v>0</v>
      </c>
      <c r="AMS36" s="268">
        <v>0</v>
      </c>
      <c r="AMT36" s="268">
        <v>0</v>
      </c>
      <c r="AMU36" s="268">
        <v>0</v>
      </c>
      <c r="AMV36" s="268">
        <v>0</v>
      </c>
      <c r="AMW36" s="269"/>
      <c r="AMX36" s="270">
        <f t="shared" si="68"/>
        <v>0</v>
      </c>
      <c r="AMY36" s="271">
        <f t="shared" si="68"/>
        <v>0</v>
      </c>
      <c r="AMZ36" s="268">
        <v>0</v>
      </c>
      <c r="ANA36" s="268">
        <v>0</v>
      </c>
      <c r="ANB36" s="268">
        <v>0</v>
      </c>
      <c r="ANC36" s="268">
        <v>0</v>
      </c>
      <c r="AND36" s="268">
        <v>0</v>
      </c>
      <c r="ANE36" s="268">
        <v>0</v>
      </c>
      <c r="ANF36" s="268">
        <v>0</v>
      </c>
      <c r="ANG36" s="268">
        <v>0</v>
      </c>
      <c r="ANH36" s="268">
        <v>0</v>
      </c>
      <c r="ANI36" s="268">
        <v>0</v>
      </c>
      <c r="ANJ36" s="268">
        <v>0</v>
      </c>
      <c r="ANK36" s="268">
        <v>0</v>
      </c>
      <c r="ANL36" s="269"/>
      <c r="ANM36" s="270">
        <f t="shared" si="69"/>
        <v>0</v>
      </c>
      <c r="ANN36" s="271">
        <f t="shared" si="69"/>
        <v>0</v>
      </c>
      <c r="ANO36" s="268">
        <v>0</v>
      </c>
      <c r="ANP36" s="268">
        <v>0</v>
      </c>
      <c r="ANQ36" s="268">
        <v>0</v>
      </c>
      <c r="ANR36" s="268">
        <v>0</v>
      </c>
      <c r="ANS36" s="268">
        <v>0</v>
      </c>
      <c r="ANT36" s="268">
        <v>0</v>
      </c>
      <c r="ANU36" s="268">
        <v>0</v>
      </c>
      <c r="ANV36" s="268">
        <v>0</v>
      </c>
      <c r="ANW36" s="268">
        <v>0</v>
      </c>
      <c r="ANX36" s="268">
        <v>0</v>
      </c>
      <c r="ANY36" s="268">
        <v>0</v>
      </c>
      <c r="ANZ36" s="268">
        <v>0</v>
      </c>
      <c r="AOA36" s="269"/>
      <c r="AOB36" s="270">
        <f t="shared" si="70"/>
        <v>0</v>
      </c>
      <c r="AOC36" s="271">
        <f t="shared" si="70"/>
        <v>0</v>
      </c>
      <c r="AOD36" s="268">
        <v>0</v>
      </c>
      <c r="AOE36" s="268">
        <v>0</v>
      </c>
      <c r="AOF36" s="268">
        <v>0</v>
      </c>
      <c r="AOG36" s="268">
        <v>0</v>
      </c>
      <c r="AOH36" s="268">
        <v>0</v>
      </c>
      <c r="AOI36" s="268">
        <v>0</v>
      </c>
      <c r="AOJ36" s="268">
        <v>0</v>
      </c>
      <c r="AOK36" s="268">
        <v>0</v>
      </c>
      <c r="AOL36" s="268">
        <v>0</v>
      </c>
      <c r="AOM36" s="268">
        <v>0</v>
      </c>
      <c r="AON36" s="268">
        <v>0</v>
      </c>
      <c r="AOO36" s="268">
        <v>0</v>
      </c>
      <c r="AOP36" s="269"/>
      <c r="AOQ36" s="270">
        <f t="shared" si="71"/>
        <v>0</v>
      </c>
      <c r="AOR36" s="271">
        <f t="shared" si="71"/>
        <v>0</v>
      </c>
      <c r="AOS36" s="268">
        <v>0</v>
      </c>
      <c r="AOT36" s="268">
        <v>0</v>
      </c>
      <c r="AOU36" s="268">
        <v>0</v>
      </c>
      <c r="AOV36" s="268">
        <v>0</v>
      </c>
      <c r="AOW36" s="268">
        <v>0</v>
      </c>
      <c r="AOX36" s="268">
        <v>0</v>
      </c>
      <c r="AOY36" s="268">
        <v>0</v>
      </c>
      <c r="AOZ36" s="268">
        <v>0</v>
      </c>
      <c r="APA36" s="268">
        <v>0</v>
      </c>
      <c r="APB36" s="268">
        <v>0</v>
      </c>
      <c r="APC36" s="268">
        <v>0</v>
      </c>
      <c r="APD36" s="268">
        <v>0</v>
      </c>
      <c r="APE36" s="269"/>
      <c r="APF36" s="270">
        <f t="shared" si="72"/>
        <v>0</v>
      </c>
      <c r="APG36" s="271">
        <f t="shared" si="72"/>
        <v>0</v>
      </c>
      <c r="APH36" s="268">
        <v>0</v>
      </c>
      <c r="API36" s="268">
        <v>0</v>
      </c>
      <c r="APJ36" s="268">
        <v>0</v>
      </c>
      <c r="APK36" s="268">
        <v>0</v>
      </c>
      <c r="APL36" s="268">
        <v>0</v>
      </c>
      <c r="APM36" s="268">
        <v>0</v>
      </c>
      <c r="APN36" s="268">
        <v>0</v>
      </c>
      <c r="APO36" s="268">
        <v>0</v>
      </c>
      <c r="APP36" s="268">
        <v>0</v>
      </c>
      <c r="APQ36" s="268">
        <v>0</v>
      </c>
      <c r="APR36" s="268">
        <v>0</v>
      </c>
      <c r="APS36" s="268">
        <v>0</v>
      </c>
      <c r="APT36" s="269"/>
      <c r="APU36" s="270">
        <f t="shared" si="73"/>
        <v>0</v>
      </c>
      <c r="APV36" s="271">
        <f t="shared" si="73"/>
        <v>0</v>
      </c>
      <c r="APW36" s="268">
        <v>0</v>
      </c>
      <c r="APX36" s="268">
        <v>0</v>
      </c>
      <c r="APY36" s="268">
        <v>0</v>
      </c>
      <c r="APZ36" s="268">
        <v>0</v>
      </c>
      <c r="AQA36" s="268">
        <v>0</v>
      </c>
      <c r="AQB36" s="268">
        <v>0</v>
      </c>
      <c r="AQC36" s="268">
        <v>0</v>
      </c>
      <c r="AQD36" s="268">
        <v>0</v>
      </c>
      <c r="AQE36" s="268">
        <v>0</v>
      </c>
      <c r="AQF36" s="268">
        <v>0</v>
      </c>
      <c r="AQG36" s="268">
        <v>0</v>
      </c>
      <c r="AQH36" s="268">
        <v>0</v>
      </c>
      <c r="AQI36" s="269"/>
      <c r="AQJ36" s="270">
        <f t="shared" si="74"/>
        <v>0</v>
      </c>
      <c r="AQK36" s="271">
        <f t="shared" si="74"/>
        <v>0</v>
      </c>
      <c r="AQL36" s="268"/>
      <c r="AQM36" s="268"/>
      <c r="AQN36" s="268"/>
      <c r="AQO36" s="268"/>
      <c r="AQP36" s="268"/>
      <c r="AQQ36" s="268"/>
      <c r="AQR36" s="268"/>
      <c r="AQS36" s="268">
        <v>218716</v>
      </c>
      <c r="AQT36" s="268"/>
      <c r="AQU36" s="268"/>
      <c r="AQV36" s="268"/>
      <c r="AQW36" s="268"/>
      <c r="AQX36" s="269"/>
      <c r="AQY36" s="270">
        <f t="shared" si="75"/>
        <v>218716</v>
      </c>
      <c r="AQZ36" s="271">
        <f t="shared" si="75"/>
        <v>218716</v>
      </c>
      <c r="ARA36" s="268">
        <v>0</v>
      </c>
      <c r="ARB36" s="268">
        <v>0</v>
      </c>
      <c r="ARC36" s="268">
        <v>0</v>
      </c>
      <c r="ARD36" s="268">
        <v>0</v>
      </c>
      <c r="ARE36" s="268">
        <v>0</v>
      </c>
      <c r="ARF36" s="268">
        <v>0</v>
      </c>
      <c r="ARG36" s="268">
        <v>0</v>
      </c>
      <c r="ARH36" s="268">
        <v>0</v>
      </c>
      <c r="ARI36" s="268">
        <v>0</v>
      </c>
      <c r="ARJ36" s="268">
        <v>0</v>
      </c>
      <c r="ARK36" s="268">
        <v>0</v>
      </c>
      <c r="ARL36" s="268">
        <v>0</v>
      </c>
      <c r="ARM36" s="269"/>
      <c r="ARN36" s="270">
        <f t="shared" si="76"/>
        <v>0</v>
      </c>
      <c r="ARO36" s="271">
        <f t="shared" si="76"/>
        <v>0</v>
      </c>
      <c r="ARP36" s="268">
        <v>360976</v>
      </c>
      <c r="ARQ36" s="268">
        <v>368466</v>
      </c>
      <c r="ARR36" s="268">
        <v>374618</v>
      </c>
      <c r="ARS36" s="268">
        <v>528156</v>
      </c>
      <c r="ART36" s="268">
        <v>376351</v>
      </c>
      <c r="ARU36" s="268">
        <v>378472</v>
      </c>
      <c r="ARV36" s="268">
        <v>424965</v>
      </c>
      <c r="ARW36" s="268">
        <v>371765</v>
      </c>
      <c r="ARX36" s="268">
        <v>374149</v>
      </c>
      <c r="ARY36" s="268">
        <v>527905</v>
      </c>
      <c r="ARZ36" s="268">
        <v>364905</v>
      </c>
      <c r="ASA36" s="269"/>
      <c r="ASB36" s="272">
        <f t="shared" si="78"/>
        <v>4450728</v>
      </c>
      <c r="ASC36" s="273">
        <v>70046</v>
      </c>
      <c r="ASD36" s="268">
        <v>40570</v>
      </c>
      <c r="ASE36" s="268"/>
      <c r="ASF36" s="268"/>
      <c r="ASG36" s="268">
        <v>2049</v>
      </c>
      <c r="ASH36" s="268">
        <v>12601</v>
      </c>
      <c r="ASI36" s="268"/>
      <c r="ASJ36" s="268"/>
      <c r="ASK36" s="268"/>
      <c r="ASL36" s="268"/>
      <c r="ASM36" s="268"/>
      <c r="ASN36" s="269"/>
      <c r="ASO36" s="274">
        <f t="shared" si="77"/>
        <v>125266</v>
      </c>
    </row>
    <row r="37" spans="1:1185" x14ac:dyDescent="0.25">
      <c r="A37" s="39">
        <v>36</v>
      </c>
      <c r="B37" s="40">
        <v>1</v>
      </c>
      <c r="C37" s="40" t="s">
        <v>47</v>
      </c>
      <c r="D37" s="40" t="s">
        <v>47</v>
      </c>
      <c r="E37" s="41" t="s">
        <v>47</v>
      </c>
      <c r="F37" s="187">
        <v>10911289</v>
      </c>
      <c r="G37" s="49">
        <v>11850439</v>
      </c>
      <c r="H37" s="51">
        <v>10279041</v>
      </c>
      <c r="I37" s="49">
        <v>10381140</v>
      </c>
      <c r="J37" s="49"/>
      <c r="K37" s="51">
        <v>3452559</v>
      </c>
      <c r="L37" s="49">
        <v>14883612</v>
      </c>
      <c r="M37" s="49">
        <v>11431053</v>
      </c>
      <c r="N37" s="49">
        <v>10279041</v>
      </c>
      <c r="O37" s="49">
        <v>856587</v>
      </c>
      <c r="P37" s="49">
        <v>865095</v>
      </c>
      <c r="Q37" s="258">
        <v>154164.64052972963</v>
      </c>
      <c r="R37" s="259">
        <v>265221.64080431452</v>
      </c>
      <c r="S37" s="260">
        <f t="shared" si="0"/>
        <v>419386.28133404418</v>
      </c>
      <c r="T37" s="261">
        <v>21323.279999999999</v>
      </c>
      <c r="U37" s="261">
        <v>20329.77</v>
      </c>
      <c r="V37" s="261">
        <v>19360.900000000001</v>
      </c>
      <c r="W37" s="261">
        <v>24567.69</v>
      </c>
      <c r="X37" s="261">
        <v>24956.36</v>
      </c>
      <c r="Y37" s="261">
        <v>14392.09</v>
      </c>
      <c r="Z37" s="261">
        <v>26621.5</v>
      </c>
      <c r="AA37" s="261">
        <v>21705.73</v>
      </c>
      <c r="AB37" s="261">
        <v>21009.279999999999</v>
      </c>
      <c r="AC37" s="261">
        <v>22268.14</v>
      </c>
      <c r="AD37" s="261">
        <v>17292.16</v>
      </c>
      <c r="AE37" s="261">
        <v>11921.71</v>
      </c>
      <c r="AF37" s="262"/>
      <c r="AG37" s="263">
        <f t="shared" si="1"/>
        <v>245748.61</v>
      </c>
      <c r="AH37" s="264">
        <f t="shared" si="1"/>
        <v>224425.33000000002</v>
      </c>
      <c r="AI37" s="261">
        <v>5291.93</v>
      </c>
      <c r="AJ37" s="261">
        <v>4315.3599999999997</v>
      </c>
      <c r="AK37" s="261">
        <v>3248.79</v>
      </c>
      <c r="AL37" s="261">
        <v>6682.6</v>
      </c>
      <c r="AM37" s="261">
        <v>5096.41</v>
      </c>
      <c r="AN37" s="261">
        <v>3353.93</v>
      </c>
      <c r="AO37" s="261">
        <v>6102.92</v>
      </c>
      <c r="AP37" s="261">
        <v>4232.05</v>
      </c>
      <c r="AQ37" s="261">
        <v>4606.3100000000004</v>
      </c>
      <c r="AR37" s="261">
        <v>3387.73</v>
      </c>
      <c r="AS37" s="261">
        <v>3437.67</v>
      </c>
      <c r="AT37" s="261">
        <v>2551.75</v>
      </c>
      <c r="AU37" s="262"/>
      <c r="AV37" s="263">
        <f t="shared" si="2"/>
        <v>52307.450000000004</v>
      </c>
      <c r="AW37" s="264">
        <f t="shared" si="2"/>
        <v>47015.520000000004</v>
      </c>
      <c r="AX37" s="261">
        <v>0</v>
      </c>
      <c r="AY37" s="261">
        <v>0</v>
      </c>
      <c r="AZ37" s="261">
        <v>0</v>
      </c>
      <c r="BA37" s="261">
        <v>0</v>
      </c>
      <c r="BB37" s="261">
        <v>0</v>
      </c>
      <c r="BC37" s="261">
        <v>0</v>
      </c>
      <c r="BD37" s="261">
        <v>0</v>
      </c>
      <c r="BE37" s="261">
        <v>0</v>
      </c>
      <c r="BF37" s="261">
        <v>0</v>
      </c>
      <c r="BG37" s="261">
        <v>0</v>
      </c>
      <c r="BH37" s="261">
        <v>0</v>
      </c>
      <c r="BI37" s="261">
        <v>0</v>
      </c>
      <c r="BJ37" s="262"/>
      <c r="BK37" s="263">
        <f t="shared" si="3"/>
        <v>0</v>
      </c>
      <c r="BL37" s="264">
        <f t="shared" si="3"/>
        <v>0</v>
      </c>
      <c r="BM37" s="261">
        <v>4911.8</v>
      </c>
      <c r="BN37" s="261">
        <v>3297.64</v>
      </c>
      <c r="BO37" s="261">
        <v>3775.44</v>
      </c>
      <c r="BP37" s="261">
        <v>3686.27</v>
      </c>
      <c r="BQ37" s="261">
        <v>3795.95</v>
      </c>
      <c r="BR37" s="261">
        <v>4540.3599999999997</v>
      </c>
      <c r="BS37" s="261">
        <v>4232.84</v>
      </c>
      <c r="BT37" s="261">
        <v>4354.3900000000003</v>
      </c>
      <c r="BU37" s="261">
        <v>3370.11</v>
      </c>
      <c r="BV37" s="261">
        <v>4083.09</v>
      </c>
      <c r="BW37" s="261">
        <v>4017.81</v>
      </c>
      <c r="BX37" s="261">
        <v>3530.83</v>
      </c>
      <c r="BY37" s="262"/>
      <c r="BZ37" s="263">
        <f t="shared" si="4"/>
        <v>47596.53</v>
      </c>
      <c r="CA37" s="264">
        <f t="shared" si="4"/>
        <v>42684.729999999996</v>
      </c>
      <c r="CB37" s="261">
        <v>23700.37</v>
      </c>
      <c r="CC37" s="261">
        <v>23531.919999999998</v>
      </c>
      <c r="CD37" s="261">
        <v>20259.740000000002</v>
      </c>
      <c r="CE37" s="261">
        <v>25263.33</v>
      </c>
      <c r="CF37" s="261">
        <v>25945.17</v>
      </c>
      <c r="CG37" s="261">
        <v>29021.95</v>
      </c>
      <c r="CH37" s="261">
        <v>28333.82</v>
      </c>
      <c r="CI37" s="261">
        <v>22466.39</v>
      </c>
      <c r="CJ37" s="261">
        <v>22182.23</v>
      </c>
      <c r="CK37" s="261">
        <v>20738.84</v>
      </c>
      <c r="CL37" s="261">
        <v>25970.639999999999</v>
      </c>
      <c r="CM37" s="261">
        <v>16996.64</v>
      </c>
      <c r="CN37" s="262"/>
      <c r="CO37" s="263">
        <f t="shared" si="5"/>
        <v>284411.04000000004</v>
      </c>
      <c r="CP37" s="264">
        <f t="shared" si="5"/>
        <v>260710.67000000004</v>
      </c>
      <c r="CQ37" s="261">
        <v>-2.0699999999999998</v>
      </c>
      <c r="CR37" s="261">
        <v>160</v>
      </c>
      <c r="CS37" s="261">
        <v>72.180000000000007</v>
      </c>
      <c r="CT37" s="261">
        <v>2.0699999999999998</v>
      </c>
      <c r="CU37" s="261">
        <v>80</v>
      </c>
      <c r="CV37" s="261">
        <v>240</v>
      </c>
      <c r="CW37" s="261">
        <v>80</v>
      </c>
      <c r="CX37" s="261">
        <v>-160</v>
      </c>
      <c r="CY37" s="261">
        <v>0</v>
      </c>
      <c r="CZ37" s="261">
        <v>0</v>
      </c>
      <c r="DA37" s="261">
        <v>80</v>
      </c>
      <c r="DB37" s="261">
        <v>160</v>
      </c>
      <c r="DC37" s="262"/>
      <c r="DD37" s="263">
        <f t="shared" si="6"/>
        <v>712.18000000000006</v>
      </c>
      <c r="DE37" s="264">
        <f t="shared" si="6"/>
        <v>714.25</v>
      </c>
      <c r="DF37" s="261">
        <v>612</v>
      </c>
      <c r="DG37" s="261">
        <v>508.73</v>
      </c>
      <c r="DH37" s="261">
        <v>159.04</v>
      </c>
      <c r="DI37" s="261">
        <v>1228.43</v>
      </c>
      <c r="DJ37" s="261">
        <v>1818.62</v>
      </c>
      <c r="DK37" s="261">
        <v>643.29999999999995</v>
      </c>
      <c r="DL37" s="261">
        <v>1595.42</v>
      </c>
      <c r="DM37" s="261">
        <v>371.07</v>
      </c>
      <c r="DN37" s="261">
        <v>577.20000000000005</v>
      </c>
      <c r="DO37" s="261">
        <v>420.94</v>
      </c>
      <c r="DP37" s="261">
        <v>114.13</v>
      </c>
      <c r="DQ37" s="261">
        <v>99.6</v>
      </c>
      <c r="DR37" s="262"/>
      <c r="DS37" s="263">
        <f t="shared" si="7"/>
        <v>8148.48</v>
      </c>
      <c r="DT37" s="264">
        <f t="shared" si="7"/>
        <v>7536.48</v>
      </c>
      <c r="DU37" s="261">
        <v>26143.61</v>
      </c>
      <c r="DV37" s="261">
        <v>26902.85</v>
      </c>
      <c r="DW37" s="261">
        <v>25793.17</v>
      </c>
      <c r="DX37" s="261">
        <v>33008.1</v>
      </c>
      <c r="DY37" s="261">
        <v>30909.33</v>
      </c>
      <c r="DZ37" s="261">
        <v>30901.09</v>
      </c>
      <c r="EA37" s="261">
        <v>31166.99</v>
      </c>
      <c r="EB37" s="261">
        <v>18720.830000000002</v>
      </c>
      <c r="EC37" s="261">
        <v>18890.810000000001</v>
      </c>
      <c r="ED37" s="261">
        <v>19145.77</v>
      </c>
      <c r="EE37" s="261">
        <v>19957.75</v>
      </c>
      <c r="EF37" s="261">
        <v>18531.8</v>
      </c>
      <c r="EG37" s="262"/>
      <c r="EH37" s="263">
        <f t="shared" si="8"/>
        <v>300072.09999999992</v>
      </c>
      <c r="EI37" s="264">
        <f t="shared" si="8"/>
        <v>273928.49</v>
      </c>
      <c r="EJ37" s="261">
        <v>4233</v>
      </c>
      <c r="EK37" s="261">
        <v>4378.95</v>
      </c>
      <c r="EL37" s="261">
        <v>4197.05</v>
      </c>
      <c r="EM37" s="261">
        <v>4570.7</v>
      </c>
      <c r="EN37" s="261">
        <v>4721.24</v>
      </c>
      <c r="EO37" s="261">
        <v>4063.21</v>
      </c>
      <c r="EP37" s="261">
        <v>4111.3</v>
      </c>
      <c r="EQ37" s="261">
        <v>2451.15</v>
      </c>
      <c r="ER37" s="261">
        <v>2388.25</v>
      </c>
      <c r="ES37" s="261">
        <v>2621.25</v>
      </c>
      <c r="ET37" s="261">
        <v>3090.63</v>
      </c>
      <c r="EU37" s="261">
        <v>2737.95</v>
      </c>
      <c r="EV37" s="262"/>
      <c r="EW37" s="263">
        <f t="shared" si="9"/>
        <v>43564.68</v>
      </c>
      <c r="EX37" s="264">
        <f t="shared" si="9"/>
        <v>39331.68</v>
      </c>
      <c r="EY37" s="261">
        <v>1331.58</v>
      </c>
      <c r="EZ37" s="261">
        <v>1531.17</v>
      </c>
      <c r="FA37" s="261">
        <v>813</v>
      </c>
      <c r="FB37" s="261">
        <v>1007.98</v>
      </c>
      <c r="FC37" s="261">
        <v>1330.22</v>
      </c>
      <c r="FD37" s="261">
        <v>1312.05</v>
      </c>
      <c r="FE37" s="261">
        <v>779.62</v>
      </c>
      <c r="FF37" s="261">
        <v>330.97</v>
      </c>
      <c r="FG37" s="261">
        <v>476.07</v>
      </c>
      <c r="FH37" s="261">
        <v>298.39999999999998</v>
      </c>
      <c r="FI37" s="261">
        <v>733.92</v>
      </c>
      <c r="FJ37" s="261">
        <v>1860.73</v>
      </c>
      <c r="FK37" s="262"/>
      <c r="FL37" s="263">
        <f t="shared" si="10"/>
        <v>11805.71</v>
      </c>
      <c r="FM37" s="264">
        <f t="shared" si="10"/>
        <v>10474.129999999999</v>
      </c>
      <c r="FN37" s="261">
        <v>3658.84</v>
      </c>
      <c r="FO37" s="261">
        <v>4929.53</v>
      </c>
      <c r="FP37" s="261">
        <v>4377.34</v>
      </c>
      <c r="FQ37" s="261">
        <v>3904.03</v>
      </c>
      <c r="FR37" s="261">
        <v>5598.21</v>
      </c>
      <c r="FS37" s="261">
        <v>5312.88</v>
      </c>
      <c r="FT37" s="261">
        <v>4203.9799999999996</v>
      </c>
      <c r="FU37" s="261">
        <v>2583.77</v>
      </c>
      <c r="FV37" s="261">
        <v>3618.92</v>
      </c>
      <c r="FW37" s="261">
        <v>3658.75</v>
      </c>
      <c r="FX37" s="261">
        <v>3271.06</v>
      </c>
      <c r="FY37" s="261">
        <v>3121.95</v>
      </c>
      <c r="FZ37" s="262"/>
      <c r="GA37" s="263">
        <f t="shared" si="11"/>
        <v>48239.259999999987</v>
      </c>
      <c r="GB37" s="264">
        <f t="shared" si="11"/>
        <v>44580.42</v>
      </c>
      <c r="GC37" s="261">
        <v>9519.06</v>
      </c>
      <c r="GD37" s="261">
        <v>11566.56</v>
      </c>
      <c r="GE37" s="261">
        <v>9226.43</v>
      </c>
      <c r="GF37" s="261">
        <v>9761.33</v>
      </c>
      <c r="GG37" s="261">
        <v>10801.02</v>
      </c>
      <c r="GH37" s="261">
        <v>11433.89</v>
      </c>
      <c r="GI37" s="261">
        <v>10379.01</v>
      </c>
      <c r="GJ37" s="261">
        <v>10051.02</v>
      </c>
      <c r="GK37" s="261">
        <v>7816.94</v>
      </c>
      <c r="GL37" s="261">
        <v>9598.39</v>
      </c>
      <c r="GM37" s="261">
        <v>9025.52</v>
      </c>
      <c r="GN37" s="261">
        <v>7056.75</v>
      </c>
      <c r="GO37" s="262"/>
      <c r="GP37" s="263">
        <f t="shared" si="12"/>
        <v>116235.92</v>
      </c>
      <c r="GQ37" s="264">
        <f t="shared" si="12"/>
        <v>106716.86</v>
      </c>
      <c r="GR37" s="261">
        <v>12.84</v>
      </c>
      <c r="GS37" s="261">
        <v>201.45</v>
      </c>
      <c r="GT37" s="261">
        <v>38.19</v>
      </c>
      <c r="GU37" s="261">
        <v>103.64</v>
      </c>
      <c r="GV37" s="261">
        <v>90.79</v>
      </c>
      <c r="GW37" s="261">
        <v>304.88</v>
      </c>
      <c r="GX37" s="261">
        <v>105.25</v>
      </c>
      <c r="GY37" s="261">
        <v>26.61</v>
      </c>
      <c r="GZ37" s="261">
        <v>74.12</v>
      </c>
      <c r="HA37" s="261">
        <v>715.2</v>
      </c>
      <c r="HB37" s="261">
        <v>254.8</v>
      </c>
      <c r="HC37" s="261">
        <v>5.0999999999999996</v>
      </c>
      <c r="HD37" s="262"/>
      <c r="HE37" s="263">
        <f t="shared" si="13"/>
        <v>1932.87</v>
      </c>
      <c r="HF37" s="264">
        <f t="shared" si="13"/>
        <v>1920.03</v>
      </c>
      <c r="HG37" s="261">
        <v>0</v>
      </c>
      <c r="HH37" s="261">
        <v>0</v>
      </c>
      <c r="HI37" s="261">
        <v>0</v>
      </c>
      <c r="HJ37" s="261">
        <v>0</v>
      </c>
      <c r="HK37" s="261">
        <v>0</v>
      </c>
      <c r="HL37" s="261">
        <v>0</v>
      </c>
      <c r="HM37" s="261">
        <v>0</v>
      </c>
      <c r="HN37" s="261">
        <v>0</v>
      </c>
      <c r="HO37" s="261">
        <v>0</v>
      </c>
      <c r="HP37" s="261">
        <v>0</v>
      </c>
      <c r="HQ37" s="261">
        <v>0</v>
      </c>
      <c r="HR37" s="261">
        <v>0</v>
      </c>
      <c r="HS37" s="262"/>
      <c r="HT37" s="263">
        <f t="shared" si="14"/>
        <v>0</v>
      </c>
      <c r="HU37" s="264">
        <f t="shared" si="14"/>
        <v>0</v>
      </c>
      <c r="HV37" s="261">
        <v>0</v>
      </c>
      <c r="HW37" s="261">
        <v>0</v>
      </c>
      <c r="HX37" s="261">
        <v>0</v>
      </c>
      <c r="HY37" s="261">
        <v>0</v>
      </c>
      <c r="HZ37" s="261">
        <v>0</v>
      </c>
      <c r="IA37" s="261">
        <v>0</v>
      </c>
      <c r="IB37" s="261">
        <v>0</v>
      </c>
      <c r="IC37" s="261">
        <v>0</v>
      </c>
      <c r="ID37" s="261">
        <v>0</v>
      </c>
      <c r="IE37" s="261">
        <v>0</v>
      </c>
      <c r="IF37" s="261">
        <v>0</v>
      </c>
      <c r="IG37" s="261">
        <v>0</v>
      </c>
      <c r="IH37" s="262"/>
      <c r="II37" s="263">
        <f t="shared" si="15"/>
        <v>0</v>
      </c>
      <c r="IJ37" s="264">
        <f t="shared" si="15"/>
        <v>0</v>
      </c>
      <c r="IK37" s="261">
        <v>88419.76</v>
      </c>
      <c r="IL37" s="261">
        <v>110304.09</v>
      </c>
      <c r="IM37" s="261">
        <v>83698.33</v>
      </c>
      <c r="IN37" s="261">
        <v>94365.91</v>
      </c>
      <c r="IO37" s="261">
        <v>81384</v>
      </c>
      <c r="IP37" s="261">
        <v>81491.94</v>
      </c>
      <c r="IQ37" s="261">
        <v>88988.54</v>
      </c>
      <c r="IR37" s="261">
        <v>78776.5</v>
      </c>
      <c r="IS37" s="261">
        <v>77165</v>
      </c>
      <c r="IT37" s="261">
        <v>94808.15</v>
      </c>
      <c r="IU37" s="261">
        <v>84184.5</v>
      </c>
      <c r="IV37" s="261">
        <v>100677.34</v>
      </c>
      <c r="IW37" s="262"/>
      <c r="IX37" s="263">
        <f t="shared" si="16"/>
        <v>1064264.06</v>
      </c>
      <c r="IY37" s="264">
        <f t="shared" si="16"/>
        <v>975844.29999999993</v>
      </c>
      <c r="IZ37" s="261">
        <v>34307.81</v>
      </c>
      <c r="JA37" s="261">
        <v>41294.339999999997</v>
      </c>
      <c r="JB37" s="261">
        <v>30811.16</v>
      </c>
      <c r="JC37" s="261">
        <v>42835.31</v>
      </c>
      <c r="JD37" s="261">
        <v>46870.95</v>
      </c>
      <c r="JE37" s="261">
        <v>44658.58</v>
      </c>
      <c r="JF37" s="261">
        <v>39792.800000000003</v>
      </c>
      <c r="JG37" s="261">
        <v>10936.41</v>
      </c>
      <c r="JH37" s="261">
        <v>10453.700000000001</v>
      </c>
      <c r="JI37" s="261">
        <v>21988.7</v>
      </c>
      <c r="JJ37" s="261">
        <v>14608.4</v>
      </c>
      <c r="JK37" s="261">
        <v>11385.92</v>
      </c>
      <c r="JL37" s="262"/>
      <c r="JM37" s="263">
        <f t="shared" si="17"/>
        <v>349944.08</v>
      </c>
      <c r="JN37" s="264">
        <f t="shared" si="17"/>
        <v>315636.27</v>
      </c>
      <c r="JO37" s="261">
        <v>0</v>
      </c>
      <c r="JP37" s="261">
        <v>0</v>
      </c>
      <c r="JQ37" s="261">
        <v>0</v>
      </c>
      <c r="JR37" s="261">
        <v>0</v>
      </c>
      <c r="JS37" s="261">
        <v>0</v>
      </c>
      <c r="JT37" s="261">
        <v>0</v>
      </c>
      <c r="JU37" s="261">
        <v>0</v>
      </c>
      <c r="JV37" s="261">
        <v>0</v>
      </c>
      <c r="JW37" s="261">
        <v>0</v>
      </c>
      <c r="JX37" s="261">
        <v>0</v>
      </c>
      <c r="JY37" s="261">
        <v>0</v>
      </c>
      <c r="JZ37" s="261">
        <v>0</v>
      </c>
      <c r="KA37" s="262"/>
      <c r="KB37" s="263">
        <f t="shared" si="18"/>
        <v>0</v>
      </c>
      <c r="KC37" s="264">
        <f t="shared" si="18"/>
        <v>0</v>
      </c>
      <c r="KD37" s="261">
        <v>56000</v>
      </c>
      <c r="KE37" s="261">
        <v>73200</v>
      </c>
      <c r="KF37" s="261">
        <v>54640</v>
      </c>
      <c r="KG37" s="261">
        <v>60000</v>
      </c>
      <c r="KH37" s="261">
        <v>52480</v>
      </c>
      <c r="KI37" s="261">
        <v>52747.89</v>
      </c>
      <c r="KJ37" s="261">
        <v>59360</v>
      </c>
      <c r="KK37" s="261">
        <v>53440</v>
      </c>
      <c r="KL37" s="261">
        <v>50640</v>
      </c>
      <c r="KM37" s="261">
        <v>63609.85</v>
      </c>
      <c r="KN37" s="261">
        <v>54800</v>
      </c>
      <c r="KO37" s="261">
        <v>65547.350000000006</v>
      </c>
      <c r="KP37" s="262"/>
      <c r="KQ37" s="263">
        <f t="shared" si="19"/>
        <v>696465.09</v>
      </c>
      <c r="KR37" s="264">
        <f t="shared" si="19"/>
        <v>640465.09</v>
      </c>
      <c r="KS37" s="261">
        <v>3451.82</v>
      </c>
      <c r="KT37" s="261">
        <v>1975.26</v>
      </c>
      <c r="KU37" s="261">
        <v>3209.02</v>
      </c>
      <c r="KV37" s="261">
        <v>3921.71</v>
      </c>
      <c r="KW37" s="261">
        <v>4405.5600000000004</v>
      </c>
      <c r="KX37" s="261">
        <v>4004.63</v>
      </c>
      <c r="KY37" s="261">
        <v>2300</v>
      </c>
      <c r="KZ37" s="261">
        <v>1000</v>
      </c>
      <c r="LA37" s="261">
        <v>2750</v>
      </c>
      <c r="LB37" s="261">
        <v>1800</v>
      </c>
      <c r="LC37" s="261">
        <v>2540</v>
      </c>
      <c r="LD37" s="261">
        <v>3805.56</v>
      </c>
      <c r="LE37" s="262"/>
      <c r="LF37" s="263">
        <f t="shared" si="20"/>
        <v>35163.560000000005</v>
      </c>
      <c r="LG37" s="264">
        <f t="shared" si="20"/>
        <v>31711.74</v>
      </c>
      <c r="LH37" s="261">
        <v>480</v>
      </c>
      <c r="LI37" s="261">
        <v>801.26</v>
      </c>
      <c r="LJ37" s="261">
        <v>640</v>
      </c>
      <c r="LK37" s="261">
        <v>640</v>
      </c>
      <c r="LL37" s="261">
        <v>238.74</v>
      </c>
      <c r="LM37" s="261">
        <v>880</v>
      </c>
      <c r="LN37" s="261">
        <v>240</v>
      </c>
      <c r="LO37" s="261">
        <v>556.79999999999995</v>
      </c>
      <c r="LP37" s="261">
        <v>160</v>
      </c>
      <c r="LQ37" s="261">
        <v>1040</v>
      </c>
      <c r="LR37" s="261">
        <v>960</v>
      </c>
      <c r="LS37" s="261">
        <v>480</v>
      </c>
      <c r="LT37" s="262"/>
      <c r="LU37" s="263">
        <f t="shared" si="21"/>
        <v>7116.8</v>
      </c>
      <c r="LV37" s="264">
        <f t="shared" si="21"/>
        <v>6636.8</v>
      </c>
      <c r="LW37" s="261">
        <v>3555</v>
      </c>
      <c r="LX37" s="261">
        <v>7110</v>
      </c>
      <c r="LY37" s="261">
        <v>5135</v>
      </c>
      <c r="LZ37" s="261">
        <v>3950</v>
      </c>
      <c r="MA37" s="261">
        <v>3555</v>
      </c>
      <c r="MB37" s="261">
        <v>5135</v>
      </c>
      <c r="MC37" s="261">
        <v>10665</v>
      </c>
      <c r="MD37" s="261">
        <v>5925</v>
      </c>
      <c r="ME37" s="261">
        <v>3950</v>
      </c>
      <c r="MF37" s="261">
        <v>6320</v>
      </c>
      <c r="MG37" s="261">
        <v>5135</v>
      </c>
      <c r="MH37" s="261">
        <v>4345</v>
      </c>
      <c r="MI37" s="262"/>
      <c r="MJ37" s="263">
        <f t="shared" si="22"/>
        <v>64780</v>
      </c>
      <c r="MK37" s="264">
        <f t="shared" si="22"/>
        <v>61225</v>
      </c>
      <c r="ML37" s="261">
        <v>395</v>
      </c>
      <c r="MM37" s="261">
        <v>2800</v>
      </c>
      <c r="MN37" s="261">
        <v>0</v>
      </c>
      <c r="MO37" s="261">
        <v>2195</v>
      </c>
      <c r="MP37" s="261">
        <v>395</v>
      </c>
      <c r="MQ37" s="261">
        <v>-900</v>
      </c>
      <c r="MR37" s="261">
        <v>0</v>
      </c>
      <c r="MS37" s="261">
        <v>0</v>
      </c>
      <c r="MT37" s="261">
        <v>0</v>
      </c>
      <c r="MU37" s="261">
        <v>0</v>
      </c>
      <c r="MV37" s="261">
        <v>395</v>
      </c>
      <c r="MW37" s="261">
        <v>0</v>
      </c>
      <c r="MX37" s="262"/>
      <c r="MY37" s="263">
        <f t="shared" si="23"/>
        <v>5280</v>
      </c>
      <c r="MZ37" s="264">
        <f t="shared" si="23"/>
        <v>4885</v>
      </c>
      <c r="NA37" s="261">
        <v>199190.39999999999</v>
      </c>
      <c r="NB37" s="261">
        <v>246878.75</v>
      </c>
      <c r="NC37" s="261">
        <v>237036.54</v>
      </c>
      <c r="ND37" s="261">
        <v>216052.17</v>
      </c>
      <c r="NE37" s="261">
        <v>215081</v>
      </c>
      <c r="NF37" s="261">
        <v>267028.34000000003</v>
      </c>
      <c r="NG37" s="261">
        <v>263536.25</v>
      </c>
      <c r="NH37" s="261">
        <v>130392.98</v>
      </c>
      <c r="NI37" s="261">
        <v>171279.54</v>
      </c>
      <c r="NJ37" s="261">
        <v>203035.45</v>
      </c>
      <c r="NK37" s="261">
        <v>201000.54</v>
      </c>
      <c r="NL37" s="261">
        <v>170479.57</v>
      </c>
      <c r="NM37" s="262"/>
      <c r="NN37" s="263">
        <f t="shared" si="24"/>
        <v>2520991.5300000003</v>
      </c>
      <c r="NO37" s="264">
        <f t="shared" si="24"/>
        <v>2321801.13</v>
      </c>
      <c r="NP37" s="261">
        <v>3597.49</v>
      </c>
      <c r="NQ37" s="261">
        <v>2749.86</v>
      </c>
      <c r="NR37" s="261">
        <v>5168.97</v>
      </c>
      <c r="NS37" s="261">
        <v>3421.93</v>
      </c>
      <c r="NT37" s="261">
        <v>2581.6</v>
      </c>
      <c r="NU37" s="261">
        <v>2303.7800000000002</v>
      </c>
      <c r="NV37" s="261">
        <v>1904.36</v>
      </c>
      <c r="NW37" s="261">
        <v>522.23</v>
      </c>
      <c r="NX37" s="261">
        <v>922.29</v>
      </c>
      <c r="NY37" s="261">
        <v>1456.99</v>
      </c>
      <c r="NZ37" s="261">
        <v>873.48</v>
      </c>
      <c r="OA37" s="261">
        <v>5055.82</v>
      </c>
      <c r="OB37" s="262"/>
      <c r="OC37" s="263">
        <f t="shared" si="25"/>
        <v>30558.799999999999</v>
      </c>
      <c r="OD37" s="264">
        <f t="shared" si="25"/>
        <v>26961.31</v>
      </c>
      <c r="OE37" s="261">
        <v>41362.61</v>
      </c>
      <c r="OF37" s="261">
        <v>44731.19</v>
      </c>
      <c r="OG37" s="261">
        <v>46486.559999999998</v>
      </c>
      <c r="OH37" s="261">
        <v>43841.47</v>
      </c>
      <c r="OI37" s="261">
        <v>36960</v>
      </c>
      <c r="OJ37" s="261">
        <v>53120</v>
      </c>
      <c r="OK37" s="261">
        <v>56072.33</v>
      </c>
      <c r="OL37" s="261">
        <v>22021.31</v>
      </c>
      <c r="OM37" s="261">
        <v>30414.62</v>
      </c>
      <c r="ON37" s="261">
        <v>39385.35</v>
      </c>
      <c r="OO37" s="261">
        <v>40414.620000000003</v>
      </c>
      <c r="OP37" s="261">
        <v>29521.43</v>
      </c>
      <c r="OQ37" s="262"/>
      <c r="OR37" s="263">
        <f t="shared" si="26"/>
        <v>484331.48999999993</v>
      </c>
      <c r="OS37" s="264">
        <f t="shared" si="26"/>
        <v>442968.87999999995</v>
      </c>
      <c r="OT37" s="261">
        <v>552.27</v>
      </c>
      <c r="OU37" s="261">
        <v>736.42</v>
      </c>
      <c r="OV37" s="261">
        <v>681.07</v>
      </c>
      <c r="OW37" s="261">
        <v>755</v>
      </c>
      <c r="OX37" s="261">
        <v>950</v>
      </c>
      <c r="OY37" s="261">
        <v>550</v>
      </c>
      <c r="OZ37" s="261">
        <v>438.58</v>
      </c>
      <c r="PA37" s="261">
        <v>925</v>
      </c>
      <c r="PB37" s="261">
        <v>500</v>
      </c>
      <c r="PC37" s="261">
        <v>675</v>
      </c>
      <c r="PD37" s="261">
        <v>400</v>
      </c>
      <c r="PE37" s="261">
        <v>1295</v>
      </c>
      <c r="PF37" s="262"/>
      <c r="PG37" s="263">
        <f t="shared" si="27"/>
        <v>8458.34</v>
      </c>
      <c r="PH37" s="264">
        <f t="shared" si="27"/>
        <v>7906.07</v>
      </c>
      <c r="PI37" s="261">
        <v>51560</v>
      </c>
      <c r="PJ37" s="261">
        <v>61605</v>
      </c>
      <c r="PK37" s="261">
        <v>43565</v>
      </c>
      <c r="PL37" s="261">
        <v>43740</v>
      </c>
      <c r="PM37" s="261">
        <v>55920</v>
      </c>
      <c r="PN37" s="261">
        <v>55855</v>
      </c>
      <c r="PO37" s="261">
        <v>60015</v>
      </c>
      <c r="PP37" s="261">
        <v>52590</v>
      </c>
      <c r="PQ37" s="261">
        <v>47945</v>
      </c>
      <c r="PR37" s="261">
        <v>62150</v>
      </c>
      <c r="PS37" s="261">
        <v>56120</v>
      </c>
      <c r="PT37" s="261">
        <v>52725</v>
      </c>
      <c r="PU37" s="262"/>
      <c r="PV37" s="263">
        <f t="shared" si="28"/>
        <v>643790</v>
      </c>
      <c r="PW37" s="264">
        <f t="shared" si="28"/>
        <v>592230</v>
      </c>
      <c r="PX37" s="261">
        <v>4498.1000000000004</v>
      </c>
      <c r="PY37" s="261">
        <v>5688.95</v>
      </c>
      <c r="PZ37" s="261">
        <v>4084.15</v>
      </c>
      <c r="QA37" s="261">
        <v>3778.33</v>
      </c>
      <c r="QB37" s="261">
        <v>5213.41</v>
      </c>
      <c r="QC37" s="261">
        <v>8135.99</v>
      </c>
      <c r="QD37" s="261">
        <v>6058.8</v>
      </c>
      <c r="QE37" s="261">
        <v>3274.35</v>
      </c>
      <c r="QF37" s="261">
        <v>3469.1</v>
      </c>
      <c r="QG37" s="261">
        <v>5393.15</v>
      </c>
      <c r="QH37" s="261">
        <v>4811.6000000000004</v>
      </c>
      <c r="QI37" s="261">
        <v>6211</v>
      </c>
      <c r="QJ37" s="262"/>
      <c r="QK37" s="263">
        <f t="shared" si="29"/>
        <v>60616.93</v>
      </c>
      <c r="QL37" s="264">
        <f t="shared" si="29"/>
        <v>56118.83</v>
      </c>
      <c r="QM37" s="261">
        <v>0</v>
      </c>
      <c r="QN37" s="261">
        <v>0</v>
      </c>
      <c r="QO37" s="261">
        <v>0</v>
      </c>
      <c r="QP37" s="261">
        <v>0</v>
      </c>
      <c r="QQ37" s="261">
        <v>0</v>
      </c>
      <c r="QR37" s="261">
        <v>0</v>
      </c>
      <c r="QS37" s="261">
        <v>0</v>
      </c>
      <c r="QT37" s="261">
        <v>0</v>
      </c>
      <c r="QU37" s="261">
        <v>0</v>
      </c>
      <c r="QV37" s="261">
        <v>0</v>
      </c>
      <c r="QW37" s="261">
        <v>0</v>
      </c>
      <c r="QX37" s="261">
        <v>0</v>
      </c>
      <c r="QY37" s="262"/>
      <c r="QZ37" s="263">
        <f t="shared" si="30"/>
        <v>0</v>
      </c>
      <c r="RA37" s="264">
        <f t="shared" si="30"/>
        <v>0</v>
      </c>
      <c r="RB37" s="261">
        <v>300</v>
      </c>
      <c r="RC37" s="261">
        <v>250</v>
      </c>
      <c r="RD37" s="261">
        <v>300</v>
      </c>
      <c r="RE37" s="261">
        <v>100</v>
      </c>
      <c r="RF37" s="261">
        <v>200</v>
      </c>
      <c r="RG37" s="261">
        <v>350</v>
      </c>
      <c r="RH37" s="261">
        <v>500</v>
      </c>
      <c r="RI37" s="261">
        <v>150</v>
      </c>
      <c r="RJ37" s="261">
        <v>100</v>
      </c>
      <c r="RK37" s="261">
        <v>400</v>
      </c>
      <c r="RL37" s="261">
        <v>200</v>
      </c>
      <c r="RM37" s="261">
        <v>400</v>
      </c>
      <c r="RN37" s="262"/>
      <c r="RO37" s="263">
        <f t="shared" si="31"/>
        <v>3250</v>
      </c>
      <c r="RP37" s="264">
        <f t="shared" si="31"/>
        <v>2950</v>
      </c>
      <c r="RQ37" s="261">
        <v>0</v>
      </c>
      <c r="RR37" s="261">
        <v>0</v>
      </c>
      <c r="RS37" s="261">
        <v>0</v>
      </c>
      <c r="RT37" s="261">
        <v>0</v>
      </c>
      <c r="RU37" s="261">
        <v>0</v>
      </c>
      <c r="RV37" s="261">
        <v>0</v>
      </c>
      <c r="RW37" s="261">
        <v>0</v>
      </c>
      <c r="RX37" s="261">
        <v>0</v>
      </c>
      <c r="RY37" s="261">
        <v>0</v>
      </c>
      <c r="RZ37" s="261">
        <v>0</v>
      </c>
      <c r="SA37" s="261">
        <v>0</v>
      </c>
      <c r="SB37" s="261">
        <v>0</v>
      </c>
      <c r="SC37" s="262"/>
      <c r="SD37" s="263">
        <f t="shared" si="32"/>
        <v>0</v>
      </c>
      <c r="SE37" s="264">
        <f t="shared" si="32"/>
        <v>0</v>
      </c>
      <c r="SF37" s="261">
        <v>0</v>
      </c>
      <c r="SG37" s="261">
        <v>0</v>
      </c>
      <c r="SH37" s="261">
        <v>0</v>
      </c>
      <c r="SI37" s="261">
        <v>0</v>
      </c>
      <c r="SJ37" s="261">
        <v>0</v>
      </c>
      <c r="SK37" s="261">
        <v>0</v>
      </c>
      <c r="SL37" s="261">
        <v>0</v>
      </c>
      <c r="SM37" s="261">
        <v>0</v>
      </c>
      <c r="SN37" s="261">
        <v>0</v>
      </c>
      <c r="SO37" s="261">
        <v>0</v>
      </c>
      <c r="SP37" s="261">
        <v>0</v>
      </c>
      <c r="SQ37" s="261">
        <v>0</v>
      </c>
      <c r="SR37" s="262"/>
      <c r="SS37" s="263">
        <f t="shared" si="33"/>
        <v>0</v>
      </c>
      <c r="ST37" s="264">
        <f t="shared" si="33"/>
        <v>0</v>
      </c>
      <c r="SU37" s="261">
        <v>34788.300000000003</v>
      </c>
      <c r="SV37" s="261">
        <v>44088.59</v>
      </c>
      <c r="SW37" s="261">
        <v>35003.94</v>
      </c>
      <c r="SX37" s="261">
        <v>32765.42</v>
      </c>
      <c r="SY37" s="261">
        <v>41119.050000000003</v>
      </c>
      <c r="SZ37" s="261">
        <v>39415.72</v>
      </c>
      <c r="TA37" s="261">
        <v>40830.71</v>
      </c>
      <c r="TB37" s="261">
        <v>29972.92</v>
      </c>
      <c r="TC37" s="261">
        <v>34072.36</v>
      </c>
      <c r="TD37" s="261">
        <v>51084.55</v>
      </c>
      <c r="TE37" s="261">
        <v>52347.37</v>
      </c>
      <c r="TF37" s="261">
        <v>51983.72</v>
      </c>
      <c r="TG37" s="262"/>
      <c r="TH37" s="263">
        <f t="shared" si="34"/>
        <v>487472.64999999991</v>
      </c>
      <c r="TI37" s="264">
        <f t="shared" si="34"/>
        <v>452684.35</v>
      </c>
      <c r="TJ37" s="261">
        <v>12475.33</v>
      </c>
      <c r="TK37" s="261">
        <v>10429.11</v>
      </c>
      <c r="TL37" s="261">
        <v>10374</v>
      </c>
      <c r="TM37" s="261">
        <v>10464.14</v>
      </c>
      <c r="TN37" s="261">
        <v>10743.03</v>
      </c>
      <c r="TO37" s="261">
        <v>9746.31</v>
      </c>
      <c r="TP37" s="261">
        <v>7968.62</v>
      </c>
      <c r="TQ37" s="261">
        <v>5737.38</v>
      </c>
      <c r="TR37" s="261">
        <v>6800.87</v>
      </c>
      <c r="TS37" s="261">
        <v>9369.8799999999992</v>
      </c>
      <c r="TT37" s="261">
        <v>9226.52</v>
      </c>
      <c r="TU37" s="261">
        <v>8053.16</v>
      </c>
      <c r="TV37" s="262"/>
      <c r="TW37" s="263">
        <f t="shared" si="35"/>
        <v>111388.35</v>
      </c>
      <c r="TX37" s="264">
        <f t="shared" si="35"/>
        <v>98913.02</v>
      </c>
      <c r="TY37" s="261">
        <v>23359.87</v>
      </c>
      <c r="TZ37" s="261">
        <v>29901.67</v>
      </c>
      <c r="UA37" s="261">
        <v>23319.119999999999</v>
      </c>
      <c r="UB37" s="261">
        <v>21939.46</v>
      </c>
      <c r="UC37" s="261">
        <v>27537.57</v>
      </c>
      <c r="UD37" s="261">
        <v>26489.45</v>
      </c>
      <c r="UE37" s="261">
        <v>27524.31</v>
      </c>
      <c r="UF37" s="261">
        <v>20151.82</v>
      </c>
      <c r="UG37" s="261">
        <v>22992.93</v>
      </c>
      <c r="UH37" s="261">
        <v>34638.230000000003</v>
      </c>
      <c r="UI37" s="261">
        <v>35267.440000000002</v>
      </c>
      <c r="UJ37" s="261">
        <v>35147.81</v>
      </c>
      <c r="UK37" s="262"/>
      <c r="UL37" s="263">
        <f t="shared" si="36"/>
        <v>328269.68</v>
      </c>
      <c r="UM37" s="264">
        <f t="shared" si="36"/>
        <v>304909.81</v>
      </c>
      <c r="UN37" s="261">
        <v>2194.21</v>
      </c>
      <c r="UO37" s="261">
        <v>3248.78</v>
      </c>
      <c r="UP37" s="261">
        <v>2250</v>
      </c>
      <c r="UQ37" s="261">
        <v>2042.46</v>
      </c>
      <c r="UR37" s="261">
        <v>2201.4699999999998</v>
      </c>
      <c r="US37" s="261">
        <v>2200</v>
      </c>
      <c r="UT37" s="261">
        <v>2650</v>
      </c>
      <c r="UU37" s="261">
        <v>1850</v>
      </c>
      <c r="UV37" s="261">
        <v>1950</v>
      </c>
      <c r="UW37" s="261">
        <v>2150</v>
      </c>
      <c r="UX37" s="261">
        <v>1950</v>
      </c>
      <c r="UY37" s="261">
        <v>2350</v>
      </c>
      <c r="UZ37" s="262"/>
      <c r="VA37" s="263">
        <f t="shared" si="37"/>
        <v>27036.92</v>
      </c>
      <c r="VB37" s="264">
        <f t="shared" si="37"/>
        <v>24842.71</v>
      </c>
      <c r="VC37" s="261">
        <v>400</v>
      </c>
      <c r="VD37" s="261">
        <v>0</v>
      </c>
      <c r="VE37" s="261">
        <v>80</v>
      </c>
      <c r="VF37" s="261">
        <v>160</v>
      </c>
      <c r="VG37" s="261">
        <v>80</v>
      </c>
      <c r="VH37" s="261">
        <v>160</v>
      </c>
      <c r="VI37" s="261">
        <v>160</v>
      </c>
      <c r="VJ37" s="261">
        <v>160</v>
      </c>
      <c r="VK37" s="261">
        <v>160</v>
      </c>
      <c r="VL37" s="261">
        <v>160</v>
      </c>
      <c r="VM37" s="261">
        <v>240</v>
      </c>
      <c r="VN37" s="261">
        <v>0</v>
      </c>
      <c r="VO37" s="262"/>
      <c r="VP37" s="263">
        <f t="shared" si="38"/>
        <v>1760</v>
      </c>
      <c r="VQ37" s="264">
        <f t="shared" si="38"/>
        <v>1360</v>
      </c>
      <c r="VR37" s="261">
        <v>5976.9</v>
      </c>
      <c r="VS37" s="261">
        <v>14807</v>
      </c>
      <c r="VT37" s="261">
        <v>9790</v>
      </c>
      <c r="VU37" s="261">
        <v>11632.6</v>
      </c>
      <c r="VV37" s="261">
        <v>7449.17</v>
      </c>
      <c r="VW37" s="261">
        <v>11801.6</v>
      </c>
      <c r="VX37" s="261">
        <v>14160</v>
      </c>
      <c r="VY37" s="261">
        <v>6785</v>
      </c>
      <c r="VZ37" s="261">
        <v>9440</v>
      </c>
      <c r="WA37" s="261">
        <v>12685</v>
      </c>
      <c r="WB37" s="261">
        <v>13363</v>
      </c>
      <c r="WC37" s="261">
        <v>12151</v>
      </c>
      <c r="WD37" s="262"/>
      <c r="WE37" s="263">
        <f t="shared" si="39"/>
        <v>130041.26999999999</v>
      </c>
      <c r="WF37" s="264">
        <f t="shared" si="39"/>
        <v>124064.37</v>
      </c>
      <c r="WG37" s="261">
        <v>95085.88</v>
      </c>
      <c r="WH37" s="261">
        <v>126627.74</v>
      </c>
      <c r="WI37" s="261">
        <v>91541.85</v>
      </c>
      <c r="WJ37" s="261">
        <v>109652.39</v>
      </c>
      <c r="WK37" s="261">
        <v>123225.33</v>
      </c>
      <c r="WL37" s="261">
        <v>127786.19</v>
      </c>
      <c r="WM37" s="261">
        <v>113524.34</v>
      </c>
      <c r="WN37" s="261">
        <v>75341.62</v>
      </c>
      <c r="WO37" s="261">
        <v>75955.7</v>
      </c>
      <c r="WP37" s="261">
        <v>75327.14</v>
      </c>
      <c r="WQ37" s="261">
        <v>76118.97</v>
      </c>
      <c r="WR37" s="261">
        <v>84016.78</v>
      </c>
      <c r="WS37" s="262"/>
      <c r="WT37" s="263">
        <f t="shared" si="40"/>
        <v>1174203.93</v>
      </c>
      <c r="WU37" s="264">
        <f t="shared" si="40"/>
        <v>1079118.0499999998</v>
      </c>
      <c r="WV37" s="261">
        <v>12515.66</v>
      </c>
      <c r="WW37" s="261">
        <v>16252.63</v>
      </c>
      <c r="WX37" s="261">
        <v>13456.82</v>
      </c>
      <c r="WY37" s="261">
        <v>13903.52</v>
      </c>
      <c r="WZ37" s="261">
        <v>16810.66</v>
      </c>
      <c r="XA37" s="261">
        <v>16775.29</v>
      </c>
      <c r="XB37" s="261">
        <v>15101.71</v>
      </c>
      <c r="XC37" s="261">
        <v>9334.7000000000007</v>
      </c>
      <c r="XD37" s="261">
        <v>9690.06</v>
      </c>
      <c r="XE37" s="261">
        <v>9627.59</v>
      </c>
      <c r="XF37" s="261">
        <v>11051.43</v>
      </c>
      <c r="XG37" s="261">
        <v>11436.7</v>
      </c>
      <c r="XH37" s="262"/>
      <c r="XI37" s="263">
        <f t="shared" si="41"/>
        <v>155956.77000000002</v>
      </c>
      <c r="XJ37" s="264">
        <f t="shared" si="41"/>
        <v>143441.11000000002</v>
      </c>
      <c r="XK37" s="261">
        <v>0</v>
      </c>
      <c r="XL37" s="261">
        <v>0</v>
      </c>
      <c r="XM37" s="261">
        <v>0</v>
      </c>
      <c r="XN37" s="261">
        <v>0</v>
      </c>
      <c r="XO37" s="261">
        <v>0</v>
      </c>
      <c r="XP37" s="261">
        <v>0</v>
      </c>
      <c r="XQ37" s="261">
        <v>0</v>
      </c>
      <c r="XR37" s="261">
        <v>0</v>
      </c>
      <c r="XS37" s="261">
        <v>0</v>
      </c>
      <c r="XT37" s="261">
        <v>0</v>
      </c>
      <c r="XU37" s="261">
        <v>0</v>
      </c>
      <c r="XV37" s="261">
        <v>0</v>
      </c>
      <c r="XW37" s="261"/>
      <c r="XX37" s="263">
        <f t="shared" si="42"/>
        <v>0</v>
      </c>
      <c r="XY37" s="264">
        <f t="shared" si="42"/>
        <v>0</v>
      </c>
      <c r="XZ37" s="261">
        <v>9134.64</v>
      </c>
      <c r="YA37" s="261">
        <v>10873.85</v>
      </c>
      <c r="YB37" s="261">
        <v>8311.26</v>
      </c>
      <c r="YC37" s="261">
        <v>8685.82</v>
      </c>
      <c r="YD37" s="261">
        <v>10907.66</v>
      </c>
      <c r="YE37" s="261">
        <v>10064.44</v>
      </c>
      <c r="YF37" s="261">
        <v>9516.8799999999992</v>
      </c>
      <c r="YG37" s="261">
        <v>5278.86</v>
      </c>
      <c r="YH37" s="261">
        <v>5690.2</v>
      </c>
      <c r="YI37" s="261">
        <v>8463.93</v>
      </c>
      <c r="YJ37" s="261">
        <v>8699.86</v>
      </c>
      <c r="YK37" s="261">
        <v>9271.81</v>
      </c>
      <c r="YL37" s="262"/>
      <c r="YM37" s="263">
        <f t="shared" si="43"/>
        <v>104899.21</v>
      </c>
      <c r="YN37" s="264">
        <f t="shared" si="43"/>
        <v>95764.569999999992</v>
      </c>
      <c r="YO37" s="261">
        <v>11748.53</v>
      </c>
      <c r="YP37" s="261">
        <v>16537.16</v>
      </c>
      <c r="YQ37" s="261">
        <v>12639.73</v>
      </c>
      <c r="YR37" s="261">
        <v>13582.65</v>
      </c>
      <c r="YS37" s="261">
        <v>14399.13</v>
      </c>
      <c r="YT37" s="261">
        <v>15983.57</v>
      </c>
      <c r="YU37" s="261">
        <v>15465.11</v>
      </c>
      <c r="YV37" s="261">
        <v>9098.93</v>
      </c>
      <c r="YW37" s="261">
        <v>9114.18</v>
      </c>
      <c r="YX37" s="261">
        <v>10359.959999999999</v>
      </c>
      <c r="YY37" s="261">
        <v>11013.85</v>
      </c>
      <c r="YZ37" s="261">
        <v>10950.37</v>
      </c>
      <c r="ZA37" s="262"/>
      <c r="ZB37" s="263">
        <f t="shared" si="44"/>
        <v>150893.16999999998</v>
      </c>
      <c r="ZC37" s="264">
        <f t="shared" si="44"/>
        <v>139144.63999999998</v>
      </c>
      <c r="ZD37" s="261">
        <v>2.25</v>
      </c>
      <c r="ZE37" s="261">
        <v>0</v>
      </c>
      <c r="ZF37" s="261">
        <v>2.25</v>
      </c>
      <c r="ZG37" s="261">
        <v>0</v>
      </c>
      <c r="ZH37" s="261">
        <v>1.92</v>
      </c>
      <c r="ZI37" s="261">
        <v>0</v>
      </c>
      <c r="ZJ37" s="261">
        <v>1.92</v>
      </c>
      <c r="ZK37" s="261">
        <v>2.25</v>
      </c>
      <c r="ZL37" s="261">
        <v>2.25</v>
      </c>
      <c r="ZM37" s="261">
        <v>1.92</v>
      </c>
      <c r="ZN37" s="261">
        <v>2.25</v>
      </c>
      <c r="ZO37" s="261">
        <v>2.25</v>
      </c>
      <c r="ZP37" s="262"/>
      <c r="ZQ37" s="263">
        <f t="shared" si="45"/>
        <v>19.259999999999998</v>
      </c>
      <c r="ZR37" s="264">
        <f t="shared" si="45"/>
        <v>17.009999999999998</v>
      </c>
      <c r="ZS37" s="261">
        <v>401.22</v>
      </c>
      <c r="ZT37" s="261">
        <v>753.68</v>
      </c>
      <c r="ZU37" s="261">
        <v>71.05</v>
      </c>
      <c r="ZV37" s="261">
        <v>225.42</v>
      </c>
      <c r="ZW37" s="261">
        <v>186.99</v>
      </c>
      <c r="ZX37" s="261">
        <v>254.92</v>
      </c>
      <c r="ZY37" s="261">
        <v>325.49</v>
      </c>
      <c r="ZZ37" s="261">
        <v>293.7</v>
      </c>
      <c r="AAA37" s="261">
        <v>225.08</v>
      </c>
      <c r="AAB37" s="261">
        <v>345.84</v>
      </c>
      <c r="AAC37" s="261">
        <v>215.11</v>
      </c>
      <c r="AAD37" s="261">
        <v>617.66</v>
      </c>
      <c r="AAE37" s="262"/>
      <c r="AAF37" s="263">
        <f t="shared" si="46"/>
        <v>3916.1600000000003</v>
      </c>
      <c r="AAG37" s="264">
        <f t="shared" si="46"/>
        <v>3514.94</v>
      </c>
      <c r="AAH37" s="261">
        <v>72278.58</v>
      </c>
      <c r="AAI37" s="261">
        <v>77584.570000000007</v>
      </c>
      <c r="AAJ37" s="261">
        <v>70293.47</v>
      </c>
      <c r="AAK37" s="261">
        <v>65590.22</v>
      </c>
      <c r="AAL37" s="261">
        <v>62700.03</v>
      </c>
      <c r="AAM37" s="261">
        <v>71408</v>
      </c>
      <c r="AAN37" s="261">
        <v>59060.19</v>
      </c>
      <c r="AAO37" s="261">
        <v>28243.81</v>
      </c>
      <c r="AAP37" s="261">
        <v>22370.28</v>
      </c>
      <c r="AAQ37" s="261">
        <v>29314.34</v>
      </c>
      <c r="AAR37" s="261">
        <v>40405.5</v>
      </c>
      <c r="AAS37" s="261">
        <v>37556.519999999997</v>
      </c>
      <c r="AAT37" s="262"/>
      <c r="AAU37" s="263">
        <f t="shared" si="47"/>
        <v>636805.51</v>
      </c>
      <c r="AAV37" s="264">
        <f t="shared" si="47"/>
        <v>564526.93000000017</v>
      </c>
      <c r="AAW37" s="261">
        <v>47600.45</v>
      </c>
      <c r="AAX37" s="261">
        <v>62349.49</v>
      </c>
      <c r="AAY37" s="261">
        <v>42835.6</v>
      </c>
      <c r="AAZ37" s="261">
        <v>48785.25</v>
      </c>
      <c r="ABA37" s="261">
        <v>43516.47</v>
      </c>
      <c r="ABB37" s="261">
        <v>44374.58</v>
      </c>
      <c r="ABC37" s="261">
        <v>38339.22</v>
      </c>
      <c r="ABD37" s="261">
        <v>17612.509999999998</v>
      </c>
      <c r="ABE37" s="261">
        <v>15677.17</v>
      </c>
      <c r="ABF37" s="261">
        <v>20295.04</v>
      </c>
      <c r="ABG37" s="261">
        <v>28275.23</v>
      </c>
      <c r="ABH37" s="261">
        <v>24977.97</v>
      </c>
      <c r="ABI37" s="262"/>
      <c r="ABJ37" s="263">
        <f t="shared" si="48"/>
        <v>434638.98</v>
      </c>
      <c r="ABK37" s="264">
        <f t="shared" si="48"/>
        <v>387038.52999999991</v>
      </c>
      <c r="ABL37" s="261">
        <v>92279.52</v>
      </c>
      <c r="ABM37" s="261">
        <v>92522.13</v>
      </c>
      <c r="ABN37" s="261">
        <v>85294.62</v>
      </c>
      <c r="ABO37" s="261">
        <v>101240.41</v>
      </c>
      <c r="ABP37" s="261">
        <v>95410.05</v>
      </c>
      <c r="ABQ37" s="261">
        <v>88656.02</v>
      </c>
      <c r="ABR37" s="261">
        <v>71147.960000000006</v>
      </c>
      <c r="ABS37" s="261">
        <v>35455.72</v>
      </c>
      <c r="ABT37" s="261">
        <v>33520.300000000003</v>
      </c>
      <c r="ABU37" s="261">
        <v>33184.97</v>
      </c>
      <c r="ABV37" s="261">
        <v>40505.56</v>
      </c>
      <c r="ABW37" s="261">
        <v>41193.839999999997</v>
      </c>
      <c r="ABX37" s="262"/>
      <c r="ABY37" s="263">
        <f t="shared" si="49"/>
        <v>810411.1</v>
      </c>
      <c r="ABZ37" s="264">
        <f t="shared" si="49"/>
        <v>718131.58</v>
      </c>
      <c r="ACA37" s="261">
        <v>142746.67000000001</v>
      </c>
      <c r="ACB37" s="261">
        <v>163921.04999999999</v>
      </c>
      <c r="ACC37" s="261">
        <v>133635.46</v>
      </c>
      <c r="ACD37" s="261">
        <v>138648.70000000001</v>
      </c>
      <c r="ACE37" s="261">
        <v>124736.44</v>
      </c>
      <c r="ACF37" s="261">
        <v>131969.97</v>
      </c>
      <c r="ACG37" s="261">
        <v>117339.16</v>
      </c>
      <c r="ACH37" s="261">
        <v>55520.27</v>
      </c>
      <c r="ACI37" s="261">
        <v>46239.44</v>
      </c>
      <c r="ACJ37" s="261">
        <v>56411.27</v>
      </c>
      <c r="ACK37" s="261">
        <v>76552.11</v>
      </c>
      <c r="ACL37" s="261">
        <v>71072.62</v>
      </c>
      <c r="ACM37" s="262"/>
      <c r="ACN37" s="263">
        <f t="shared" si="50"/>
        <v>1258793.1600000001</v>
      </c>
      <c r="ACO37" s="264">
        <f t="shared" si="50"/>
        <v>1116046.49</v>
      </c>
      <c r="ACP37" s="261">
        <v>855</v>
      </c>
      <c r="ACQ37" s="261">
        <v>855</v>
      </c>
      <c r="ACR37" s="261">
        <v>1710</v>
      </c>
      <c r="ACS37" s="261">
        <v>790</v>
      </c>
      <c r="ACT37" s="261">
        <v>460</v>
      </c>
      <c r="ACU37" s="261">
        <v>1150</v>
      </c>
      <c r="ACV37" s="261">
        <v>1315</v>
      </c>
      <c r="ACW37" s="261">
        <v>1035</v>
      </c>
      <c r="ACX37" s="261">
        <v>345</v>
      </c>
      <c r="ACY37" s="261">
        <v>1035</v>
      </c>
      <c r="ACZ37" s="261">
        <v>805</v>
      </c>
      <c r="ADA37" s="261">
        <v>1300</v>
      </c>
      <c r="ADB37" s="262"/>
      <c r="ADC37" s="263">
        <f t="shared" si="51"/>
        <v>11655</v>
      </c>
      <c r="ADD37" s="264">
        <f t="shared" si="51"/>
        <v>10800</v>
      </c>
      <c r="ADE37" s="261">
        <v>194</v>
      </c>
      <c r="ADF37" s="261">
        <v>303.54000000000002</v>
      </c>
      <c r="ADG37" s="261">
        <v>250.5</v>
      </c>
      <c r="ADH37" s="261">
        <v>235</v>
      </c>
      <c r="ADI37" s="261">
        <v>94.5</v>
      </c>
      <c r="ADJ37" s="261">
        <v>157</v>
      </c>
      <c r="ADK37" s="261">
        <v>195.59</v>
      </c>
      <c r="ADL37" s="261">
        <v>147.5</v>
      </c>
      <c r="ADM37" s="261">
        <v>78</v>
      </c>
      <c r="ADN37" s="261">
        <v>107</v>
      </c>
      <c r="ADO37" s="261">
        <v>102.5</v>
      </c>
      <c r="ADP37" s="261">
        <v>313</v>
      </c>
      <c r="ADQ37" s="262"/>
      <c r="ADR37" s="263">
        <f t="shared" si="52"/>
        <v>2178.13</v>
      </c>
      <c r="ADS37" s="264">
        <f t="shared" si="52"/>
        <v>1984.1299999999999</v>
      </c>
      <c r="ADT37" s="261">
        <v>560</v>
      </c>
      <c r="ADU37" s="261">
        <v>560</v>
      </c>
      <c r="ADV37" s="261">
        <v>1120</v>
      </c>
      <c r="ADW37" s="261">
        <v>480</v>
      </c>
      <c r="ADX37" s="261">
        <v>320</v>
      </c>
      <c r="ADY37" s="261">
        <v>800</v>
      </c>
      <c r="ADZ37" s="261">
        <v>880</v>
      </c>
      <c r="AEA37" s="261">
        <v>720</v>
      </c>
      <c r="AEB37" s="261">
        <v>240</v>
      </c>
      <c r="AEC37" s="261">
        <v>720</v>
      </c>
      <c r="AED37" s="261">
        <v>560</v>
      </c>
      <c r="AEE37" s="261">
        <v>800</v>
      </c>
      <c r="AEF37" s="262"/>
      <c r="AEG37" s="263">
        <f t="shared" si="53"/>
        <v>7760</v>
      </c>
      <c r="AEH37" s="264">
        <f t="shared" si="53"/>
        <v>7200</v>
      </c>
      <c r="AEI37" s="261">
        <v>0</v>
      </c>
      <c r="AEJ37" s="261">
        <v>0</v>
      </c>
      <c r="AEK37" s="261">
        <v>0</v>
      </c>
      <c r="AEL37" s="261">
        <v>0</v>
      </c>
      <c r="AEM37" s="261">
        <v>0</v>
      </c>
      <c r="AEN37" s="261">
        <v>0</v>
      </c>
      <c r="AEO37" s="261">
        <v>0</v>
      </c>
      <c r="AEP37" s="261">
        <v>0</v>
      </c>
      <c r="AEQ37" s="261">
        <v>0</v>
      </c>
      <c r="AER37" s="261">
        <v>0</v>
      </c>
      <c r="AES37" s="261">
        <v>0</v>
      </c>
      <c r="AET37" s="261">
        <v>0</v>
      </c>
      <c r="AEU37" s="262"/>
      <c r="AEV37" s="263">
        <f t="shared" si="54"/>
        <v>0</v>
      </c>
      <c r="AEW37" s="264">
        <f t="shared" si="54"/>
        <v>0</v>
      </c>
      <c r="AEX37" s="261">
        <v>0</v>
      </c>
      <c r="AEY37" s="261">
        <v>0</v>
      </c>
      <c r="AEZ37" s="261">
        <v>0</v>
      </c>
      <c r="AFA37" s="261">
        <v>0</v>
      </c>
      <c r="AFB37" s="261">
        <v>0</v>
      </c>
      <c r="AFC37" s="261">
        <v>0</v>
      </c>
      <c r="AFD37" s="261">
        <v>0</v>
      </c>
      <c r="AFE37" s="261">
        <v>0</v>
      </c>
      <c r="AFF37" s="261">
        <v>0</v>
      </c>
      <c r="AFG37" s="261">
        <v>0</v>
      </c>
      <c r="AFH37" s="261">
        <v>0</v>
      </c>
      <c r="AFI37" s="261">
        <v>0</v>
      </c>
      <c r="AFJ37" s="262"/>
      <c r="AFK37" s="263">
        <f t="shared" si="55"/>
        <v>0</v>
      </c>
      <c r="AFL37" s="264">
        <f t="shared" si="55"/>
        <v>0</v>
      </c>
      <c r="AFM37" s="261">
        <v>0</v>
      </c>
      <c r="AFN37" s="261">
        <v>0</v>
      </c>
      <c r="AFO37" s="261">
        <v>54</v>
      </c>
      <c r="AFP37" s="261">
        <v>0</v>
      </c>
      <c r="AFQ37" s="261">
        <v>0</v>
      </c>
      <c r="AFR37" s="261">
        <v>0</v>
      </c>
      <c r="AFS37" s="261">
        <v>54</v>
      </c>
      <c r="AFT37" s="261">
        <v>0</v>
      </c>
      <c r="AFU37" s="261">
        <v>54</v>
      </c>
      <c r="AFV37" s="261">
        <v>0</v>
      </c>
      <c r="AFW37" s="261">
        <v>0</v>
      </c>
      <c r="AFX37" s="261">
        <v>0</v>
      </c>
      <c r="AFY37" s="262"/>
      <c r="AFZ37" s="263">
        <f t="shared" si="56"/>
        <v>162</v>
      </c>
      <c r="AGA37" s="264">
        <f t="shared" si="56"/>
        <v>162</v>
      </c>
      <c r="AGB37" s="261">
        <v>56.6</v>
      </c>
      <c r="AGC37" s="261">
        <v>0</v>
      </c>
      <c r="AGD37" s="261">
        <v>6</v>
      </c>
      <c r="AGE37" s="261">
        <v>0</v>
      </c>
      <c r="AGF37" s="261">
        <v>0</v>
      </c>
      <c r="AGG37" s="261">
        <v>0</v>
      </c>
      <c r="AGH37" s="261">
        <v>6</v>
      </c>
      <c r="AGI37" s="261">
        <v>0</v>
      </c>
      <c r="AGJ37" s="261">
        <v>6</v>
      </c>
      <c r="AGK37" s="261">
        <v>0</v>
      </c>
      <c r="AGL37" s="261">
        <v>0</v>
      </c>
      <c r="AGM37" s="261">
        <v>0</v>
      </c>
      <c r="AGN37" s="262"/>
      <c r="AGO37" s="263">
        <f t="shared" si="57"/>
        <v>74.599999999999994</v>
      </c>
      <c r="AGP37" s="264">
        <f t="shared" si="57"/>
        <v>18</v>
      </c>
      <c r="AGQ37" s="261">
        <v>0</v>
      </c>
      <c r="AGR37" s="261">
        <v>0</v>
      </c>
      <c r="AGS37" s="261">
        <v>0</v>
      </c>
      <c r="AGT37" s="261">
        <v>0</v>
      </c>
      <c r="AGU37" s="261">
        <v>0</v>
      </c>
      <c r="AGV37" s="261">
        <v>0</v>
      </c>
      <c r="AGW37" s="261">
        <v>0</v>
      </c>
      <c r="AGX37" s="261">
        <v>0</v>
      </c>
      <c r="AGY37" s="261">
        <v>0</v>
      </c>
      <c r="AGZ37" s="261">
        <v>0</v>
      </c>
      <c r="AHA37" s="261">
        <v>0</v>
      </c>
      <c r="AHB37" s="261">
        <v>0</v>
      </c>
      <c r="AHC37" s="262"/>
      <c r="AHD37" s="263">
        <f t="shared" si="58"/>
        <v>0</v>
      </c>
      <c r="AHE37" s="264">
        <f t="shared" si="58"/>
        <v>0</v>
      </c>
      <c r="AHF37" s="261">
        <v>71.459999999999994</v>
      </c>
      <c r="AHG37" s="261">
        <v>41.25</v>
      </c>
      <c r="AHH37" s="261">
        <v>124.67</v>
      </c>
      <c r="AHI37" s="261">
        <v>50.28</v>
      </c>
      <c r="AHJ37" s="261">
        <v>228.95</v>
      </c>
      <c r="AHK37" s="261">
        <v>89.22</v>
      </c>
      <c r="AHL37" s="261">
        <v>76.650000000000006</v>
      </c>
      <c r="AHM37" s="261">
        <v>66.790000000000006</v>
      </c>
      <c r="AHN37" s="261">
        <v>136.56</v>
      </c>
      <c r="AHO37" s="261">
        <v>180.49</v>
      </c>
      <c r="AHP37" s="261">
        <v>68.400000000000006</v>
      </c>
      <c r="AHQ37" s="261">
        <v>77.66</v>
      </c>
      <c r="AHR37" s="262"/>
      <c r="AHS37" s="263">
        <f t="shared" si="59"/>
        <v>1212.3800000000001</v>
      </c>
      <c r="AHT37" s="264">
        <f t="shared" si="59"/>
        <v>1140.92</v>
      </c>
      <c r="AHU37" s="261">
        <v>3</v>
      </c>
      <c r="AHV37" s="261">
        <v>6</v>
      </c>
      <c r="AHW37" s="261">
        <v>6</v>
      </c>
      <c r="AHX37" s="261">
        <v>3</v>
      </c>
      <c r="AHY37" s="261">
        <v>5</v>
      </c>
      <c r="AHZ37" s="261">
        <v>6</v>
      </c>
      <c r="AIA37" s="261">
        <v>9</v>
      </c>
      <c r="AIB37" s="261">
        <v>0</v>
      </c>
      <c r="AIC37" s="261">
        <v>3</v>
      </c>
      <c r="AID37" s="261">
        <v>5</v>
      </c>
      <c r="AIE37" s="261">
        <v>12</v>
      </c>
      <c r="AIF37" s="261">
        <v>3</v>
      </c>
      <c r="AIG37" s="262"/>
      <c r="AIH37" s="263">
        <f t="shared" si="60"/>
        <v>61</v>
      </c>
      <c r="AII37" s="264">
        <f t="shared" si="60"/>
        <v>58</v>
      </c>
      <c r="AIJ37" s="261">
        <v>0</v>
      </c>
      <c r="AIK37" s="261">
        <v>0</v>
      </c>
      <c r="AIL37" s="261">
        <v>0</v>
      </c>
      <c r="AIM37" s="261">
        <v>0</v>
      </c>
      <c r="AIN37" s="261">
        <v>0</v>
      </c>
      <c r="AIO37" s="261">
        <v>0</v>
      </c>
      <c r="AIP37" s="261">
        <v>0</v>
      </c>
      <c r="AIQ37" s="261">
        <v>0</v>
      </c>
      <c r="AIR37" s="261">
        <v>0</v>
      </c>
      <c r="AIS37" s="261">
        <v>0</v>
      </c>
      <c r="AIT37" s="261">
        <v>0</v>
      </c>
      <c r="AIU37" s="261">
        <v>0</v>
      </c>
      <c r="AIV37" s="262"/>
      <c r="AIW37" s="263">
        <f t="shared" si="61"/>
        <v>0</v>
      </c>
      <c r="AIX37" s="264">
        <f t="shared" si="61"/>
        <v>0</v>
      </c>
      <c r="AIY37" s="261">
        <v>0</v>
      </c>
      <c r="AIZ37" s="261">
        <v>0</v>
      </c>
      <c r="AJA37" s="261">
        <v>0</v>
      </c>
      <c r="AJB37" s="261">
        <v>0</v>
      </c>
      <c r="AJC37" s="261">
        <v>0</v>
      </c>
      <c r="AJD37" s="261">
        <v>0</v>
      </c>
      <c r="AJE37" s="261">
        <v>0</v>
      </c>
      <c r="AJF37" s="261">
        <v>0</v>
      </c>
      <c r="AJG37" s="261">
        <v>0</v>
      </c>
      <c r="AJH37" s="261">
        <v>0</v>
      </c>
      <c r="AJI37" s="261">
        <v>0</v>
      </c>
      <c r="AJJ37" s="261">
        <v>0</v>
      </c>
      <c r="AJK37" s="262"/>
      <c r="AJL37" s="263">
        <f t="shared" si="62"/>
        <v>0</v>
      </c>
      <c r="AJM37" s="264">
        <f t="shared" si="62"/>
        <v>0</v>
      </c>
      <c r="AJN37" s="261">
        <v>0</v>
      </c>
      <c r="AJO37" s="261">
        <v>0</v>
      </c>
      <c r="AJP37" s="261">
        <v>0</v>
      </c>
      <c r="AJQ37" s="261">
        <v>0</v>
      </c>
      <c r="AJR37" s="261">
        <v>0</v>
      </c>
      <c r="AJS37" s="261">
        <v>0</v>
      </c>
      <c r="AJT37" s="261">
        <v>0</v>
      </c>
      <c r="AJU37" s="261">
        <v>0</v>
      </c>
      <c r="AJV37" s="261">
        <v>0</v>
      </c>
      <c r="AJW37" s="261">
        <v>0</v>
      </c>
      <c r="AJX37" s="261">
        <v>0</v>
      </c>
      <c r="AJY37" s="261">
        <v>0</v>
      </c>
      <c r="AJZ37" s="262"/>
      <c r="AKA37" s="263">
        <f t="shared" si="63"/>
        <v>0</v>
      </c>
      <c r="AKB37" s="264">
        <f t="shared" si="63"/>
        <v>0</v>
      </c>
      <c r="AKC37" s="261">
        <v>0</v>
      </c>
      <c r="AKD37" s="261">
        <v>0</v>
      </c>
      <c r="AKE37" s="261">
        <v>0</v>
      </c>
      <c r="AKF37" s="261">
        <v>0</v>
      </c>
      <c r="AKG37" s="261">
        <v>0</v>
      </c>
      <c r="AKH37" s="261">
        <v>0</v>
      </c>
      <c r="AKI37" s="261">
        <v>0</v>
      </c>
      <c r="AKJ37" s="261">
        <v>0</v>
      </c>
      <c r="AKK37" s="261">
        <v>0</v>
      </c>
      <c r="AKL37" s="261">
        <v>0</v>
      </c>
      <c r="AKM37" s="261">
        <v>0</v>
      </c>
      <c r="AKN37" s="261">
        <v>0</v>
      </c>
      <c r="AKO37" s="262"/>
      <c r="AKP37" s="263">
        <f t="shared" si="64"/>
        <v>0</v>
      </c>
      <c r="AKQ37" s="264">
        <f t="shared" si="64"/>
        <v>0</v>
      </c>
      <c r="AKR37" s="261">
        <v>490218.35</v>
      </c>
      <c r="AKS37" s="261">
        <v>19545.36</v>
      </c>
      <c r="AKT37" s="261">
        <v>48809.91</v>
      </c>
      <c r="AKU37" s="261">
        <v>25266.34</v>
      </c>
      <c r="AKV37" s="261">
        <v>39390.839999999997</v>
      </c>
      <c r="AKW37" s="261">
        <v>36248.959999999999</v>
      </c>
      <c r="AKX37" s="261">
        <v>26747.8</v>
      </c>
      <c r="AKY37" s="261">
        <v>18993.25</v>
      </c>
      <c r="AKZ37" s="261">
        <v>15763.15</v>
      </c>
      <c r="ALA37" s="261">
        <v>91558</v>
      </c>
      <c r="ALB37" s="261">
        <v>40450.9</v>
      </c>
      <c r="ALC37" s="261">
        <v>36844.75</v>
      </c>
      <c r="ALD37" s="262"/>
      <c r="ALE37" s="263">
        <f t="shared" si="65"/>
        <v>889837.61</v>
      </c>
      <c r="ALF37" s="264">
        <f t="shared" si="65"/>
        <v>399619.26</v>
      </c>
      <c r="ALG37" s="261">
        <v>0</v>
      </c>
      <c r="ALH37" s="261">
        <v>72.930000000000007</v>
      </c>
      <c r="ALI37" s="261">
        <v>0</v>
      </c>
      <c r="ALJ37" s="261">
        <v>0</v>
      </c>
      <c r="ALK37" s="261">
        <v>0</v>
      </c>
      <c r="ALL37" s="261">
        <v>0</v>
      </c>
      <c r="ALM37" s="261">
        <v>200</v>
      </c>
      <c r="ALN37" s="261">
        <v>0</v>
      </c>
      <c r="ALO37" s="261">
        <v>0</v>
      </c>
      <c r="ALP37" s="261">
        <v>0</v>
      </c>
      <c r="ALQ37" s="261">
        <v>0</v>
      </c>
      <c r="ALR37" s="261">
        <v>0</v>
      </c>
      <c r="ALS37" s="262"/>
      <c r="ALT37" s="263">
        <f t="shared" si="66"/>
        <v>272.93</v>
      </c>
      <c r="ALU37" s="264">
        <f t="shared" si="66"/>
        <v>272.93</v>
      </c>
      <c r="ALV37" s="261">
        <v>7410.12</v>
      </c>
      <c r="ALW37" s="261">
        <v>1048.92</v>
      </c>
      <c r="ALX37" s="261">
        <v>473.21</v>
      </c>
      <c r="ALY37" s="261">
        <v>639.09</v>
      </c>
      <c r="ALZ37" s="261">
        <v>1164.8699999999999</v>
      </c>
      <c r="AMA37" s="261">
        <v>1028.22</v>
      </c>
      <c r="AMB37" s="261">
        <v>1183.68</v>
      </c>
      <c r="AMC37" s="261">
        <v>587.79999999999995</v>
      </c>
      <c r="AMD37" s="261">
        <v>561.51</v>
      </c>
      <c r="AME37" s="261">
        <v>563.69000000000005</v>
      </c>
      <c r="AMF37" s="261">
        <v>378.07</v>
      </c>
      <c r="AMG37" s="261">
        <v>175.9</v>
      </c>
      <c r="AMH37" s="262"/>
      <c r="AMI37" s="263">
        <f t="shared" si="67"/>
        <v>15215.079999999998</v>
      </c>
      <c r="AMJ37" s="264">
        <f t="shared" si="67"/>
        <v>7804.9600000000009</v>
      </c>
      <c r="AMK37" s="261">
        <v>16011.47</v>
      </c>
      <c r="AML37" s="261">
        <v>14947.34</v>
      </c>
      <c r="AMM37" s="261">
        <v>13104.94</v>
      </c>
      <c r="AMN37" s="261">
        <v>12982.1</v>
      </c>
      <c r="AMO37" s="261">
        <v>13202.19</v>
      </c>
      <c r="AMP37" s="261">
        <v>11781.15</v>
      </c>
      <c r="AMQ37" s="261">
        <v>8731.86</v>
      </c>
      <c r="AMR37" s="261">
        <v>4360.25</v>
      </c>
      <c r="AMS37" s="261">
        <v>2803.21</v>
      </c>
      <c r="AMT37" s="261">
        <v>1833.4</v>
      </c>
      <c r="AMU37" s="261">
        <v>1592.32</v>
      </c>
      <c r="AMV37" s="261">
        <v>1272.58</v>
      </c>
      <c r="AMW37" s="262"/>
      <c r="AMX37" s="263">
        <f t="shared" si="68"/>
        <v>102622.81</v>
      </c>
      <c r="AMY37" s="264">
        <f t="shared" si="68"/>
        <v>86611.340000000011</v>
      </c>
      <c r="AMZ37" s="261">
        <v>0</v>
      </c>
      <c r="ANA37" s="261">
        <v>0</v>
      </c>
      <c r="ANB37" s="261">
        <v>0</v>
      </c>
      <c r="ANC37" s="261">
        <v>0</v>
      </c>
      <c r="AND37" s="261">
        <v>0</v>
      </c>
      <c r="ANE37" s="261">
        <v>0</v>
      </c>
      <c r="ANF37" s="261">
        <v>0</v>
      </c>
      <c r="ANG37" s="261">
        <v>0</v>
      </c>
      <c r="ANH37" s="261">
        <v>0</v>
      </c>
      <c r="ANI37" s="261">
        <v>0</v>
      </c>
      <c r="ANJ37" s="261">
        <v>0</v>
      </c>
      <c r="ANK37" s="261">
        <v>0</v>
      </c>
      <c r="ANL37" s="262"/>
      <c r="ANM37" s="263">
        <f t="shared" si="69"/>
        <v>0</v>
      </c>
      <c r="ANN37" s="264">
        <f t="shared" si="69"/>
        <v>0</v>
      </c>
      <c r="ANO37" s="261">
        <v>0</v>
      </c>
      <c r="ANP37" s="261">
        <v>0</v>
      </c>
      <c r="ANQ37" s="261">
        <v>0</v>
      </c>
      <c r="ANR37" s="261">
        <v>0</v>
      </c>
      <c r="ANS37" s="261">
        <v>0</v>
      </c>
      <c r="ANT37" s="261">
        <v>0</v>
      </c>
      <c r="ANU37" s="261">
        <v>0</v>
      </c>
      <c r="ANV37" s="261">
        <v>0</v>
      </c>
      <c r="ANW37" s="261">
        <v>0</v>
      </c>
      <c r="ANX37" s="261">
        <v>0</v>
      </c>
      <c r="ANY37" s="261">
        <v>0</v>
      </c>
      <c r="ANZ37" s="261">
        <v>0</v>
      </c>
      <c r="AOA37" s="262"/>
      <c r="AOB37" s="263">
        <f t="shared" si="70"/>
        <v>0</v>
      </c>
      <c r="AOC37" s="264">
        <f t="shared" si="70"/>
        <v>0</v>
      </c>
      <c r="AOD37" s="261">
        <v>0</v>
      </c>
      <c r="AOE37" s="261">
        <v>0</v>
      </c>
      <c r="AOF37" s="261">
        <v>0</v>
      </c>
      <c r="AOG37" s="261">
        <v>0</v>
      </c>
      <c r="AOH37" s="261">
        <v>0</v>
      </c>
      <c r="AOI37" s="261">
        <v>0</v>
      </c>
      <c r="AOJ37" s="261">
        <v>0</v>
      </c>
      <c r="AOK37" s="261">
        <v>0</v>
      </c>
      <c r="AOL37" s="261">
        <v>0</v>
      </c>
      <c r="AOM37" s="261">
        <v>0</v>
      </c>
      <c r="AON37" s="261">
        <v>0</v>
      </c>
      <c r="AOO37" s="261">
        <v>0</v>
      </c>
      <c r="AOP37" s="262"/>
      <c r="AOQ37" s="263">
        <f t="shared" si="71"/>
        <v>0</v>
      </c>
      <c r="AOR37" s="264">
        <f t="shared" si="71"/>
        <v>0</v>
      </c>
      <c r="AOS37" s="261">
        <v>0</v>
      </c>
      <c r="AOT37" s="261">
        <v>0</v>
      </c>
      <c r="AOU37" s="261">
        <v>0</v>
      </c>
      <c r="AOV37" s="261">
        <v>0</v>
      </c>
      <c r="AOW37" s="261">
        <v>0</v>
      </c>
      <c r="AOX37" s="261">
        <v>0</v>
      </c>
      <c r="AOY37" s="261">
        <v>80</v>
      </c>
      <c r="AOZ37" s="261">
        <v>0</v>
      </c>
      <c r="APA37" s="261">
        <v>0</v>
      </c>
      <c r="APB37" s="261">
        <v>0</v>
      </c>
      <c r="APC37" s="261">
        <v>80</v>
      </c>
      <c r="APD37" s="261">
        <v>0</v>
      </c>
      <c r="APE37" s="262"/>
      <c r="APF37" s="263">
        <f t="shared" si="72"/>
        <v>160</v>
      </c>
      <c r="APG37" s="264">
        <f t="shared" si="72"/>
        <v>160</v>
      </c>
      <c r="APH37" s="261">
        <v>0</v>
      </c>
      <c r="API37" s="261">
        <v>0</v>
      </c>
      <c r="APJ37" s="261">
        <v>0</v>
      </c>
      <c r="APK37" s="261">
        <v>0</v>
      </c>
      <c r="APL37" s="261">
        <v>0</v>
      </c>
      <c r="APM37" s="261">
        <v>0</v>
      </c>
      <c r="APN37" s="261">
        <v>0</v>
      </c>
      <c r="APO37" s="261">
        <v>0</v>
      </c>
      <c r="APP37" s="261">
        <v>0</v>
      </c>
      <c r="APQ37" s="261">
        <v>0</v>
      </c>
      <c r="APR37" s="261">
        <v>0</v>
      </c>
      <c r="APS37" s="261">
        <v>0</v>
      </c>
      <c r="APT37" s="262"/>
      <c r="APU37" s="263">
        <f t="shared" si="73"/>
        <v>0</v>
      </c>
      <c r="APV37" s="264">
        <f t="shared" si="73"/>
        <v>0</v>
      </c>
      <c r="APW37" s="261">
        <v>0</v>
      </c>
      <c r="APX37" s="261">
        <v>0</v>
      </c>
      <c r="APY37" s="261">
        <v>0</v>
      </c>
      <c r="APZ37" s="261">
        <v>0</v>
      </c>
      <c r="AQA37" s="261">
        <v>0</v>
      </c>
      <c r="AQB37" s="261">
        <v>0</v>
      </c>
      <c r="AQC37" s="261">
        <v>0</v>
      </c>
      <c r="AQD37" s="261">
        <v>0</v>
      </c>
      <c r="AQE37" s="261">
        <v>0</v>
      </c>
      <c r="AQF37" s="261">
        <v>0</v>
      </c>
      <c r="AQG37" s="261">
        <v>0</v>
      </c>
      <c r="AQH37" s="261">
        <v>0</v>
      </c>
      <c r="AQI37" s="262"/>
      <c r="AQJ37" s="263">
        <f t="shared" si="74"/>
        <v>0</v>
      </c>
      <c r="AQK37" s="264">
        <f t="shared" si="74"/>
        <v>0</v>
      </c>
      <c r="AQL37" s="261"/>
      <c r="AQM37" s="261"/>
      <c r="AQN37" s="261"/>
      <c r="AQO37" s="261"/>
      <c r="AQP37" s="261"/>
      <c r="AQQ37" s="261"/>
      <c r="AQR37" s="261">
        <v>419387</v>
      </c>
      <c r="AQS37" s="261"/>
      <c r="AQT37" s="261"/>
      <c r="AQU37" s="261"/>
      <c r="AQV37" s="261"/>
      <c r="AQW37" s="261"/>
      <c r="AQX37" s="262"/>
      <c r="AQY37" s="263">
        <f t="shared" si="75"/>
        <v>419387</v>
      </c>
      <c r="AQZ37" s="264">
        <f t="shared" si="75"/>
        <v>419387</v>
      </c>
      <c r="ARA37" s="261">
        <v>0</v>
      </c>
      <c r="ARB37" s="261">
        <v>0</v>
      </c>
      <c r="ARC37" s="261">
        <v>0</v>
      </c>
      <c r="ARD37" s="261">
        <v>0</v>
      </c>
      <c r="ARE37" s="261">
        <v>0</v>
      </c>
      <c r="ARF37" s="261">
        <v>0</v>
      </c>
      <c r="ARG37" s="261">
        <v>0</v>
      </c>
      <c r="ARH37" s="261">
        <v>0</v>
      </c>
      <c r="ARI37" s="261">
        <v>0</v>
      </c>
      <c r="ARJ37" s="261">
        <v>0</v>
      </c>
      <c r="ARK37" s="261">
        <v>0</v>
      </c>
      <c r="ARL37" s="261">
        <v>0</v>
      </c>
      <c r="ARM37" s="262"/>
      <c r="ARN37" s="263">
        <f t="shared" si="76"/>
        <v>0</v>
      </c>
      <c r="ARO37" s="264">
        <f t="shared" si="76"/>
        <v>0</v>
      </c>
      <c r="ARP37" s="261">
        <v>682202.63</v>
      </c>
      <c r="ARQ37" s="261">
        <v>1363364.81</v>
      </c>
      <c r="ARR37" s="261">
        <v>973176.96</v>
      </c>
      <c r="ARS37" s="261">
        <v>653209.64</v>
      </c>
      <c r="ART37" s="261">
        <v>869594.85</v>
      </c>
      <c r="ARU37" s="261">
        <v>914670.78</v>
      </c>
      <c r="ARV37" s="261">
        <v>455203.21</v>
      </c>
      <c r="ARW37" s="261">
        <v>1204251.33</v>
      </c>
      <c r="ARX37" s="261">
        <v>791736.14</v>
      </c>
      <c r="ARY37" s="261">
        <v>588128.26</v>
      </c>
      <c r="ARZ37" s="261">
        <v>798421.19</v>
      </c>
      <c r="ASA37" s="262"/>
      <c r="ASB37" s="265">
        <f t="shared" si="78"/>
        <v>9293959.7999999989</v>
      </c>
      <c r="ASC37" s="266">
        <v>757113.83</v>
      </c>
      <c r="ASD37" s="261">
        <v>421520.26</v>
      </c>
      <c r="ASE37" s="261">
        <v>223798.89</v>
      </c>
      <c r="ASF37" s="261">
        <v>265610.69</v>
      </c>
      <c r="ASG37" s="261">
        <v>269733.32</v>
      </c>
      <c r="ASH37" s="261">
        <v>341441.85</v>
      </c>
      <c r="ASI37" s="261">
        <v>292891.89</v>
      </c>
      <c r="ASJ37" s="261"/>
      <c r="ASK37" s="261"/>
      <c r="ASL37" s="261">
        <v>50899.8</v>
      </c>
      <c r="ASM37" s="261">
        <v>15639.04</v>
      </c>
      <c r="ASN37" s="262"/>
      <c r="ASO37" s="267">
        <f t="shared" si="77"/>
        <v>2638649.5699999998</v>
      </c>
    </row>
    <row r="38" spans="1:1185" x14ac:dyDescent="0.25">
      <c r="A38" s="39">
        <v>37</v>
      </c>
      <c r="B38" s="40">
        <v>1</v>
      </c>
      <c r="C38" s="40" t="s">
        <v>48</v>
      </c>
      <c r="D38" s="40" t="s">
        <v>48</v>
      </c>
      <c r="E38" s="41" t="s">
        <v>48</v>
      </c>
      <c r="F38" s="187">
        <v>5472079</v>
      </c>
      <c r="G38" s="49">
        <v>5926985</v>
      </c>
      <c r="H38" s="51">
        <v>5141052</v>
      </c>
      <c r="I38" s="49">
        <v>5192117</v>
      </c>
      <c r="J38" s="49">
        <v>1434962.0484004403</v>
      </c>
      <c r="K38" s="51" t="s">
        <v>219</v>
      </c>
      <c r="L38" s="49">
        <v>4282267.33</v>
      </c>
      <c r="M38" s="49">
        <v>5717229</v>
      </c>
      <c r="N38" s="49">
        <v>5141052</v>
      </c>
      <c r="O38" s="49">
        <v>428421</v>
      </c>
      <c r="P38" s="49">
        <v>432676</v>
      </c>
      <c r="Q38" s="258">
        <v>77105.287993980615</v>
      </c>
      <c r="R38" s="259">
        <v>132650.33360557866</v>
      </c>
      <c r="S38" s="260">
        <f t="shared" si="0"/>
        <v>209755.62159955926</v>
      </c>
      <c r="T38" s="268">
        <v>29252.799999999999</v>
      </c>
      <c r="U38" s="268">
        <v>31112.28</v>
      </c>
      <c r="V38" s="268">
        <v>24847.95</v>
      </c>
      <c r="W38" s="268">
        <v>31692</v>
      </c>
      <c r="X38" s="268">
        <v>37974.629999999997</v>
      </c>
      <c r="Y38" s="268">
        <v>37082.22</v>
      </c>
      <c r="Z38" s="268">
        <v>47034.17</v>
      </c>
      <c r="AA38" s="268">
        <v>22653.77</v>
      </c>
      <c r="AB38" s="268">
        <v>27207.37</v>
      </c>
      <c r="AC38" s="268">
        <v>31560.92</v>
      </c>
      <c r="AD38" s="268">
        <v>34809.519999999997</v>
      </c>
      <c r="AE38" s="268">
        <v>32969.97</v>
      </c>
      <c r="AF38" s="269"/>
      <c r="AG38" s="270">
        <f t="shared" si="1"/>
        <v>388197.6</v>
      </c>
      <c r="AH38" s="271">
        <f t="shared" si="1"/>
        <v>358944.80000000005</v>
      </c>
      <c r="AI38" s="268">
        <v>0</v>
      </c>
      <c r="AJ38" s="268">
        <v>0</v>
      </c>
      <c r="AK38" s="268">
        <v>0</v>
      </c>
      <c r="AL38" s="268">
        <v>0</v>
      </c>
      <c r="AM38" s="268">
        <v>0</v>
      </c>
      <c r="AN38" s="268">
        <v>0</v>
      </c>
      <c r="AO38" s="268">
        <v>0</v>
      </c>
      <c r="AP38" s="268">
        <v>0</v>
      </c>
      <c r="AQ38" s="268">
        <v>0</v>
      </c>
      <c r="AR38" s="268">
        <v>0</v>
      </c>
      <c r="AS38" s="268">
        <v>0</v>
      </c>
      <c r="AT38" s="268">
        <v>0</v>
      </c>
      <c r="AU38" s="269"/>
      <c r="AV38" s="270">
        <f t="shared" si="2"/>
        <v>0</v>
      </c>
      <c r="AW38" s="271">
        <f t="shared" si="2"/>
        <v>0</v>
      </c>
      <c r="AX38" s="268">
        <v>0</v>
      </c>
      <c r="AY38" s="268">
        <v>0</v>
      </c>
      <c r="AZ38" s="268">
        <v>0</v>
      </c>
      <c r="BA38" s="268">
        <v>0</v>
      </c>
      <c r="BB38" s="268">
        <v>0</v>
      </c>
      <c r="BC38" s="268">
        <v>0</v>
      </c>
      <c r="BD38" s="268">
        <v>0</v>
      </c>
      <c r="BE38" s="268">
        <v>0</v>
      </c>
      <c r="BF38" s="268">
        <v>0</v>
      </c>
      <c r="BG38" s="268">
        <v>0</v>
      </c>
      <c r="BH38" s="268">
        <v>0</v>
      </c>
      <c r="BI38" s="268">
        <v>0</v>
      </c>
      <c r="BJ38" s="269"/>
      <c r="BK38" s="270">
        <f t="shared" si="3"/>
        <v>0</v>
      </c>
      <c r="BL38" s="271">
        <f t="shared" si="3"/>
        <v>0</v>
      </c>
      <c r="BM38" s="268">
        <v>7077.62</v>
      </c>
      <c r="BN38" s="268">
        <v>7735.92</v>
      </c>
      <c r="BO38" s="268">
        <v>7315.08</v>
      </c>
      <c r="BP38" s="268">
        <v>9238.4599999999991</v>
      </c>
      <c r="BQ38" s="268">
        <v>9311.7800000000007</v>
      </c>
      <c r="BR38" s="268">
        <v>12010.34</v>
      </c>
      <c r="BS38" s="268">
        <v>12618.23</v>
      </c>
      <c r="BT38" s="268">
        <v>4833.4799999999996</v>
      </c>
      <c r="BU38" s="268">
        <v>6535.55</v>
      </c>
      <c r="BV38" s="268">
        <v>6601.37</v>
      </c>
      <c r="BW38" s="268">
        <v>16202.1</v>
      </c>
      <c r="BX38" s="268">
        <v>8365.74</v>
      </c>
      <c r="BY38" s="269"/>
      <c r="BZ38" s="270">
        <f t="shared" si="4"/>
        <v>107845.67</v>
      </c>
      <c r="CA38" s="271">
        <f t="shared" si="4"/>
        <v>100768.05</v>
      </c>
      <c r="CB38" s="268">
        <v>14006.68</v>
      </c>
      <c r="CC38" s="268">
        <v>16597.07</v>
      </c>
      <c r="CD38" s="268">
        <v>12404.18</v>
      </c>
      <c r="CE38" s="268">
        <v>15871.27</v>
      </c>
      <c r="CF38" s="268">
        <v>17081.48</v>
      </c>
      <c r="CG38" s="268">
        <v>19242.689999999999</v>
      </c>
      <c r="CH38" s="268">
        <v>19300.64</v>
      </c>
      <c r="CI38" s="268">
        <v>11052.94</v>
      </c>
      <c r="CJ38" s="268">
        <v>12668.49</v>
      </c>
      <c r="CK38" s="268">
        <v>15985.96</v>
      </c>
      <c r="CL38" s="268">
        <v>6635.82</v>
      </c>
      <c r="CM38" s="268">
        <v>14558</v>
      </c>
      <c r="CN38" s="269"/>
      <c r="CO38" s="270">
        <f t="shared" si="5"/>
        <v>175405.22</v>
      </c>
      <c r="CP38" s="271">
        <f t="shared" si="5"/>
        <v>161398.54</v>
      </c>
      <c r="CQ38" s="268">
        <v>0</v>
      </c>
      <c r="CR38" s="268">
        <v>0</v>
      </c>
      <c r="CS38" s="268">
        <v>0</v>
      </c>
      <c r="CT38" s="268">
        <v>0</v>
      </c>
      <c r="CU38" s="268">
        <v>0</v>
      </c>
      <c r="CV38" s="268">
        <v>0</v>
      </c>
      <c r="CW38" s="268">
        <v>0</v>
      </c>
      <c r="CX38" s="268">
        <v>0</v>
      </c>
      <c r="CY38" s="268">
        <v>0</v>
      </c>
      <c r="CZ38" s="268">
        <v>0</v>
      </c>
      <c r="DA38" s="268">
        <v>0</v>
      </c>
      <c r="DB38" s="268">
        <v>0</v>
      </c>
      <c r="DC38" s="269"/>
      <c r="DD38" s="270">
        <f t="shared" si="6"/>
        <v>0</v>
      </c>
      <c r="DE38" s="271">
        <f t="shared" si="6"/>
        <v>0</v>
      </c>
      <c r="DF38" s="268">
        <v>0</v>
      </c>
      <c r="DG38" s="268">
        <v>0</v>
      </c>
      <c r="DH38" s="268">
        <v>0</v>
      </c>
      <c r="DI38" s="268">
        <v>0</v>
      </c>
      <c r="DJ38" s="268">
        <v>0</v>
      </c>
      <c r="DK38" s="268">
        <v>0</v>
      </c>
      <c r="DL38" s="268">
        <v>0</v>
      </c>
      <c r="DM38" s="268">
        <v>0</v>
      </c>
      <c r="DN38" s="268">
        <v>0</v>
      </c>
      <c r="DO38" s="268">
        <v>0</v>
      </c>
      <c r="DP38" s="268">
        <v>0</v>
      </c>
      <c r="DQ38" s="268">
        <v>0</v>
      </c>
      <c r="DR38" s="269"/>
      <c r="DS38" s="270">
        <f t="shared" si="7"/>
        <v>0</v>
      </c>
      <c r="DT38" s="271">
        <f t="shared" si="7"/>
        <v>0</v>
      </c>
      <c r="DU38" s="268">
        <v>6218.45</v>
      </c>
      <c r="DV38" s="268">
        <v>7017.63</v>
      </c>
      <c r="DW38" s="268">
        <v>6339.16</v>
      </c>
      <c r="DX38" s="268">
        <v>6605.31</v>
      </c>
      <c r="DY38" s="268">
        <v>10155.209999999999</v>
      </c>
      <c r="DZ38" s="268">
        <v>9062.6</v>
      </c>
      <c r="EA38" s="268">
        <v>11536.4</v>
      </c>
      <c r="EB38" s="268">
        <v>5870.81</v>
      </c>
      <c r="EC38" s="268">
        <v>6627.35</v>
      </c>
      <c r="ED38" s="268">
        <v>7857.22</v>
      </c>
      <c r="EE38" s="268">
        <v>6879.09</v>
      </c>
      <c r="EF38" s="268">
        <v>7998.35</v>
      </c>
      <c r="EG38" s="269"/>
      <c r="EH38" s="270">
        <f t="shared" si="8"/>
        <v>92167.58</v>
      </c>
      <c r="EI38" s="271">
        <f t="shared" si="8"/>
        <v>85949.13</v>
      </c>
      <c r="EJ38" s="268">
        <v>0</v>
      </c>
      <c r="EK38" s="268">
        <v>0</v>
      </c>
      <c r="EL38" s="268">
        <v>0</v>
      </c>
      <c r="EM38" s="268">
        <v>0</v>
      </c>
      <c r="EN38" s="268">
        <v>0</v>
      </c>
      <c r="EO38" s="268">
        <v>0</v>
      </c>
      <c r="EP38" s="268">
        <v>0</v>
      </c>
      <c r="EQ38" s="268">
        <v>0</v>
      </c>
      <c r="ER38" s="268">
        <v>0</v>
      </c>
      <c r="ES38" s="268">
        <v>0</v>
      </c>
      <c r="ET38" s="268">
        <v>0</v>
      </c>
      <c r="EU38" s="268">
        <v>0</v>
      </c>
      <c r="EV38" s="269"/>
      <c r="EW38" s="270">
        <f t="shared" si="9"/>
        <v>0</v>
      </c>
      <c r="EX38" s="271">
        <f t="shared" si="9"/>
        <v>0</v>
      </c>
      <c r="EY38" s="268">
        <v>0</v>
      </c>
      <c r="EZ38" s="268">
        <v>0</v>
      </c>
      <c r="FA38" s="268">
        <v>0</v>
      </c>
      <c r="FB38" s="268">
        <v>0</v>
      </c>
      <c r="FC38" s="268">
        <v>0</v>
      </c>
      <c r="FD38" s="268">
        <v>0</v>
      </c>
      <c r="FE38" s="268">
        <v>0</v>
      </c>
      <c r="FF38" s="268">
        <v>0</v>
      </c>
      <c r="FG38" s="268">
        <v>0</v>
      </c>
      <c r="FH38" s="268">
        <v>0</v>
      </c>
      <c r="FI38" s="268">
        <v>0</v>
      </c>
      <c r="FJ38" s="268">
        <v>0</v>
      </c>
      <c r="FK38" s="269"/>
      <c r="FL38" s="270">
        <f t="shared" si="10"/>
        <v>0</v>
      </c>
      <c r="FM38" s="271">
        <f t="shared" si="10"/>
        <v>0</v>
      </c>
      <c r="FN38" s="268">
        <v>5040.3500000000004</v>
      </c>
      <c r="FO38" s="268">
        <v>4653.6400000000003</v>
      </c>
      <c r="FP38" s="268">
        <v>3365.48</v>
      </c>
      <c r="FQ38" s="268">
        <v>5628.63</v>
      </c>
      <c r="FR38" s="268">
        <v>6251.38</v>
      </c>
      <c r="FS38" s="268">
        <v>8685.58</v>
      </c>
      <c r="FT38" s="268">
        <v>7521.88</v>
      </c>
      <c r="FU38" s="268">
        <v>4011.01</v>
      </c>
      <c r="FV38" s="268">
        <v>4819.34</v>
      </c>
      <c r="FW38" s="268">
        <v>4730.53</v>
      </c>
      <c r="FX38" s="268">
        <v>4351.22</v>
      </c>
      <c r="FY38" s="268">
        <v>5055.09</v>
      </c>
      <c r="FZ38" s="269"/>
      <c r="GA38" s="270">
        <f t="shared" si="11"/>
        <v>64114.130000000005</v>
      </c>
      <c r="GB38" s="271">
        <f t="shared" si="11"/>
        <v>59073.78</v>
      </c>
      <c r="GC38" s="268">
        <v>3378.8</v>
      </c>
      <c r="GD38" s="268">
        <v>3699.7</v>
      </c>
      <c r="GE38" s="268">
        <v>3307.99</v>
      </c>
      <c r="GF38" s="268">
        <v>4021.52</v>
      </c>
      <c r="GG38" s="268">
        <v>5656.49</v>
      </c>
      <c r="GH38" s="268">
        <v>4685.16</v>
      </c>
      <c r="GI38" s="268">
        <v>5311.2</v>
      </c>
      <c r="GJ38" s="268">
        <v>2768.38</v>
      </c>
      <c r="GK38" s="268">
        <v>3947.82</v>
      </c>
      <c r="GL38" s="268">
        <v>4318.41</v>
      </c>
      <c r="GM38" s="268">
        <v>4392.1400000000003</v>
      </c>
      <c r="GN38" s="268">
        <v>3595.66</v>
      </c>
      <c r="GO38" s="269"/>
      <c r="GP38" s="270">
        <f t="shared" si="12"/>
        <v>49083.270000000004</v>
      </c>
      <c r="GQ38" s="271">
        <f t="shared" si="12"/>
        <v>45704.47</v>
      </c>
      <c r="GR38" s="268">
        <v>0</v>
      </c>
      <c r="GS38" s="268">
        <v>0</v>
      </c>
      <c r="GT38" s="268">
        <v>0</v>
      </c>
      <c r="GU38" s="268">
        <v>0</v>
      </c>
      <c r="GV38" s="268">
        <v>0</v>
      </c>
      <c r="GW38" s="268">
        <v>0</v>
      </c>
      <c r="GX38" s="268">
        <v>0</v>
      </c>
      <c r="GY38" s="268">
        <v>0</v>
      </c>
      <c r="GZ38" s="268">
        <v>0</v>
      </c>
      <c r="HA38" s="268">
        <v>0</v>
      </c>
      <c r="HB38" s="268">
        <v>0</v>
      </c>
      <c r="HC38" s="268">
        <v>0</v>
      </c>
      <c r="HD38" s="269"/>
      <c r="HE38" s="270">
        <f t="shared" si="13"/>
        <v>0</v>
      </c>
      <c r="HF38" s="271">
        <f t="shared" si="13"/>
        <v>0</v>
      </c>
      <c r="HG38" s="268">
        <v>0</v>
      </c>
      <c r="HH38" s="268">
        <v>0</v>
      </c>
      <c r="HI38" s="268">
        <v>0</v>
      </c>
      <c r="HJ38" s="268">
        <v>0</v>
      </c>
      <c r="HK38" s="268">
        <v>0</v>
      </c>
      <c r="HL38" s="268">
        <v>0</v>
      </c>
      <c r="HM38" s="268">
        <v>0</v>
      </c>
      <c r="HN38" s="268">
        <v>0</v>
      </c>
      <c r="HO38" s="268">
        <v>0</v>
      </c>
      <c r="HP38" s="268">
        <v>0</v>
      </c>
      <c r="HQ38" s="268">
        <v>0</v>
      </c>
      <c r="HR38" s="268">
        <v>0</v>
      </c>
      <c r="HS38" s="269"/>
      <c r="HT38" s="270">
        <f t="shared" si="14"/>
        <v>0</v>
      </c>
      <c r="HU38" s="271">
        <f t="shared" si="14"/>
        <v>0</v>
      </c>
      <c r="HV38" s="268">
        <v>0</v>
      </c>
      <c r="HW38" s="268">
        <v>0</v>
      </c>
      <c r="HX38" s="268">
        <v>0</v>
      </c>
      <c r="HY38" s="268">
        <v>0</v>
      </c>
      <c r="HZ38" s="268">
        <v>0</v>
      </c>
      <c r="IA38" s="268">
        <v>0</v>
      </c>
      <c r="IB38" s="268">
        <v>0</v>
      </c>
      <c r="IC38" s="268">
        <v>0</v>
      </c>
      <c r="ID38" s="268">
        <v>0</v>
      </c>
      <c r="IE38" s="268">
        <v>0</v>
      </c>
      <c r="IF38" s="268">
        <v>0</v>
      </c>
      <c r="IG38" s="268">
        <v>0</v>
      </c>
      <c r="IH38" s="269"/>
      <c r="II38" s="270">
        <f t="shared" si="15"/>
        <v>0</v>
      </c>
      <c r="IJ38" s="271">
        <f t="shared" si="15"/>
        <v>0</v>
      </c>
      <c r="IK38" s="268">
        <v>61220</v>
      </c>
      <c r="IL38" s="268">
        <v>68720</v>
      </c>
      <c r="IM38" s="268">
        <v>64422.9</v>
      </c>
      <c r="IN38" s="268">
        <v>53824.01</v>
      </c>
      <c r="IO38" s="268">
        <v>80328.39</v>
      </c>
      <c r="IP38" s="268">
        <v>43090.18</v>
      </c>
      <c r="IQ38" s="268">
        <v>70626.2</v>
      </c>
      <c r="IR38" s="268">
        <v>24604.98</v>
      </c>
      <c r="IS38" s="268">
        <v>25252.26</v>
      </c>
      <c r="IT38" s="268">
        <v>35592.879999999997</v>
      </c>
      <c r="IU38" s="268">
        <v>27002.400000000001</v>
      </c>
      <c r="IV38" s="268">
        <v>52771.24</v>
      </c>
      <c r="IW38" s="269"/>
      <c r="IX38" s="270">
        <f t="shared" si="16"/>
        <v>607455.43999999994</v>
      </c>
      <c r="IY38" s="271">
        <f t="shared" si="16"/>
        <v>546235.44000000006</v>
      </c>
      <c r="IZ38" s="268">
        <v>9087.2099999999991</v>
      </c>
      <c r="JA38" s="268">
        <v>12859.8</v>
      </c>
      <c r="JB38" s="268">
        <v>10455.31</v>
      </c>
      <c r="JC38" s="268">
        <v>15208.21</v>
      </c>
      <c r="JD38" s="268">
        <v>14332.92</v>
      </c>
      <c r="JE38" s="268">
        <v>8367.5499999999993</v>
      </c>
      <c r="JF38" s="268">
        <v>6255.56</v>
      </c>
      <c r="JG38" s="268">
        <v>2370.13</v>
      </c>
      <c r="JH38" s="268">
        <v>2452.41</v>
      </c>
      <c r="JI38" s="268">
        <v>2069.36</v>
      </c>
      <c r="JJ38" s="268">
        <v>2767.84</v>
      </c>
      <c r="JK38" s="268">
        <v>3155.96</v>
      </c>
      <c r="JL38" s="269"/>
      <c r="JM38" s="270">
        <f t="shared" si="17"/>
        <v>89382.260000000009</v>
      </c>
      <c r="JN38" s="271">
        <f t="shared" si="17"/>
        <v>80295.05</v>
      </c>
      <c r="JO38" s="268">
        <v>0</v>
      </c>
      <c r="JP38" s="268">
        <v>0</v>
      </c>
      <c r="JQ38" s="268">
        <v>0</v>
      </c>
      <c r="JR38" s="268">
        <v>0</v>
      </c>
      <c r="JS38" s="268">
        <v>0</v>
      </c>
      <c r="JT38" s="268">
        <v>0</v>
      </c>
      <c r="JU38" s="268">
        <v>0</v>
      </c>
      <c r="JV38" s="268">
        <v>0</v>
      </c>
      <c r="JW38" s="268">
        <v>0</v>
      </c>
      <c r="JX38" s="268">
        <v>0</v>
      </c>
      <c r="JY38" s="268">
        <v>0</v>
      </c>
      <c r="JZ38" s="268">
        <v>0</v>
      </c>
      <c r="KA38" s="269"/>
      <c r="KB38" s="270">
        <f t="shared" si="18"/>
        <v>0</v>
      </c>
      <c r="KC38" s="271">
        <f t="shared" si="18"/>
        <v>0</v>
      </c>
      <c r="KD38" s="268">
        <v>11840</v>
      </c>
      <c r="KE38" s="268">
        <v>13520</v>
      </c>
      <c r="KF38" s="268">
        <v>11840</v>
      </c>
      <c r="KG38" s="268">
        <v>9280</v>
      </c>
      <c r="KH38" s="268">
        <v>11840</v>
      </c>
      <c r="KI38" s="268">
        <v>9280</v>
      </c>
      <c r="KJ38" s="268">
        <v>10160</v>
      </c>
      <c r="KK38" s="268">
        <v>10240</v>
      </c>
      <c r="KL38" s="268">
        <v>8080</v>
      </c>
      <c r="KM38" s="268">
        <v>11280</v>
      </c>
      <c r="KN38" s="268">
        <v>8000</v>
      </c>
      <c r="KO38" s="268">
        <v>10160</v>
      </c>
      <c r="KP38" s="269"/>
      <c r="KQ38" s="270">
        <f t="shared" si="19"/>
        <v>125520</v>
      </c>
      <c r="KR38" s="271">
        <f t="shared" si="19"/>
        <v>113680</v>
      </c>
      <c r="KS38" s="268">
        <v>1850</v>
      </c>
      <c r="KT38" s="268">
        <v>1500</v>
      </c>
      <c r="KU38" s="268">
        <v>907</v>
      </c>
      <c r="KV38" s="268">
        <v>850</v>
      </c>
      <c r="KW38" s="268">
        <v>1000</v>
      </c>
      <c r="KX38" s="268">
        <v>1346.5</v>
      </c>
      <c r="KY38" s="268">
        <v>1250</v>
      </c>
      <c r="KZ38" s="268">
        <v>900</v>
      </c>
      <c r="LA38" s="268">
        <v>700</v>
      </c>
      <c r="LB38" s="268">
        <v>1200</v>
      </c>
      <c r="LC38" s="268">
        <v>1150</v>
      </c>
      <c r="LD38" s="268">
        <v>1300</v>
      </c>
      <c r="LE38" s="269"/>
      <c r="LF38" s="270">
        <f t="shared" si="20"/>
        <v>13953.5</v>
      </c>
      <c r="LG38" s="271">
        <f t="shared" si="20"/>
        <v>12103.5</v>
      </c>
      <c r="LH38" s="268">
        <v>0</v>
      </c>
      <c r="LI38" s="268">
        <v>0</v>
      </c>
      <c r="LJ38" s="268">
        <v>0</v>
      </c>
      <c r="LK38" s="268">
        <v>0</v>
      </c>
      <c r="LL38" s="268">
        <v>0</v>
      </c>
      <c r="LM38" s="268">
        <v>0</v>
      </c>
      <c r="LN38" s="268">
        <v>0</v>
      </c>
      <c r="LO38" s="268">
        <v>0</v>
      </c>
      <c r="LP38" s="268">
        <v>0</v>
      </c>
      <c r="LQ38" s="268">
        <v>0</v>
      </c>
      <c r="LR38" s="268">
        <v>0</v>
      </c>
      <c r="LS38" s="268">
        <v>0</v>
      </c>
      <c r="LT38" s="269"/>
      <c r="LU38" s="270">
        <f t="shared" si="21"/>
        <v>0</v>
      </c>
      <c r="LV38" s="271">
        <f t="shared" si="21"/>
        <v>0</v>
      </c>
      <c r="LW38" s="268">
        <v>0</v>
      </c>
      <c r="LX38" s="268">
        <v>0</v>
      </c>
      <c r="LY38" s="268">
        <v>0</v>
      </c>
      <c r="LZ38" s="268">
        <v>0</v>
      </c>
      <c r="MA38" s="268">
        <v>0</v>
      </c>
      <c r="MB38" s="268">
        <v>0</v>
      </c>
      <c r="MC38" s="268">
        <v>0</v>
      </c>
      <c r="MD38" s="268">
        <v>0</v>
      </c>
      <c r="ME38" s="268">
        <v>0</v>
      </c>
      <c r="MF38" s="268">
        <v>0</v>
      </c>
      <c r="MG38" s="268">
        <v>0</v>
      </c>
      <c r="MH38" s="268">
        <v>0</v>
      </c>
      <c r="MI38" s="269"/>
      <c r="MJ38" s="270">
        <f t="shared" si="22"/>
        <v>0</v>
      </c>
      <c r="MK38" s="271">
        <f t="shared" si="22"/>
        <v>0</v>
      </c>
      <c r="ML38" s="268">
        <v>0</v>
      </c>
      <c r="MM38" s="268">
        <v>0</v>
      </c>
      <c r="MN38" s="268">
        <v>0</v>
      </c>
      <c r="MO38" s="268">
        <v>0</v>
      </c>
      <c r="MP38" s="268">
        <v>0</v>
      </c>
      <c r="MQ38" s="268">
        <v>0</v>
      </c>
      <c r="MR38" s="268">
        <v>0</v>
      </c>
      <c r="MS38" s="268">
        <v>0</v>
      </c>
      <c r="MT38" s="268">
        <v>0</v>
      </c>
      <c r="MU38" s="268">
        <v>0</v>
      </c>
      <c r="MV38" s="268">
        <v>0</v>
      </c>
      <c r="MW38" s="268">
        <v>0</v>
      </c>
      <c r="MX38" s="269"/>
      <c r="MY38" s="270">
        <f t="shared" si="23"/>
        <v>0</v>
      </c>
      <c r="MZ38" s="271">
        <f t="shared" si="23"/>
        <v>0</v>
      </c>
      <c r="NA38" s="268">
        <v>18216</v>
      </c>
      <c r="NB38" s="268">
        <v>13811</v>
      </c>
      <c r="NC38" s="268">
        <v>55187</v>
      </c>
      <c r="ND38" s="268">
        <v>64926</v>
      </c>
      <c r="NE38" s="268">
        <v>65250</v>
      </c>
      <c r="NF38" s="268">
        <v>80260</v>
      </c>
      <c r="NG38" s="268">
        <v>56545</v>
      </c>
      <c r="NH38" s="268">
        <v>13290</v>
      </c>
      <c r="NI38" s="268">
        <v>23760</v>
      </c>
      <c r="NJ38" s="268">
        <v>36665</v>
      </c>
      <c r="NK38" s="268">
        <v>30665</v>
      </c>
      <c r="NL38" s="268">
        <v>24265</v>
      </c>
      <c r="NM38" s="269"/>
      <c r="NN38" s="270">
        <f t="shared" si="24"/>
        <v>482840</v>
      </c>
      <c r="NO38" s="271">
        <f t="shared" si="24"/>
        <v>464624</v>
      </c>
      <c r="NP38" s="268">
        <v>173.4</v>
      </c>
      <c r="NQ38" s="268">
        <v>270.60000000000002</v>
      </c>
      <c r="NR38" s="268">
        <v>165.45</v>
      </c>
      <c r="NS38" s="268">
        <v>307.25</v>
      </c>
      <c r="NT38" s="268">
        <v>416.8</v>
      </c>
      <c r="NU38" s="268">
        <v>305.94</v>
      </c>
      <c r="NV38" s="268">
        <v>381.76</v>
      </c>
      <c r="NW38" s="268">
        <v>117.55</v>
      </c>
      <c r="NX38" s="268">
        <v>183.6</v>
      </c>
      <c r="NY38" s="268">
        <v>196</v>
      </c>
      <c r="NZ38" s="268">
        <v>258.7</v>
      </c>
      <c r="OA38" s="268">
        <v>90</v>
      </c>
      <c r="OB38" s="269"/>
      <c r="OC38" s="270">
        <f t="shared" si="25"/>
        <v>2867.0499999999997</v>
      </c>
      <c r="OD38" s="271">
        <f t="shared" si="25"/>
        <v>2693.6499999999996</v>
      </c>
      <c r="OE38" s="268">
        <v>7200</v>
      </c>
      <c r="OF38" s="268">
        <v>5520</v>
      </c>
      <c r="OG38" s="268">
        <v>3840</v>
      </c>
      <c r="OH38" s="268">
        <v>5680</v>
      </c>
      <c r="OI38" s="268">
        <v>7520</v>
      </c>
      <c r="OJ38" s="268">
        <v>9280</v>
      </c>
      <c r="OK38" s="268">
        <v>9440</v>
      </c>
      <c r="OL38" s="268">
        <v>3440</v>
      </c>
      <c r="OM38" s="268">
        <v>6720</v>
      </c>
      <c r="ON38" s="268">
        <v>6000</v>
      </c>
      <c r="OO38" s="268">
        <v>4160</v>
      </c>
      <c r="OP38" s="268">
        <v>5120</v>
      </c>
      <c r="OQ38" s="269"/>
      <c r="OR38" s="270">
        <f t="shared" si="26"/>
        <v>73920</v>
      </c>
      <c r="OS38" s="271">
        <f t="shared" si="26"/>
        <v>66720</v>
      </c>
      <c r="OT38" s="268">
        <v>950</v>
      </c>
      <c r="OU38" s="268">
        <v>1300</v>
      </c>
      <c r="OV38" s="268">
        <v>400</v>
      </c>
      <c r="OW38" s="268">
        <v>1250</v>
      </c>
      <c r="OX38" s="268">
        <v>1350</v>
      </c>
      <c r="OY38" s="268">
        <v>800</v>
      </c>
      <c r="OZ38" s="268">
        <v>1550</v>
      </c>
      <c r="PA38" s="268">
        <v>1100</v>
      </c>
      <c r="PB38" s="268">
        <v>2200</v>
      </c>
      <c r="PC38" s="268">
        <v>1100</v>
      </c>
      <c r="PD38" s="268">
        <v>2100</v>
      </c>
      <c r="PE38" s="268">
        <v>800</v>
      </c>
      <c r="PF38" s="269"/>
      <c r="PG38" s="270">
        <f t="shared" si="27"/>
        <v>14900</v>
      </c>
      <c r="PH38" s="271">
        <f t="shared" si="27"/>
        <v>13950</v>
      </c>
      <c r="PI38" s="268">
        <v>12270</v>
      </c>
      <c r="PJ38" s="268">
        <v>14549.5</v>
      </c>
      <c r="PK38" s="268">
        <v>11355</v>
      </c>
      <c r="PL38" s="268">
        <v>12552.5</v>
      </c>
      <c r="PM38" s="268">
        <v>13505</v>
      </c>
      <c r="PN38" s="268">
        <v>17600</v>
      </c>
      <c r="PO38" s="268">
        <v>12359</v>
      </c>
      <c r="PP38" s="268">
        <v>13195</v>
      </c>
      <c r="PQ38" s="268">
        <v>13554</v>
      </c>
      <c r="PR38" s="268">
        <v>15989.44</v>
      </c>
      <c r="PS38" s="268">
        <v>15414</v>
      </c>
      <c r="PT38" s="268">
        <v>14005</v>
      </c>
      <c r="PU38" s="269"/>
      <c r="PV38" s="270">
        <f t="shared" si="28"/>
        <v>166348.44</v>
      </c>
      <c r="PW38" s="271">
        <f t="shared" si="28"/>
        <v>154078.44</v>
      </c>
      <c r="PX38" s="268">
        <v>2006.1</v>
      </c>
      <c r="PY38" s="268">
        <v>2398.6999999999998</v>
      </c>
      <c r="PZ38" s="268">
        <v>1980.65</v>
      </c>
      <c r="QA38" s="268">
        <v>1405</v>
      </c>
      <c r="QB38" s="268">
        <v>2462.65</v>
      </c>
      <c r="QC38" s="268">
        <v>2490.29</v>
      </c>
      <c r="QD38" s="268">
        <v>2906.18</v>
      </c>
      <c r="QE38" s="268">
        <v>2242</v>
      </c>
      <c r="QF38" s="268">
        <v>1574.5</v>
      </c>
      <c r="QG38" s="268">
        <v>1709.15</v>
      </c>
      <c r="QH38" s="268">
        <v>1326.27</v>
      </c>
      <c r="QI38" s="268">
        <v>1733.97</v>
      </c>
      <c r="QJ38" s="269"/>
      <c r="QK38" s="270">
        <f t="shared" si="29"/>
        <v>24235.460000000003</v>
      </c>
      <c r="QL38" s="271">
        <f t="shared" si="29"/>
        <v>22229.360000000004</v>
      </c>
      <c r="QM38" s="268">
        <v>0</v>
      </c>
      <c r="QN38" s="268">
        <v>0</v>
      </c>
      <c r="QO38" s="268">
        <v>0</v>
      </c>
      <c r="QP38" s="268">
        <v>0</v>
      </c>
      <c r="QQ38" s="268">
        <v>0</v>
      </c>
      <c r="QR38" s="268">
        <v>0</v>
      </c>
      <c r="QS38" s="268">
        <v>0</v>
      </c>
      <c r="QT38" s="268">
        <v>0</v>
      </c>
      <c r="QU38" s="268">
        <v>0</v>
      </c>
      <c r="QV38" s="268">
        <v>0</v>
      </c>
      <c r="QW38" s="268">
        <v>0</v>
      </c>
      <c r="QX38" s="268">
        <v>0</v>
      </c>
      <c r="QY38" s="269"/>
      <c r="QZ38" s="270">
        <f t="shared" si="30"/>
        <v>0</v>
      </c>
      <c r="RA38" s="271">
        <f t="shared" si="30"/>
        <v>0</v>
      </c>
      <c r="RB38" s="268">
        <v>0</v>
      </c>
      <c r="RC38" s="268">
        <v>0</v>
      </c>
      <c r="RD38" s="268">
        <v>0</v>
      </c>
      <c r="RE38" s="268">
        <v>0</v>
      </c>
      <c r="RF38" s="268">
        <v>0</v>
      </c>
      <c r="RG38" s="268">
        <v>0</v>
      </c>
      <c r="RH38" s="268">
        <v>0</v>
      </c>
      <c r="RI38" s="268">
        <v>0</v>
      </c>
      <c r="RJ38" s="268">
        <v>0</v>
      </c>
      <c r="RK38" s="268">
        <v>0</v>
      </c>
      <c r="RL38" s="268">
        <v>0</v>
      </c>
      <c r="RM38" s="268">
        <v>0</v>
      </c>
      <c r="RN38" s="269"/>
      <c r="RO38" s="270">
        <f t="shared" si="31"/>
        <v>0</v>
      </c>
      <c r="RP38" s="271">
        <f t="shared" si="31"/>
        <v>0</v>
      </c>
      <c r="RQ38" s="268">
        <v>0</v>
      </c>
      <c r="RR38" s="268">
        <v>0</v>
      </c>
      <c r="RS38" s="268">
        <v>0</v>
      </c>
      <c r="RT38" s="268">
        <v>0</v>
      </c>
      <c r="RU38" s="268">
        <v>0</v>
      </c>
      <c r="RV38" s="268">
        <v>0</v>
      </c>
      <c r="RW38" s="268">
        <v>0</v>
      </c>
      <c r="RX38" s="268">
        <v>0</v>
      </c>
      <c r="RY38" s="268">
        <v>0</v>
      </c>
      <c r="RZ38" s="268">
        <v>0</v>
      </c>
      <c r="SA38" s="268">
        <v>0</v>
      </c>
      <c r="SB38" s="268">
        <v>0</v>
      </c>
      <c r="SC38" s="269"/>
      <c r="SD38" s="270">
        <f t="shared" si="32"/>
        <v>0</v>
      </c>
      <c r="SE38" s="271">
        <f t="shared" si="32"/>
        <v>0</v>
      </c>
      <c r="SF38" s="268">
        <v>0</v>
      </c>
      <c r="SG38" s="268">
        <v>0</v>
      </c>
      <c r="SH38" s="268">
        <v>0</v>
      </c>
      <c r="SI38" s="268">
        <v>0</v>
      </c>
      <c r="SJ38" s="268">
        <v>0</v>
      </c>
      <c r="SK38" s="268">
        <v>0</v>
      </c>
      <c r="SL38" s="268">
        <v>0</v>
      </c>
      <c r="SM38" s="268">
        <v>0</v>
      </c>
      <c r="SN38" s="268">
        <v>0</v>
      </c>
      <c r="SO38" s="268">
        <v>0</v>
      </c>
      <c r="SP38" s="268">
        <v>0</v>
      </c>
      <c r="SQ38" s="268">
        <v>0</v>
      </c>
      <c r="SR38" s="269"/>
      <c r="SS38" s="270">
        <f t="shared" si="33"/>
        <v>0</v>
      </c>
      <c r="ST38" s="271">
        <f t="shared" si="33"/>
        <v>0</v>
      </c>
      <c r="SU38" s="268">
        <v>17708.5</v>
      </c>
      <c r="SV38" s="268">
        <v>15782.5</v>
      </c>
      <c r="SW38" s="268">
        <v>20848.5</v>
      </c>
      <c r="SX38" s="268">
        <v>12300</v>
      </c>
      <c r="SY38" s="268">
        <v>17542.5</v>
      </c>
      <c r="SZ38" s="268">
        <v>19780</v>
      </c>
      <c r="TA38" s="268">
        <v>14435</v>
      </c>
      <c r="TB38" s="268">
        <v>16920</v>
      </c>
      <c r="TC38" s="268">
        <v>17387.5</v>
      </c>
      <c r="TD38" s="268">
        <v>17485</v>
      </c>
      <c r="TE38" s="268">
        <v>18560.5</v>
      </c>
      <c r="TF38" s="268">
        <v>15765</v>
      </c>
      <c r="TG38" s="269"/>
      <c r="TH38" s="270">
        <f t="shared" si="34"/>
        <v>204515</v>
      </c>
      <c r="TI38" s="271">
        <f t="shared" si="34"/>
        <v>186806.5</v>
      </c>
      <c r="TJ38" s="268">
        <v>1991.03</v>
      </c>
      <c r="TK38" s="268">
        <v>1677.18</v>
      </c>
      <c r="TL38" s="268">
        <v>1960.78</v>
      </c>
      <c r="TM38" s="268">
        <v>2356</v>
      </c>
      <c r="TN38" s="268">
        <v>2326.1999999999998</v>
      </c>
      <c r="TO38" s="268">
        <v>1716.53</v>
      </c>
      <c r="TP38" s="268">
        <v>2026.64</v>
      </c>
      <c r="TQ38" s="268">
        <v>2246.79</v>
      </c>
      <c r="TR38" s="268">
        <v>2366.84</v>
      </c>
      <c r="TS38" s="268">
        <v>2305.91</v>
      </c>
      <c r="TT38" s="268">
        <v>0</v>
      </c>
      <c r="TU38" s="268">
        <v>2318.15</v>
      </c>
      <c r="TV38" s="269"/>
      <c r="TW38" s="270">
        <f t="shared" si="35"/>
        <v>23292.05</v>
      </c>
      <c r="TX38" s="271">
        <f t="shared" si="35"/>
        <v>21301.02</v>
      </c>
      <c r="TY38" s="268">
        <v>5520</v>
      </c>
      <c r="TZ38" s="268">
        <v>5600</v>
      </c>
      <c r="UA38" s="268">
        <v>6000</v>
      </c>
      <c r="UB38" s="268">
        <v>4160</v>
      </c>
      <c r="UC38" s="268">
        <v>5440</v>
      </c>
      <c r="UD38" s="268">
        <v>6400</v>
      </c>
      <c r="UE38" s="268">
        <v>4080</v>
      </c>
      <c r="UF38" s="268">
        <v>4400</v>
      </c>
      <c r="UG38" s="268">
        <v>4640</v>
      </c>
      <c r="UH38" s="268">
        <v>5040</v>
      </c>
      <c r="UI38" s="268">
        <v>5440</v>
      </c>
      <c r="UJ38" s="268">
        <v>4640</v>
      </c>
      <c r="UK38" s="269"/>
      <c r="UL38" s="270">
        <f t="shared" si="36"/>
        <v>61360</v>
      </c>
      <c r="UM38" s="271">
        <f t="shared" si="36"/>
        <v>55840</v>
      </c>
      <c r="UN38" s="268">
        <v>550</v>
      </c>
      <c r="UO38" s="268">
        <v>1000</v>
      </c>
      <c r="UP38" s="268">
        <v>399</v>
      </c>
      <c r="UQ38" s="268">
        <v>850</v>
      </c>
      <c r="UR38" s="268">
        <v>825</v>
      </c>
      <c r="US38" s="268">
        <v>675</v>
      </c>
      <c r="UT38" s="268">
        <v>700</v>
      </c>
      <c r="UU38" s="268">
        <v>250</v>
      </c>
      <c r="UV38" s="268">
        <v>550</v>
      </c>
      <c r="UW38" s="268">
        <v>1150</v>
      </c>
      <c r="UX38" s="268">
        <v>1775</v>
      </c>
      <c r="UY38" s="268">
        <v>800</v>
      </c>
      <c r="UZ38" s="269"/>
      <c r="VA38" s="270">
        <f t="shared" si="37"/>
        <v>9524</v>
      </c>
      <c r="VB38" s="271">
        <f t="shared" si="37"/>
        <v>8974</v>
      </c>
      <c r="VC38" s="268">
        <v>0</v>
      </c>
      <c r="VD38" s="268">
        <v>0</v>
      </c>
      <c r="VE38" s="268">
        <v>0</v>
      </c>
      <c r="VF38" s="268">
        <v>0</v>
      </c>
      <c r="VG38" s="268">
        <v>0</v>
      </c>
      <c r="VH38" s="268">
        <v>0</v>
      </c>
      <c r="VI38" s="268">
        <v>0</v>
      </c>
      <c r="VJ38" s="268">
        <v>0</v>
      </c>
      <c r="VK38" s="268">
        <v>0</v>
      </c>
      <c r="VL38" s="268">
        <v>0</v>
      </c>
      <c r="VM38" s="268">
        <v>0</v>
      </c>
      <c r="VN38" s="268">
        <v>0</v>
      </c>
      <c r="VO38" s="269"/>
      <c r="VP38" s="270">
        <f t="shared" si="38"/>
        <v>0</v>
      </c>
      <c r="VQ38" s="271">
        <f t="shared" si="38"/>
        <v>0</v>
      </c>
      <c r="VR38" s="268">
        <v>0</v>
      </c>
      <c r="VS38" s="268">
        <v>0</v>
      </c>
      <c r="VT38" s="268">
        <v>0</v>
      </c>
      <c r="VU38" s="268">
        <v>0</v>
      </c>
      <c r="VV38" s="268">
        <v>0</v>
      </c>
      <c r="VW38" s="268">
        <v>0</v>
      </c>
      <c r="VX38" s="268">
        <v>0</v>
      </c>
      <c r="VY38" s="268">
        <v>0</v>
      </c>
      <c r="VZ38" s="268">
        <v>0</v>
      </c>
      <c r="WA38" s="268">
        <v>0</v>
      </c>
      <c r="WB38" s="268">
        <v>0</v>
      </c>
      <c r="WC38" s="268">
        <v>0</v>
      </c>
      <c r="WD38" s="269"/>
      <c r="WE38" s="270">
        <f t="shared" si="39"/>
        <v>0</v>
      </c>
      <c r="WF38" s="271">
        <f t="shared" si="39"/>
        <v>0</v>
      </c>
      <c r="WG38" s="268">
        <v>15752.51</v>
      </c>
      <c r="WH38" s="268">
        <v>23602.95</v>
      </c>
      <c r="WI38" s="268">
        <v>16768.55</v>
      </c>
      <c r="WJ38" s="268">
        <v>17467.88</v>
      </c>
      <c r="WK38" s="268">
        <v>18921.189999999999</v>
      </c>
      <c r="WL38" s="268">
        <v>20628.62</v>
      </c>
      <c r="WM38" s="268">
        <v>20848.099999999999</v>
      </c>
      <c r="WN38" s="268">
        <v>11994.81</v>
      </c>
      <c r="WO38" s="268">
        <v>11347.83</v>
      </c>
      <c r="WP38" s="268">
        <v>14365.55</v>
      </c>
      <c r="WQ38" s="268">
        <v>12955.39</v>
      </c>
      <c r="WR38" s="268">
        <v>12370.86</v>
      </c>
      <c r="WS38" s="269"/>
      <c r="WT38" s="270">
        <f t="shared" si="40"/>
        <v>197024.23999999993</v>
      </c>
      <c r="WU38" s="271">
        <f t="shared" si="40"/>
        <v>181271.72999999998</v>
      </c>
      <c r="WV38" s="268">
        <v>6584.57</v>
      </c>
      <c r="WW38" s="268">
        <v>8104.74</v>
      </c>
      <c r="WX38" s="268">
        <v>6173.91</v>
      </c>
      <c r="WY38" s="268">
        <v>6173.91</v>
      </c>
      <c r="WZ38" s="268">
        <v>7173.86</v>
      </c>
      <c r="XA38" s="268">
        <v>7983.73</v>
      </c>
      <c r="XB38" s="268">
        <v>8640.52</v>
      </c>
      <c r="XC38" s="268">
        <v>4125.75</v>
      </c>
      <c r="XD38" s="268">
        <v>4325.49</v>
      </c>
      <c r="XE38" s="268">
        <v>5160.1400000000003</v>
      </c>
      <c r="XF38" s="268">
        <v>4807.99</v>
      </c>
      <c r="XG38" s="268">
        <v>4922.1899999999996</v>
      </c>
      <c r="XH38" s="269"/>
      <c r="XI38" s="270">
        <f t="shared" si="41"/>
        <v>74176.800000000003</v>
      </c>
      <c r="XJ38" s="271">
        <f t="shared" si="41"/>
        <v>67592.23</v>
      </c>
      <c r="XK38" s="268">
        <v>0</v>
      </c>
      <c r="XL38" s="268">
        <v>0</v>
      </c>
      <c r="XM38" s="268">
        <v>0</v>
      </c>
      <c r="XN38" s="268">
        <v>0</v>
      </c>
      <c r="XO38" s="268">
        <v>0</v>
      </c>
      <c r="XP38" s="268">
        <v>0</v>
      </c>
      <c r="XQ38" s="268">
        <v>0</v>
      </c>
      <c r="XR38" s="268">
        <v>0</v>
      </c>
      <c r="XS38" s="268">
        <v>0</v>
      </c>
      <c r="XT38" s="268">
        <v>0</v>
      </c>
      <c r="XU38" s="268">
        <v>0</v>
      </c>
      <c r="XV38" s="268">
        <v>0</v>
      </c>
      <c r="XW38" s="268"/>
      <c r="XX38" s="270">
        <f t="shared" si="42"/>
        <v>0</v>
      </c>
      <c r="XY38" s="271">
        <f t="shared" si="42"/>
        <v>0</v>
      </c>
      <c r="XZ38" s="268">
        <v>8751.7000000000007</v>
      </c>
      <c r="YA38" s="268">
        <v>9764.57</v>
      </c>
      <c r="YB38" s="268">
        <v>7960.83</v>
      </c>
      <c r="YC38" s="268">
        <v>8465.83</v>
      </c>
      <c r="YD38" s="268">
        <v>8948.56</v>
      </c>
      <c r="YE38" s="268">
        <v>9150.17</v>
      </c>
      <c r="YF38" s="268">
        <v>10268.08</v>
      </c>
      <c r="YG38" s="268">
        <v>4006.68</v>
      </c>
      <c r="YH38" s="268">
        <v>4276.18</v>
      </c>
      <c r="YI38" s="268">
        <v>5994.05</v>
      </c>
      <c r="YJ38" s="268">
        <v>4752.33</v>
      </c>
      <c r="YK38" s="268">
        <v>5884.75</v>
      </c>
      <c r="YL38" s="269"/>
      <c r="YM38" s="270">
        <f t="shared" si="43"/>
        <v>88223.73000000001</v>
      </c>
      <c r="YN38" s="271">
        <f t="shared" si="43"/>
        <v>79472.03</v>
      </c>
      <c r="YO38" s="268">
        <v>5784.49</v>
      </c>
      <c r="YP38" s="268">
        <v>7308.34</v>
      </c>
      <c r="YQ38" s="268">
        <v>5486.46</v>
      </c>
      <c r="YR38" s="268">
        <v>4891.43</v>
      </c>
      <c r="YS38" s="268">
        <v>5813.19</v>
      </c>
      <c r="YT38" s="268">
        <v>7848.19</v>
      </c>
      <c r="YU38" s="268">
        <v>9003.83</v>
      </c>
      <c r="YV38" s="268">
        <v>3596.14</v>
      </c>
      <c r="YW38" s="268">
        <v>4095.09</v>
      </c>
      <c r="YX38" s="268">
        <v>5855.37</v>
      </c>
      <c r="YY38" s="268">
        <v>5580.21</v>
      </c>
      <c r="YZ38" s="268">
        <v>4006.83</v>
      </c>
      <c r="ZA38" s="269"/>
      <c r="ZB38" s="270">
        <f t="shared" si="44"/>
        <v>69269.570000000007</v>
      </c>
      <c r="ZC38" s="271">
        <f t="shared" si="44"/>
        <v>63485.08</v>
      </c>
      <c r="ZD38" s="268">
        <v>0</v>
      </c>
      <c r="ZE38" s="268">
        <v>0</v>
      </c>
      <c r="ZF38" s="268">
        <v>0</v>
      </c>
      <c r="ZG38" s="268">
        <v>0</v>
      </c>
      <c r="ZH38" s="268">
        <v>0</v>
      </c>
      <c r="ZI38" s="268">
        <v>0</v>
      </c>
      <c r="ZJ38" s="268">
        <v>0</v>
      </c>
      <c r="ZK38" s="268">
        <v>0</v>
      </c>
      <c r="ZL38" s="268">
        <v>0</v>
      </c>
      <c r="ZM38" s="268">
        <v>0</v>
      </c>
      <c r="ZN38" s="268">
        <v>0</v>
      </c>
      <c r="ZO38" s="268">
        <v>0</v>
      </c>
      <c r="ZP38" s="269"/>
      <c r="ZQ38" s="270">
        <f t="shared" si="45"/>
        <v>0</v>
      </c>
      <c r="ZR38" s="271">
        <f t="shared" si="45"/>
        <v>0</v>
      </c>
      <c r="ZS38" s="268">
        <v>0</v>
      </c>
      <c r="ZT38" s="268">
        <v>0</v>
      </c>
      <c r="ZU38" s="268">
        <v>0</v>
      </c>
      <c r="ZV38" s="268">
        <v>0</v>
      </c>
      <c r="ZW38" s="268">
        <v>0</v>
      </c>
      <c r="ZX38" s="268">
        <v>0</v>
      </c>
      <c r="ZY38" s="268">
        <v>0</v>
      </c>
      <c r="ZZ38" s="268">
        <v>0</v>
      </c>
      <c r="AAA38" s="268">
        <v>0</v>
      </c>
      <c r="AAB38" s="268">
        <v>0</v>
      </c>
      <c r="AAC38" s="268">
        <v>0</v>
      </c>
      <c r="AAD38" s="268">
        <v>0</v>
      </c>
      <c r="AAE38" s="269"/>
      <c r="AAF38" s="270">
        <f t="shared" si="46"/>
        <v>0</v>
      </c>
      <c r="AAG38" s="271">
        <f t="shared" si="46"/>
        <v>0</v>
      </c>
      <c r="AAH38" s="268">
        <v>19253.07</v>
      </c>
      <c r="AAI38" s="268">
        <v>28848.05</v>
      </c>
      <c r="AAJ38" s="268">
        <v>20494.89</v>
      </c>
      <c r="AAK38" s="268">
        <v>21349.64</v>
      </c>
      <c r="AAL38" s="268">
        <v>23125.9</v>
      </c>
      <c r="AAM38" s="268">
        <v>25212.75</v>
      </c>
      <c r="AAN38" s="268">
        <v>25480.9</v>
      </c>
      <c r="AAO38" s="268">
        <v>14660.33</v>
      </c>
      <c r="AAP38" s="268">
        <v>13869.56</v>
      </c>
      <c r="AAQ38" s="268">
        <v>17557.89</v>
      </c>
      <c r="AAR38" s="268">
        <v>15834.36</v>
      </c>
      <c r="AAS38" s="268">
        <v>15119.95</v>
      </c>
      <c r="AAT38" s="269"/>
      <c r="AAU38" s="270">
        <f t="shared" si="47"/>
        <v>240807.28999999998</v>
      </c>
      <c r="AAV38" s="271">
        <f t="shared" si="47"/>
        <v>221554.21999999997</v>
      </c>
      <c r="AAW38" s="268">
        <v>8047.81</v>
      </c>
      <c r="AAX38" s="268">
        <v>9905.7999999999993</v>
      </c>
      <c r="AAY38" s="268">
        <v>7545.9</v>
      </c>
      <c r="AAZ38" s="268">
        <v>7545.9</v>
      </c>
      <c r="ABA38" s="268">
        <v>8768.06</v>
      </c>
      <c r="ABB38" s="268">
        <v>9757.89</v>
      </c>
      <c r="ABC38" s="268">
        <v>10560.63</v>
      </c>
      <c r="ABD38" s="268">
        <v>5042.59</v>
      </c>
      <c r="ABE38" s="268">
        <v>5286.71</v>
      </c>
      <c r="ABF38" s="268">
        <v>6306.83</v>
      </c>
      <c r="ABG38" s="268">
        <v>5876.44</v>
      </c>
      <c r="ABH38" s="268">
        <v>6016.01</v>
      </c>
      <c r="ABI38" s="269"/>
      <c r="ABJ38" s="270">
        <f t="shared" si="48"/>
        <v>90660.57</v>
      </c>
      <c r="ABK38" s="271">
        <f t="shared" si="48"/>
        <v>82612.75999999998</v>
      </c>
      <c r="ABL38" s="268">
        <v>10696.53</v>
      </c>
      <c r="ABM38" s="268">
        <v>11934.47</v>
      </c>
      <c r="ABN38" s="268">
        <v>9729.9</v>
      </c>
      <c r="ABO38" s="268">
        <v>10347.129999999999</v>
      </c>
      <c r="ABP38" s="268">
        <v>10937.13</v>
      </c>
      <c r="ABQ38" s="268">
        <v>11183.54</v>
      </c>
      <c r="ABR38" s="268">
        <v>12549.87</v>
      </c>
      <c r="ABS38" s="268">
        <v>4897.05</v>
      </c>
      <c r="ABT38" s="268">
        <v>5226.4399999999996</v>
      </c>
      <c r="ABU38" s="268">
        <v>7326.06</v>
      </c>
      <c r="ABV38" s="268">
        <v>5808.4</v>
      </c>
      <c r="ABW38" s="268">
        <v>7192.47</v>
      </c>
      <c r="ABX38" s="269"/>
      <c r="ABY38" s="270">
        <f t="shared" si="49"/>
        <v>107828.98999999999</v>
      </c>
      <c r="ABZ38" s="271">
        <f t="shared" si="49"/>
        <v>97132.459999999992</v>
      </c>
      <c r="ACA38" s="268">
        <v>7069.93</v>
      </c>
      <c r="ACB38" s="268">
        <v>8932.41</v>
      </c>
      <c r="ACC38" s="268">
        <v>6705.67</v>
      </c>
      <c r="ACD38" s="268">
        <v>5978.41</v>
      </c>
      <c r="ACE38" s="268">
        <v>7105</v>
      </c>
      <c r="ACF38" s="268">
        <v>9592.23</v>
      </c>
      <c r="ACG38" s="268">
        <v>11004.68</v>
      </c>
      <c r="ACH38" s="268">
        <v>4395.28</v>
      </c>
      <c r="ACI38" s="268">
        <v>5005.1099999999997</v>
      </c>
      <c r="ACJ38" s="268">
        <v>7156.57</v>
      </c>
      <c r="ACK38" s="268">
        <v>6820.26</v>
      </c>
      <c r="ACL38" s="268">
        <v>4897.2299999999996</v>
      </c>
      <c r="ACM38" s="269"/>
      <c r="ACN38" s="270">
        <f t="shared" si="50"/>
        <v>84662.77999999997</v>
      </c>
      <c r="ACO38" s="271">
        <f t="shared" si="50"/>
        <v>77592.849999999991</v>
      </c>
      <c r="ACP38" s="268">
        <v>0</v>
      </c>
      <c r="ACQ38" s="268">
        <v>0</v>
      </c>
      <c r="ACR38" s="268">
        <v>0</v>
      </c>
      <c r="ACS38" s="268">
        <v>0</v>
      </c>
      <c r="ACT38" s="268">
        <v>0</v>
      </c>
      <c r="ACU38" s="268">
        <v>0</v>
      </c>
      <c r="ACV38" s="268">
        <v>0</v>
      </c>
      <c r="ACW38" s="268">
        <v>0</v>
      </c>
      <c r="ACX38" s="268">
        <v>0</v>
      </c>
      <c r="ACY38" s="268">
        <v>0</v>
      </c>
      <c r="ACZ38" s="268">
        <v>0</v>
      </c>
      <c r="ADA38" s="268">
        <v>0</v>
      </c>
      <c r="ADB38" s="269"/>
      <c r="ADC38" s="270">
        <f t="shared" si="51"/>
        <v>0</v>
      </c>
      <c r="ADD38" s="271">
        <f t="shared" si="51"/>
        <v>0</v>
      </c>
      <c r="ADE38" s="268">
        <v>488.7</v>
      </c>
      <c r="ADF38" s="268">
        <v>429.08</v>
      </c>
      <c r="ADG38" s="268">
        <v>445.95</v>
      </c>
      <c r="ADH38" s="268">
        <v>255.6</v>
      </c>
      <c r="ADI38" s="268">
        <v>414.68</v>
      </c>
      <c r="ADJ38" s="268">
        <v>327.60000000000002</v>
      </c>
      <c r="ADK38" s="268">
        <v>278.33</v>
      </c>
      <c r="ADL38" s="268">
        <v>457.65</v>
      </c>
      <c r="ADM38" s="268">
        <v>426.6</v>
      </c>
      <c r="ADN38" s="268">
        <v>575.33000000000004</v>
      </c>
      <c r="ADO38" s="268">
        <v>767.93</v>
      </c>
      <c r="ADP38" s="268">
        <v>567.9</v>
      </c>
      <c r="ADQ38" s="269"/>
      <c r="ADR38" s="270">
        <f t="shared" si="52"/>
        <v>5435.35</v>
      </c>
      <c r="ADS38" s="271">
        <f t="shared" si="52"/>
        <v>4946.6499999999996</v>
      </c>
      <c r="ADT38" s="268">
        <v>0</v>
      </c>
      <c r="ADU38" s="268">
        <v>0</v>
      </c>
      <c r="ADV38" s="268">
        <v>0</v>
      </c>
      <c r="ADW38" s="268">
        <v>0</v>
      </c>
      <c r="ADX38" s="268">
        <v>0</v>
      </c>
      <c r="ADY38" s="268">
        <v>0</v>
      </c>
      <c r="ADZ38" s="268">
        <v>0</v>
      </c>
      <c r="AEA38" s="268">
        <v>0</v>
      </c>
      <c r="AEB38" s="268">
        <v>0</v>
      </c>
      <c r="AEC38" s="268">
        <v>0</v>
      </c>
      <c r="AED38" s="268">
        <v>0</v>
      </c>
      <c r="AEE38" s="268">
        <v>0</v>
      </c>
      <c r="AEF38" s="269"/>
      <c r="AEG38" s="270">
        <f t="shared" si="53"/>
        <v>0</v>
      </c>
      <c r="AEH38" s="271">
        <f t="shared" si="53"/>
        <v>0</v>
      </c>
      <c r="AEI38" s="268">
        <v>0</v>
      </c>
      <c r="AEJ38" s="268">
        <v>0</v>
      </c>
      <c r="AEK38" s="268">
        <v>0</v>
      </c>
      <c r="AEL38" s="268">
        <v>0</v>
      </c>
      <c r="AEM38" s="268">
        <v>0</v>
      </c>
      <c r="AEN38" s="268">
        <v>0</v>
      </c>
      <c r="AEO38" s="268">
        <v>0</v>
      </c>
      <c r="AEP38" s="268">
        <v>0</v>
      </c>
      <c r="AEQ38" s="268">
        <v>0</v>
      </c>
      <c r="AER38" s="268">
        <v>0</v>
      </c>
      <c r="AES38" s="268">
        <v>0</v>
      </c>
      <c r="AET38" s="268">
        <v>0</v>
      </c>
      <c r="AEU38" s="269"/>
      <c r="AEV38" s="270">
        <f t="shared" si="54"/>
        <v>0</v>
      </c>
      <c r="AEW38" s="271">
        <f t="shared" si="54"/>
        <v>0</v>
      </c>
      <c r="AEX38" s="268">
        <v>0</v>
      </c>
      <c r="AEY38" s="268">
        <v>0</v>
      </c>
      <c r="AEZ38" s="268">
        <v>0</v>
      </c>
      <c r="AFA38" s="268">
        <v>0</v>
      </c>
      <c r="AFB38" s="268">
        <v>0</v>
      </c>
      <c r="AFC38" s="268">
        <v>0</v>
      </c>
      <c r="AFD38" s="268">
        <v>0</v>
      </c>
      <c r="AFE38" s="268">
        <v>0</v>
      </c>
      <c r="AFF38" s="268">
        <v>0</v>
      </c>
      <c r="AFG38" s="268">
        <v>0</v>
      </c>
      <c r="AFH38" s="268">
        <v>0</v>
      </c>
      <c r="AFI38" s="268">
        <v>0</v>
      </c>
      <c r="AFJ38" s="269"/>
      <c r="AFK38" s="270">
        <f t="shared" si="55"/>
        <v>0</v>
      </c>
      <c r="AFL38" s="271">
        <f t="shared" si="55"/>
        <v>0</v>
      </c>
      <c r="AFM38" s="268">
        <v>0</v>
      </c>
      <c r="AFN38" s="268">
        <v>0</v>
      </c>
      <c r="AFO38" s="268">
        <v>0</v>
      </c>
      <c r="AFP38" s="268">
        <v>0</v>
      </c>
      <c r="AFQ38" s="268">
        <v>0</v>
      </c>
      <c r="AFR38" s="268">
        <v>0</v>
      </c>
      <c r="AFS38" s="268">
        <v>0</v>
      </c>
      <c r="AFT38" s="268">
        <v>0</v>
      </c>
      <c r="AFU38" s="268">
        <v>0</v>
      </c>
      <c r="AFV38" s="268">
        <v>0</v>
      </c>
      <c r="AFW38" s="268">
        <v>0</v>
      </c>
      <c r="AFX38" s="268">
        <v>0</v>
      </c>
      <c r="AFY38" s="269"/>
      <c r="AFZ38" s="270">
        <f t="shared" si="56"/>
        <v>0</v>
      </c>
      <c r="AGA38" s="271">
        <f t="shared" si="56"/>
        <v>0</v>
      </c>
      <c r="AGB38" s="268">
        <v>0</v>
      </c>
      <c r="AGC38" s="268">
        <v>0</v>
      </c>
      <c r="AGD38" s="268">
        <v>0</v>
      </c>
      <c r="AGE38" s="268">
        <v>0</v>
      </c>
      <c r="AGF38" s="268">
        <v>0</v>
      </c>
      <c r="AGG38" s="268">
        <v>0</v>
      </c>
      <c r="AGH38" s="268">
        <v>0</v>
      </c>
      <c r="AGI38" s="268">
        <v>0</v>
      </c>
      <c r="AGJ38" s="268">
        <v>0</v>
      </c>
      <c r="AGK38" s="268">
        <v>0</v>
      </c>
      <c r="AGL38" s="268">
        <v>0</v>
      </c>
      <c r="AGM38" s="268">
        <v>0</v>
      </c>
      <c r="AGN38" s="269"/>
      <c r="AGO38" s="270">
        <f t="shared" si="57"/>
        <v>0</v>
      </c>
      <c r="AGP38" s="271">
        <f t="shared" si="57"/>
        <v>0</v>
      </c>
      <c r="AGQ38" s="268">
        <v>0</v>
      </c>
      <c r="AGR38" s="268">
        <v>0</v>
      </c>
      <c r="AGS38" s="268">
        <v>0</v>
      </c>
      <c r="AGT38" s="268">
        <v>0</v>
      </c>
      <c r="AGU38" s="268">
        <v>0</v>
      </c>
      <c r="AGV38" s="268">
        <v>0</v>
      </c>
      <c r="AGW38" s="268">
        <v>0</v>
      </c>
      <c r="AGX38" s="268">
        <v>0</v>
      </c>
      <c r="AGY38" s="268">
        <v>0</v>
      </c>
      <c r="AGZ38" s="268">
        <v>0</v>
      </c>
      <c r="AHA38" s="268">
        <v>0</v>
      </c>
      <c r="AHB38" s="268">
        <v>0</v>
      </c>
      <c r="AHC38" s="269"/>
      <c r="AHD38" s="270">
        <f t="shared" si="58"/>
        <v>0</v>
      </c>
      <c r="AHE38" s="271">
        <f t="shared" si="58"/>
        <v>0</v>
      </c>
      <c r="AHF38" s="268">
        <v>597.29999999999995</v>
      </c>
      <c r="AHG38" s="268">
        <v>524.42999999999995</v>
      </c>
      <c r="AHH38" s="268">
        <v>545.04999999999995</v>
      </c>
      <c r="AHI38" s="268">
        <v>312.39999999999998</v>
      </c>
      <c r="AHJ38" s="268">
        <v>506.83</v>
      </c>
      <c r="AHK38" s="268">
        <v>400.4</v>
      </c>
      <c r="AHL38" s="268">
        <v>340.18</v>
      </c>
      <c r="AHM38" s="268">
        <v>559.35</v>
      </c>
      <c r="AHN38" s="268">
        <v>521.4</v>
      </c>
      <c r="AHO38" s="268">
        <v>703.18</v>
      </c>
      <c r="AHP38" s="268">
        <v>938.58</v>
      </c>
      <c r="AHQ38" s="268">
        <v>694.1</v>
      </c>
      <c r="AHR38" s="269"/>
      <c r="AHS38" s="270">
        <f t="shared" si="59"/>
        <v>6643.2</v>
      </c>
      <c r="AHT38" s="271">
        <f t="shared" si="59"/>
        <v>6045.9000000000005</v>
      </c>
      <c r="AHU38" s="268">
        <v>0</v>
      </c>
      <c r="AHV38" s="268">
        <v>0</v>
      </c>
      <c r="AHW38" s="268">
        <v>0</v>
      </c>
      <c r="AHX38" s="268">
        <v>0</v>
      </c>
      <c r="AHY38" s="268">
        <v>0</v>
      </c>
      <c r="AHZ38" s="268">
        <v>0</v>
      </c>
      <c r="AIA38" s="268">
        <v>0</v>
      </c>
      <c r="AIB38" s="268">
        <v>0</v>
      </c>
      <c r="AIC38" s="268">
        <v>0</v>
      </c>
      <c r="AID38" s="268">
        <v>0</v>
      </c>
      <c r="AIE38" s="268">
        <v>0</v>
      </c>
      <c r="AIF38" s="268">
        <v>0</v>
      </c>
      <c r="AIG38" s="269"/>
      <c r="AIH38" s="270">
        <f t="shared" si="60"/>
        <v>0</v>
      </c>
      <c r="AII38" s="271">
        <f t="shared" si="60"/>
        <v>0</v>
      </c>
      <c r="AIJ38" s="268">
        <v>0</v>
      </c>
      <c r="AIK38" s="268">
        <v>0</v>
      </c>
      <c r="AIL38" s="268">
        <v>0</v>
      </c>
      <c r="AIM38" s="268">
        <v>0</v>
      </c>
      <c r="AIN38" s="268">
        <v>0</v>
      </c>
      <c r="AIO38" s="268">
        <v>0</v>
      </c>
      <c r="AIP38" s="268">
        <v>0</v>
      </c>
      <c r="AIQ38" s="268">
        <v>0</v>
      </c>
      <c r="AIR38" s="268">
        <v>0</v>
      </c>
      <c r="AIS38" s="268">
        <v>0</v>
      </c>
      <c r="AIT38" s="268">
        <v>0</v>
      </c>
      <c r="AIU38" s="268">
        <v>0</v>
      </c>
      <c r="AIV38" s="269"/>
      <c r="AIW38" s="270">
        <f t="shared" si="61"/>
        <v>0</v>
      </c>
      <c r="AIX38" s="271">
        <f t="shared" si="61"/>
        <v>0</v>
      </c>
      <c r="AIY38" s="268">
        <v>0</v>
      </c>
      <c r="AIZ38" s="268">
        <v>0</v>
      </c>
      <c r="AJA38" s="268">
        <v>0</v>
      </c>
      <c r="AJB38" s="268">
        <v>0</v>
      </c>
      <c r="AJC38" s="268">
        <v>0</v>
      </c>
      <c r="AJD38" s="268">
        <v>0</v>
      </c>
      <c r="AJE38" s="268">
        <v>0</v>
      </c>
      <c r="AJF38" s="268">
        <v>0</v>
      </c>
      <c r="AJG38" s="268">
        <v>0</v>
      </c>
      <c r="AJH38" s="268">
        <v>0</v>
      </c>
      <c r="AJI38" s="268">
        <v>0</v>
      </c>
      <c r="AJJ38" s="268">
        <v>0</v>
      </c>
      <c r="AJK38" s="269"/>
      <c r="AJL38" s="270">
        <f t="shared" si="62"/>
        <v>0</v>
      </c>
      <c r="AJM38" s="271">
        <f t="shared" si="62"/>
        <v>0</v>
      </c>
      <c r="AJN38" s="268">
        <v>0</v>
      </c>
      <c r="AJO38" s="268">
        <v>0</v>
      </c>
      <c r="AJP38" s="268">
        <v>0</v>
      </c>
      <c r="AJQ38" s="268">
        <v>0</v>
      </c>
      <c r="AJR38" s="268">
        <v>0</v>
      </c>
      <c r="AJS38" s="268">
        <v>0</v>
      </c>
      <c r="AJT38" s="268">
        <v>0</v>
      </c>
      <c r="AJU38" s="268">
        <v>0</v>
      </c>
      <c r="AJV38" s="268">
        <v>0</v>
      </c>
      <c r="AJW38" s="268">
        <v>0</v>
      </c>
      <c r="AJX38" s="268">
        <v>0</v>
      </c>
      <c r="AJY38" s="268">
        <v>0</v>
      </c>
      <c r="AJZ38" s="269"/>
      <c r="AKA38" s="270">
        <f t="shared" si="63"/>
        <v>0</v>
      </c>
      <c r="AKB38" s="271">
        <f t="shared" si="63"/>
        <v>0</v>
      </c>
      <c r="AKC38" s="268">
        <v>0</v>
      </c>
      <c r="AKD38" s="268">
        <v>0</v>
      </c>
      <c r="AKE38" s="268">
        <v>0</v>
      </c>
      <c r="AKF38" s="268">
        <v>0</v>
      </c>
      <c r="AKG38" s="268">
        <v>0</v>
      </c>
      <c r="AKH38" s="268">
        <v>0</v>
      </c>
      <c r="AKI38" s="268">
        <v>0</v>
      </c>
      <c r="AKJ38" s="268">
        <v>0</v>
      </c>
      <c r="AKK38" s="268">
        <v>0</v>
      </c>
      <c r="AKL38" s="268">
        <v>0</v>
      </c>
      <c r="AKM38" s="268">
        <v>0</v>
      </c>
      <c r="AKN38" s="268">
        <v>0</v>
      </c>
      <c r="AKO38" s="269"/>
      <c r="AKP38" s="270">
        <f t="shared" si="64"/>
        <v>0</v>
      </c>
      <c r="AKQ38" s="271">
        <f t="shared" si="64"/>
        <v>0</v>
      </c>
      <c r="AKR38" s="268">
        <v>3500</v>
      </c>
      <c r="AKS38" s="268">
        <v>2000</v>
      </c>
      <c r="AKT38" s="268">
        <v>10075</v>
      </c>
      <c r="AKU38" s="268">
        <v>300</v>
      </c>
      <c r="AKV38" s="268">
        <v>625</v>
      </c>
      <c r="AKW38" s="268">
        <v>750</v>
      </c>
      <c r="AKX38" s="268">
        <v>5525</v>
      </c>
      <c r="AKY38" s="268">
        <v>18175</v>
      </c>
      <c r="AKZ38" s="268">
        <v>325</v>
      </c>
      <c r="ALA38" s="268">
        <v>13211</v>
      </c>
      <c r="ALB38" s="268">
        <v>0</v>
      </c>
      <c r="ALC38" s="268">
        <v>8950</v>
      </c>
      <c r="ALD38" s="269"/>
      <c r="ALE38" s="270">
        <f t="shared" si="65"/>
        <v>63436</v>
      </c>
      <c r="ALF38" s="271">
        <f t="shared" si="65"/>
        <v>59936</v>
      </c>
      <c r="ALG38" s="268">
        <v>655</v>
      </c>
      <c r="ALH38" s="268">
        <v>949.1</v>
      </c>
      <c r="ALI38" s="268">
        <v>700</v>
      </c>
      <c r="ALJ38" s="268">
        <v>630.9</v>
      </c>
      <c r="ALK38" s="268">
        <v>725</v>
      </c>
      <c r="ALL38" s="268">
        <v>560</v>
      </c>
      <c r="ALM38" s="268">
        <v>0</v>
      </c>
      <c r="ALN38" s="268">
        <v>0</v>
      </c>
      <c r="ALO38" s="268">
        <v>0</v>
      </c>
      <c r="ALP38" s="268">
        <v>0</v>
      </c>
      <c r="ALQ38" s="268">
        <v>0</v>
      </c>
      <c r="ALR38" s="268">
        <v>0</v>
      </c>
      <c r="ALS38" s="269"/>
      <c r="ALT38" s="270">
        <f t="shared" si="66"/>
        <v>4220</v>
      </c>
      <c r="ALU38" s="271">
        <f t="shared" si="66"/>
        <v>3565</v>
      </c>
      <c r="ALV38" s="268">
        <v>0</v>
      </c>
      <c r="ALW38" s="268">
        <v>0</v>
      </c>
      <c r="ALX38" s="268">
        <v>0</v>
      </c>
      <c r="ALY38" s="268">
        <v>0</v>
      </c>
      <c r="ALZ38" s="268">
        <v>0</v>
      </c>
      <c r="AMA38" s="268">
        <v>0</v>
      </c>
      <c r="AMB38" s="268">
        <v>0</v>
      </c>
      <c r="AMC38" s="268">
        <v>0</v>
      </c>
      <c r="AMD38" s="268">
        <v>0</v>
      </c>
      <c r="AME38" s="268">
        <v>0</v>
      </c>
      <c r="AMF38" s="268">
        <v>2527.33</v>
      </c>
      <c r="AMG38" s="268">
        <v>0</v>
      </c>
      <c r="AMH38" s="269"/>
      <c r="AMI38" s="270">
        <f t="shared" si="67"/>
        <v>2527.33</v>
      </c>
      <c r="AMJ38" s="271">
        <f t="shared" si="67"/>
        <v>2527.33</v>
      </c>
      <c r="AMK38" s="268">
        <v>0</v>
      </c>
      <c r="AML38" s="268">
        <v>0</v>
      </c>
      <c r="AMM38" s="268">
        <v>0</v>
      </c>
      <c r="AMN38" s="268">
        <v>0</v>
      </c>
      <c r="AMO38" s="268">
        <v>0</v>
      </c>
      <c r="AMP38" s="268">
        <v>0</v>
      </c>
      <c r="AMQ38" s="268">
        <v>0</v>
      </c>
      <c r="AMR38" s="268">
        <v>0</v>
      </c>
      <c r="AMS38" s="268">
        <v>0</v>
      </c>
      <c r="AMT38" s="268">
        <v>0</v>
      </c>
      <c r="AMU38" s="268">
        <v>0</v>
      </c>
      <c r="AMV38" s="268">
        <v>0</v>
      </c>
      <c r="AMW38" s="269"/>
      <c r="AMX38" s="270">
        <f t="shared" si="68"/>
        <v>0</v>
      </c>
      <c r="AMY38" s="271">
        <f t="shared" si="68"/>
        <v>0</v>
      </c>
      <c r="AMZ38" s="268">
        <v>0</v>
      </c>
      <c r="ANA38" s="268">
        <v>0</v>
      </c>
      <c r="ANB38" s="268">
        <v>0</v>
      </c>
      <c r="ANC38" s="268">
        <v>0</v>
      </c>
      <c r="AND38" s="268">
        <v>0</v>
      </c>
      <c r="ANE38" s="268">
        <v>0</v>
      </c>
      <c r="ANF38" s="268">
        <v>0</v>
      </c>
      <c r="ANG38" s="268">
        <v>0</v>
      </c>
      <c r="ANH38" s="268">
        <v>0</v>
      </c>
      <c r="ANI38" s="268">
        <v>0</v>
      </c>
      <c r="ANJ38" s="268">
        <v>0</v>
      </c>
      <c r="ANK38" s="268">
        <v>0</v>
      </c>
      <c r="ANL38" s="269"/>
      <c r="ANM38" s="270">
        <f t="shared" si="69"/>
        <v>0</v>
      </c>
      <c r="ANN38" s="271">
        <f t="shared" si="69"/>
        <v>0</v>
      </c>
      <c r="ANO38" s="268">
        <v>0</v>
      </c>
      <c r="ANP38" s="268">
        <v>0</v>
      </c>
      <c r="ANQ38" s="268">
        <v>0</v>
      </c>
      <c r="ANR38" s="268">
        <v>0</v>
      </c>
      <c r="ANS38" s="268">
        <v>0</v>
      </c>
      <c r="ANT38" s="268">
        <v>0</v>
      </c>
      <c r="ANU38" s="268">
        <v>0</v>
      </c>
      <c r="ANV38" s="268">
        <v>0</v>
      </c>
      <c r="ANW38" s="268">
        <v>0</v>
      </c>
      <c r="ANX38" s="268">
        <v>0</v>
      </c>
      <c r="ANY38" s="268">
        <v>0</v>
      </c>
      <c r="ANZ38" s="268">
        <v>0</v>
      </c>
      <c r="AOA38" s="269"/>
      <c r="AOB38" s="270">
        <f t="shared" si="70"/>
        <v>0</v>
      </c>
      <c r="AOC38" s="271">
        <f t="shared" si="70"/>
        <v>0</v>
      </c>
      <c r="AOD38" s="268">
        <v>0</v>
      </c>
      <c r="AOE38" s="268">
        <v>0</v>
      </c>
      <c r="AOF38" s="268">
        <v>0</v>
      </c>
      <c r="AOG38" s="268">
        <v>0</v>
      </c>
      <c r="AOH38" s="268">
        <v>0</v>
      </c>
      <c r="AOI38" s="268">
        <v>0</v>
      </c>
      <c r="AOJ38" s="268">
        <v>0</v>
      </c>
      <c r="AOK38" s="268">
        <v>0</v>
      </c>
      <c r="AOL38" s="268">
        <v>0</v>
      </c>
      <c r="AOM38" s="268">
        <v>0</v>
      </c>
      <c r="AON38" s="268">
        <v>0</v>
      </c>
      <c r="AOO38" s="268">
        <v>0</v>
      </c>
      <c r="AOP38" s="269"/>
      <c r="AOQ38" s="270">
        <f t="shared" si="71"/>
        <v>0</v>
      </c>
      <c r="AOR38" s="271">
        <f t="shared" si="71"/>
        <v>0</v>
      </c>
      <c r="AOS38" s="268">
        <v>0</v>
      </c>
      <c r="AOT38" s="268">
        <v>0</v>
      </c>
      <c r="AOU38" s="268">
        <v>0</v>
      </c>
      <c r="AOV38" s="268">
        <v>0</v>
      </c>
      <c r="AOW38" s="268">
        <v>0</v>
      </c>
      <c r="AOX38" s="268">
        <v>0</v>
      </c>
      <c r="AOY38" s="268">
        <v>0</v>
      </c>
      <c r="AOZ38" s="268">
        <v>0</v>
      </c>
      <c r="APA38" s="268">
        <v>0</v>
      </c>
      <c r="APB38" s="268">
        <v>0</v>
      </c>
      <c r="APC38" s="268">
        <v>0</v>
      </c>
      <c r="APD38" s="268">
        <v>0</v>
      </c>
      <c r="APE38" s="269"/>
      <c r="APF38" s="270">
        <f t="shared" si="72"/>
        <v>0</v>
      </c>
      <c r="APG38" s="271">
        <f t="shared" si="72"/>
        <v>0</v>
      </c>
      <c r="APH38" s="268">
        <v>0</v>
      </c>
      <c r="API38" s="268">
        <v>0</v>
      </c>
      <c r="APJ38" s="268">
        <v>0</v>
      </c>
      <c r="APK38" s="268">
        <v>0</v>
      </c>
      <c r="APL38" s="268">
        <v>0</v>
      </c>
      <c r="APM38" s="268">
        <v>0</v>
      </c>
      <c r="APN38" s="268">
        <v>0</v>
      </c>
      <c r="APO38" s="268">
        <v>0</v>
      </c>
      <c r="APP38" s="268">
        <v>0</v>
      </c>
      <c r="APQ38" s="268">
        <v>0</v>
      </c>
      <c r="APR38" s="268">
        <v>0</v>
      </c>
      <c r="APS38" s="268">
        <v>0</v>
      </c>
      <c r="APT38" s="269"/>
      <c r="APU38" s="270">
        <f t="shared" si="73"/>
        <v>0</v>
      </c>
      <c r="APV38" s="271">
        <f t="shared" si="73"/>
        <v>0</v>
      </c>
      <c r="APW38" s="268">
        <v>0</v>
      </c>
      <c r="APX38" s="268">
        <v>0</v>
      </c>
      <c r="APY38" s="268">
        <v>0</v>
      </c>
      <c r="APZ38" s="268">
        <v>0</v>
      </c>
      <c r="AQA38" s="268">
        <v>0</v>
      </c>
      <c r="AQB38" s="268">
        <v>0</v>
      </c>
      <c r="AQC38" s="268">
        <v>0</v>
      </c>
      <c r="AQD38" s="268">
        <v>0</v>
      </c>
      <c r="AQE38" s="268">
        <v>0</v>
      </c>
      <c r="AQF38" s="268">
        <v>0</v>
      </c>
      <c r="AQG38" s="268">
        <v>0</v>
      </c>
      <c r="AQH38" s="268">
        <v>0</v>
      </c>
      <c r="AQI38" s="269"/>
      <c r="AQJ38" s="270">
        <f t="shared" si="74"/>
        <v>0</v>
      </c>
      <c r="AQK38" s="271">
        <f t="shared" si="74"/>
        <v>0</v>
      </c>
      <c r="AQL38" s="268"/>
      <c r="AQM38" s="268"/>
      <c r="AQN38" s="268"/>
      <c r="AQO38" s="268"/>
      <c r="AQP38" s="268"/>
      <c r="AQQ38" s="268"/>
      <c r="AQR38" s="268">
        <v>209756</v>
      </c>
      <c r="AQS38" s="268"/>
      <c r="AQT38" s="268"/>
      <c r="AQU38" s="268"/>
      <c r="AQV38" s="268"/>
      <c r="AQW38" s="268"/>
      <c r="AQX38" s="269"/>
      <c r="AQY38" s="270">
        <f t="shared" si="75"/>
        <v>209756</v>
      </c>
      <c r="AQZ38" s="271">
        <f t="shared" si="75"/>
        <v>209756</v>
      </c>
      <c r="ARA38" s="268">
        <v>11840</v>
      </c>
      <c r="ARB38" s="268">
        <v>0</v>
      </c>
      <c r="ARC38" s="268">
        <v>0</v>
      </c>
      <c r="ARD38" s="268">
        <v>358740</v>
      </c>
      <c r="ARE38" s="268">
        <v>119580</v>
      </c>
      <c r="ARF38" s="268">
        <v>119580</v>
      </c>
      <c r="ARG38" s="268">
        <v>119580</v>
      </c>
      <c r="ARH38" s="268">
        <v>119580</v>
      </c>
      <c r="ARI38" s="268">
        <v>0</v>
      </c>
      <c r="ARJ38" s="268">
        <v>0</v>
      </c>
      <c r="ARK38" s="268">
        <v>129289.58999999985</v>
      </c>
      <c r="ARL38" s="268">
        <v>203000</v>
      </c>
      <c r="ARM38" s="269"/>
      <c r="ARN38" s="270">
        <f t="shared" si="76"/>
        <v>1181189.5899999999</v>
      </c>
      <c r="ARO38" s="271">
        <f t="shared" si="76"/>
        <v>1169349.5899999999</v>
      </c>
      <c r="ARP38" s="268">
        <v>275205.09000000003</v>
      </c>
      <c r="ARQ38" s="268">
        <v>569554.68000000005</v>
      </c>
      <c r="ARR38" s="268">
        <v>383701.52</v>
      </c>
      <c r="ARS38" s="268">
        <v>351217.21</v>
      </c>
      <c r="ART38" s="268">
        <v>409585.18</v>
      </c>
      <c r="ARU38" s="268">
        <v>443770.65</v>
      </c>
      <c r="ARV38" s="268">
        <v>411186.78</v>
      </c>
      <c r="ARW38" s="268">
        <v>665964.75</v>
      </c>
      <c r="ARX38" s="268">
        <v>405671.78</v>
      </c>
      <c r="ARY38" s="268">
        <v>359180.99</v>
      </c>
      <c r="ARZ38" s="268">
        <v>428121.7</v>
      </c>
      <c r="ASA38" s="269"/>
      <c r="ASB38" s="272">
        <f t="shared" si="78"/>
        <v>4703160.330000001</v>
      </c>
      <c r="ASC38" s="273"/>
      <c r="ASD38" s="268"/>
      <c r="ASE38" s="268"/>
      <c r="ASF38" s="268"/>
      <c r="ASG38" s="268"/>
      <c r="ASH38" s="268"/>
      <c r="ASI38" s="268"/>
      <c r="ASJ38" s="268"/>
      <c r="ASK38" s="268"/>
      <c r="ASL38" s="268"/>
      <c r="ASM38" s="268"/>
      <c r="ASN38" s="269"/>
      <c r="ASO38" s="274">
        <f t="shared" si="77"/>
        <v>0</v>
      </c>
    </row>
    <row r="39" spans="1:1185" x14ac:dyDescent="0.25">
      <c r="A39" s="39">
        <v>38</v>
      </c>
      <c r="B39" s="40">
        <v>1</v>
      </c>
      <c r="C39" s="40" t="s">
        <v>49</v>
      </c>
      <c r="D39" s="40" t="s">
        <v>49</v>
      </c>
      <c r="E39" s="41" t="s">
        <v>49</v>
      </c>
      <c r="F39" s="187">
        <v>870756</v>
      </c>
      <c r="G39" s="49">
        <v>1030854</v>
      </c>
      <c r="H39" s="51">
        <v>894161</v>
      </c>
      <c r="I39" s="49">
        <v>963344</v>
      </c>
      <c r="J39" s="49">
        <v>314291.52260566002</v>
      </c>
      <c r="K39" s="51" t="s">
        <v>219</v>
      </c>
      <c r="L39" s="49">
        <v>680080.62</v>
      </c>
      <c r="M39" s="49">
        <v>994372</v>
      </c>
      <c r="N39" s="49">
        <v>894161</v>
      </c>
      <c r="O39" s="49">
        <v>74513</v>
      </c>
      <c r="P39" s="49">
        <v>80279</v>
      </c>
      <c r="Q39" s="258">
        <v>13410.577983535793</v>
      </c>
      <c r="R39" s="259">
        <v>23071.279410804174</v>
      </c>
      <c r="S39" s="260">
        <f t="shared" si="0"/>
        <v>36481.857394339968</v>
      </c>
      <c r="T39" s="261">
        <v>135.9</v>
      </c>
      <c r="U39" s="261">
        <v>1424.44</v>
      </c>
      <c r="V39" s="261">
        <v>564.07000000000005</v>
      </c>
      <c r="W39" s="261">
        <v>596.15</v>
      </c>
      <c r="X39" s="261">
        <v>585.91</v>
      </c>
      <c r="Y39" s="261">
        <v>158.77000000000001</v>
      </c>
      <c r="Z39" s="261">
        <v>0</v>
      </c>
      <c r="AA39" s="261">
        <v>0</v>
      </c>
      <c r="AB39" s="261">
        <v>1015.39</v>
      </c>
      <c r="AC39" s="261">
        <v>1468.35</v>
      </c>
      <c r="AD39" s="261">
        <v>0</v>
      </c>
      <c r="AE39" s="261">
        <v>45</v>
      </c>
      <c r="AF39" s="262"/>
      <c r="AG39" s="263">
        <f t="shared" si="1"/>
        <v>5993.98</v>
      </c>
      <c r="AH39" s="264">
        <f t="shared" si="1"/>
        <v>5858.08</v>
      </c>
      <c r="AI39" s="261">
        <v>150</v>
      </c>
      <c r="AJ39" s="261">
        <v>52.8</v>
      </c>
      <c r="AK39" s="261">
        <v>56.2</v>
      </c>
      <c r="AL39" s="261">
        <v>1232.57</v>
      </c>
      <c r="AM39" s="261">
        <v>3070.74</v>
      </c>
      <c r="AN39" s="261">
        <v>3282.14</v>
      </c>
      <c r="AO39" s="261">
        <v>3514.35</v>
      </c>
      <c r="AP39" s="261">
        <v>1541.5</v>
      </c>
      <c r="AQ39" s="261">
        <v>1322.04</v>
      </c>
      <c r="AR39" s="261">
        <v>1818.08</v>
      </c>
      <c r="AS39" s="261">
        <v>3065.81</v>
      </c>
      <c r="AT39" s="261">
        <v>5</v>
      </c>
      <c r="AU39" s="262"/>
      <c r="AV39" s="263">
        <f t="shared" si="2"/>
        <v>19111.23</v>
      </c>
      <c r="AW39" s="264">
        <f t="shared" si="2"/>
        <v>18961.23</v>
      </c>
      <c r="AX39" s="261">
        <v>6.4</v>
      </c>
      <c r="AY39" s="261">
        <v>16.8</v>
      </c>
      <c r="AZ39" s="261">
        <v>6.4</v>
      </c>
      <c r="BA39" s="261">
        <v>4</v>
      </c>
      <c r="BB39" s="261">
        <v>4.8</v>
      </c>
      <c r="BC39" s="261">
        <v>4</v>
      </c>
      <c r="BD39" s="261">
        <v>7.2</v>
      </c>
      <c r="BE39" s="261">
        <v>4</v>
      </c>
      <c r="BF39" s="261">
        <v>10.4</v>
      </c>
      <c r="BG39" s="261">
        <v>7.2</v>
      </c>
      <c r="BH39" s="261">
        <v>11.2</v>
      </c>
      <c r="BI39" s="261">
        <v>11.2</v>
      </c>
      <c r="BJ39" s="262"/>
      <c r="BK39" s="263">
        <f t="shared" si="3"/>
        <v>93.600000000000009</v>
      </c>
      <c r="BL39" s="264">
        <f t="shared" si="3"/>
        <v>87.2</v>
      </c>
      <c r="BM39" s="261">
        <v>19</v>
      </c>
      <c r="BN39" s="261">
        <v>11</v>
      </c>
      <c r="BO39" s="261">
        <v>35</v>
      </c>
      <c r="BP39" s="261">
        <v>57</v>
      </c>
      <c r="BQ39" s="261">
        <v>371</v>
      </c>
      <c r="BR39" s="261">
        <v>91</v>
      </c>
      <c r="BS39" s="261">
        <v>36</v>
      </c>
      <c r="BT39" s="261">
        <v>53.5</v>
      </c>
      <c r="BU39" s="261">
        <v>35</v>
      </c>
      <c r="BV39" s="261">
        <v>85</v>
      </c>
      <c r="BW39" s="261">
        <v>51.78</v>
      </c>
      <c r="BX39" s="261">
        <v>36</v>
      </c>
      <c r="BY39" s="262"/>
      <c r="BZ39" s="263">
        <f t="shared" si="4"/>
        <v>881.28</v>
      </c>
      <c r="CA39" s="264">
        <f t="shared" si="4"/>
        <v>862.28</v>
      </c>
      <c r="CB39" s="261">
        <v>1741.83</v>
      </c>
      <c r="CC39" s="261">
        <v>1956.68</v>
      </c>
      <c r="CD39" s="261">
        <v>767.42</v>
      </c>
      <c r="CE39" s="261">
        <v>553.02</v>
      </c>
      <c r="CF39" s="261">
        <v>2152.79</v>
      </c>
      <c r="CG39" s="261">
        <v>1695.79</v>
      </c>
      <c r="CH39" s="261">
        <v>2331.14</v>
      </c>
      <c r="CI39" s="261">
        <v>831.76</v>
      </c>
      <c r="CJ39" s="261">
        <v>2484.9899999999998</v>
      </c>
      <c r="CK39" s="261">
        <v>2304</v>
      </c>
      <c r="CL39" s="261">
        <v>2372.96</v>
      </c>
      <c r="CM39" s="261">
        <v>1773.97</v>
      </c>
      <c r="CN39" s="262"/>
      <c r="CO39" s="263">
        <f t="shared" si="5"/>
        <v>20966.349999999999</v>
      </c>
      <c r="CP39" s="264">
        <f t="shared" si="5"/>
        <v>19224.52</v>
      </c>
      <c r="CQ39" s="261">
        <v>0</v>
      </c>
      <c r="CR39" s="261">
        <v>0</v>
      </c>
      <c r="CS39" s="261">
        <v>0</v>
      </c>
      <c r="CT39" s="261">
        <v>0</v>
      </c>
      <c r="CU39" s="261">
        <v>0</v>
      </c>
      <c r="CV39" s="261">
        <v>0</v>
      </c>
      <c r="CW39" s="261">
        <v>0</v>
      </c>
      <c r="CX39" s="261">
        <v>0</v>
      </c>
      <c r="CY39" s="261">
        <v>0</v>
      </c>
      <c r="CZ39" s="261">
        <v>0</v>
      </c>
      <c r="DA39" s="261">
        <v>0</v>
      </c>
      <c r="DB39" s="261">
        <v>0</v>
      </c>
      <c r="DC39" s="262"/>
      <c r="DD39" s="263">
        <f t="shared" si="6"/>
        <v>0</v>
      </c>
      <c r="DE39" s="264">
        <f t="shared" si="6"/>
        <v>0</v>
      </c>
      <c r="DF39" s="261">
        <v>0</v>
      </c>
      <c r="DG39" s="261">
        <v>0</v>
      </c>
      <c r="DH39" s="261">
        <v>0</v>
      </c>
      <c r="DI39" s="261">
        <v>0</v>
      </c>
      <c r="DJ39" s="261">
        <v>0</v>
      </c>
      <c r="DK39" s="261">
        <v>0</v>
      </c>
      <c r="DL39" s="261">
        <v>0</v>
      </c>
      <c r="DM39" s="261">
        <v>0</v>
      </c>
      <c r="DN39" s="261">
        <v>0</v>
      </c>
      <c r="DO39" s="261">
        <v>0</v>
      </c>
      <c r="DP39" s="261">
        <v>0</v>
      </c>
      <c r="DQ39" s="261">
        <v>0</v>
      </c>
      <c r="DR39" s="262"/>
      <c r="DS39" s="263">
        <f t="shared" si="7"/>
        <v>0</v>
      </c>
      <c r="DT39" s="264">
        <f t="shared" si="7"/>
        <v>0</v>
      </c>
      <c r="DU39" s="261">
        <v>1734.4</v>
      </c>
      <c r="DV39" s="261">
        <v>1724</v>
      </c>
      <c r="DW39" s="261">
        <v>1969.71</v>
      </c>
      <c r="DX39" s="261">
        <v>1861.7</v>
      </c>
      <c r="DY39" s="261">
        <v>1460.7</v>
      </c>
      <c r="DZ39" s="261">
        <v>1407.37</v>
      </c>
      <c r="EA39" s="261">
        <v>1332.87</v>
      </c>
      <c r="EB39" s="261">
        <v>797.08</v>
      </c>
      <c r="EC39" s="261">
        <v>693.05</v>
      </c>
      <c r="ED39" s="261">
        <v>1084.02</v>
      </c>
      <c r="EE39" s="261">
        <v>902.92</v>
      </c>
      <c r="EF39" s="261">
        <v>1665.9</v>
      </c>
      <c r="EG39" s="262"/>
      <c r="EH39" s="263">
        <f t="shared" si="8"/>
        <v>16633.72</v>
      </c>
      <c r="EI39" s="264">
        <f t="shared" si="8"/>
        <v>14899.319999999998</v>
      </c>
      <c r="EJ39" s="261">
        <v>363.1</v>
      </c>
      <c r="EK39" s="261">
        <v>203.5</v>
      </c>
      <c r="EL39" s="261">
        <v>308.29000000000002</v>
      </c>
      <c r="EM39" s="261">
        <v>336.8</v>
      </c>
      <c r="EN39" s="261">
        <v>222.6</v>
      </c>
      <c r="EO39" s="261">
        <v>152.66999999999999</v>
      </c>
      <c r="EP39" s="261">
        <v>152.1</v>
      </c>
      <c r="EQ39" s="261">
        <v>91.04</v>
      </c>
      <c r="ER39" s="261">
        <v>81.5</v>
      </c>
      <c r="ES39" s="261">
        <v>126.8</v>
      </c>
      <c r="ET39" s="261">
        <v>99.19</v>
      </c>
      <c r="EU39" s="261">
        <v>188.76</v>
      </c>
      <c r="EV39" s="262"/>
      <c r="EW39" s="263">
        <f t="shared" si="9"/>
        <v>2326.3499999999995</v>
      </c>
      <c r="EX39" s="264">
        <f t="shared" si="9"/>
        <v>1963.25</v>
      </c>
      <c r="EY39" s="261">
        <v>8.8000000000000007</v>
      </c>
      <c r="EZ39" s="261">
        <v>68</v>
      </c>
      <c r="FA39" s="261">
        <v>62.8</v>
      </c>
      <c r="FB39" s="261">
        <v>4</v>
      </c>
      <c r="FC39" s="261">
        <v>12</v>
      </c>
      <c r="FD39" s="261">
        <v>82</v>
      </c>
      <c r="FE39" s="261">
        <v>5.6</v>
      </c>
      <c r="FF39" s="261">
        <v>88</v>
      </c>
      <c r="FG39" s="261">
        <v>24.8</v>
      </c>
      <c r="FH39" s="261">
        <v>35.6</v>
      </c>
      <c r="FI39" s="261">
        <v>2.4</v>
      </c>
      <c r="FJ39" s="261">
        <v>41.6</v>
      </c>
      <c r="FK39" s="262"/>
      <c r="FL39" s="263">
        <f t="shared" si="10"/>
        <v>435.6</v>
      </c>
      <c r="FM39" s="264">
        <f t="shared" si="10"/>
        <v>426.8</v>
      </c>
      <c r="FN39" s="261">
        <v>61</v>
      </c>
      <c r="FO39" s="261">
        <v>102.5</v>
      </c>
      <c r="FP39" s="261">
        <v>149.5</v>
      </c>
      <c r="FQ39" s="261">
        <v>67</v>
      </c>
      <c r="FR39" s="261">
        <v>30</v>
      </c>
      <c r="FS39" s="261">
        <v>28</v>
      </c>
      <c r="FT39" s="261">
        <v>118</v>
      </c>
      <c r="FU39" s="261">
        <v>82.5</v>
      </c>
      <c r="FV39" s="261">
        <v>555.5</v>
      </c>
      <c r="FW39" s="261">
        <v>126.11</v>
      </c>
      <c r="FX39" s="261">
        <v>81</v>
      </c>
      <c r="FY39" s="261">
        <v>87.3</v>
      </c>
      <c r="FZ39" s="262"/>
      <c r="GA39" s="263">
        <f t="shared" si="11"/>
        <v>1488.4099999999999</v>
      </c>
      <c r="GB39" s="264">
        <f t="shared" si="11"/>
        <v>1427.4099999999999</v>
      </c>
      <c r="GC39" s="261">
        <v>1138.5</v>
      </c>
      <c r="GD39" s="261">
        <v>894</v>
      </c>
      <c r="GE39" s="261">
        <v>724</v>
      </c>
      <c r="GF39" s="261">
        <v>496.25</v>
      </c>
      <c r="GG39" s="261">
        <v>820.73</v>
      </c>
      <c r="GH39" s="261">
        <v>723.83</v>
      </c>
      <c r="GI39" s="261">
        <v>570.08000000000004</v>
      </c>
      <c r="GJ39" s="261">
        <v>738.93</v>
      </c>
      <c r="GK39" s="261">
        <v>353.52</v>
      </c>
      <c r="GL39" s="261">
        <v>876.21</v>
      </c>
      <c r="GM39" s="261">
        <v>486.95</v>
      </c>
      <c r="GN39" s="261">
        <v>599.58000000000004</v>
      </c>
      <c r="GO39" s="262"/>
      <c r="GP39" s="263">
        <f t="shared" si="12"/>
        <v>8422.58</v>
      </c>
      <c r="GQ39" s="264">
        <f t="shared" si="12"/>
        <v>7284.08</v>
      </c>
      <c r="GR39" s="261">
        <v>0</v>
      </c>
      <c r="GS39" s="261">
        <v>0</v>
      </c>
      <c r="GT39" s="261">
        <v>0</v>
      </c>
      <c r="GU39" s="261">
        <v>0</v>
      </c>
      <c r="GV39" s="261">
        <v>0</v>
      </c>
      <c r="GW39" s="261">
        <v>0</v>
      </c>
      <c r="GX39" s="261">
        <v>0</v>
      </c>
      <c r="GY39" s="261">
        <v>0</v>
      </c>
      <c r="GZ39" s="261">
        <v>0</v>
      </c>
      <c r="HA39" s="261">
        <v>0</v>
      </c>
      <c r="HB39" s="261">
        <v>0</v>
      </c>
      <c r="HC39" s="261">
        <v>0</v>
      </c>
      <c r="HD39" s="262"/>
      <c r="HE39" s="263">
        <f t="shared" si="13"/>
        <v>0</v>
      </c>
      <c r="HF39" s="264">
        <f t="shared" si="13"/>
        <v>0</v>
      </c>
      <c r="HG39" s="261">
        <v>0</v>
      </c>
      <c r="HH39" s="261">
        <v>0</v>
      </c>
      <c r="HI39" s="261">
        <v>0</v>
      </c>
      <c r="HJ39" s="261">
        <v>0</v>
      </c>
      <c r="HK39" s="261">
        <v>0</v>
      </c>
      <c r="HL39" s="261">
        <v>0</v>
      </c>
      <c r="HM39" s="261">
        <v>0</v>
      </c>
      <c r="HN39" s="261">
        <v>0</v>
      </c>
      <c r="HO39" s="261">
        <v>0</v>
      </c>
      <c r="HP39" s="261">
        <v>0</v>
      </c>
      <c r="HQ39" s="261">
        <v>0</v>
      </c>
      <c r="HR39" s="261">
        <v>0</v>
      </c>
      <c r="HS39" s="262"/>
      <c r="HT39" s="263">
        <f t="shared" si="14"/>
        <v>0</v>
      </c>
      <c r="HU39" s="264">
        <f t="shared" si="14"/>
        <v>0</v>
      </c>
      <c r="HV39" s="261">
        <v>0</v>
      </c>
      <c r="HW39" s="261">
        <v>0</v>
      </c>
      <c r="HX39" s="261">
        <v>0</v>
      </c>
      <c r="HY39" s="261">
        <v>0</v>
      </c>
      <c r="HZ39" s="261">
        <v>0</v>
      </c>
      <c r="IA39" s="261">
        <v>0</v>
      </c>
      <c r="IB39" s="261">
        <v>0</v>
      </c>
      <c r="IC39" s="261">
        <v>0</v>
      </c>
      <c r="ID39" s="261">
        <v>0</v>
      </c>
      <c r="IE39" s="261">
        <v>0</v>
      </c>
      <c r="IF39" s="261">
        <v>0</v>
      </c>
      <c r="IG39" s="261">
        <v>0</v>
      </c>
      <c r="IH39" s="262"/>
      <c r="II39" s="263">
        <f t="shared" si="15"/>
        <v>0</v>
      </c>
      <c r="IJ39" s="264">
        <f t="shared" si="15"/>
        <v>0</v>
      </c>
      <c r="IK39" s="261">
        <v>4394.17</v>
      </c>
      <c r="IL39" s="261">
        <v>3234.03</v>
      </c>
      <c r="IM39" s="261">
        <v>3001.65</v>
      </c>
      <c r="IN39" s="261">
        <v>3530</v>
      </c>
      <c r="IO39" s="261">
        <v>3795</v>
      </c>
      <c r="IP39" s="261">
        <v>2673.97</v>
      </c>
      <c r="IQ39" s="261">
        <v>3716.03</v>
      </c>
      <c r="IR39" s="261">
        <v>1035</v>
      </c>
      <c r="IS39" s="261">
        <v>2300</v>
      </c>
      <c r="IT39" s="261">
        <v>2875</v>
      </c>
      <c r="IU39" s="261">
        <v>1725</v>
      </c>
      <c r="IV39" s="261">
        <v>3155</v>
      </c>
      <c r="IW39" s="262"/>
      <c r="IX39" s="263">
        <f t="shared" si="16"/>
        <v>35434.85</v>
      </c>
      <c r="IY39" s="264">
        <f t="shared" si="16"/>
        <v>31040.68</v>
      </c>
      <c r="IZ39" s="261">
        <v>630.5</v>
      </c>
      <c r="JA39" s="261">
        <v>535.67999999999995</v>
      </c>
      <c r="JB39" s="261">
        <v>197</v>
      </c>
      <c r="JC39" s="261">
        <v>611.5</v>
      </c>
      <c r="JD39" s="261">
        <v>486.8</v>
      </c>
      <c r="JE39" s="261">
        <v>380.25</v>
      </c>
      <c r="JF39" s="261">
        <v>553.75</v>
      </c>
      <c r="JG39" s="261">
        <v>3</v>
      </c>
      <c r="JH39" s="261">
        <v>1585.5</v>
      </c>
      <c r="JI39" s="261">
        <v>5</v>
      </c>
      <c r="JJ39" s="261">
        <v>0</v>
      </c>
      <c r="JK39" s="261">
        <v>129</v>
      </c>
      <c r="JL39" s="262"/>
      <c r="JM39" s="263">
        <f t="shared" si="17"/>
        <v>5117.9799999999996</v>
      </c>
      <c r="JN39" s="264">
        <f t="shared" si="17"/>
        <v>4487.4799999999996</v>
      </c>
      <c r="JO39" s="261">
        <v>0</v>
      </c>
      <c r="JP39" s="261">
        <v>0</v>
      </c>
      <c r="JQ39" s="261">
        <v>0</v>
      </c>
      <c r="JR39" s="261">
        <v>0</v>
      </c>
      <c r="JS39" s="261">
        <v>0</v>
      </c>
      <c r="JT39" s="261">
        <v>0</v>
      </c>
      <c r="JU39" s="261">
        <v>0</v>
      </c>
      <c r="JV39" s="261">
        <v>0</v>
      </c>
      <c r="JW39" s="261">
        <v>0</v>
      </c>
      <c r="JX39" s="261">
        <v>0</v>
      </c>
      <c r="JY39" s="261">
        <v>0</v>
      </c>
      <c r="JZ39" s="261">
        <v>0</v>
      </c>
      <c r="KA39" s="262"/>
      <c r="KB39" s="263">
        <f t="shared" si="18"/>
        <v>0</v>
      </c>
      <c r="KC39" s="264">
        <f t="shared" si="18"/>
        <v>0</v>
      </c>
      <c r="KD39" s="261">
        <v>640</v>
      </c>
      <c r="KE39" s="261">
        <v>400</v>
      </c>
      <c r="KF39" s="261">
        <v>820</v>
      </c>
      <c r="KG39" s="261">
        <v>1120</v>
      </c>
      <c r="KH39" s="261">
        <v>1040</v>
      </c>
      <c r="KI39" s="261">
        <v>761.03</v>
      </c>
      <c r="KJ39" s="261">
        <v>1158.97</v>
      </c>
      <c r="KK39" s="261">
        <v>320</v>
      </c>
      <c r="KL39" s="261">
        <v>560</v>
      </c>
      <c r="KM39" s="261">
        <v>880</v>
      </c>
      <c r="KN39" s="261">
        <v>80</v>
      </c>
      <c r="KO39" s="261">
        <v>960</v>
      </c>
      <c r="KP39" s="262"/>
      <c r="KQ39" s="263">
        <f t="shared" si="19"/>
        <v>8740</v>
      </c>
      <c r="KR39" s="264">
        <f t="shared" si="19"/>
        <v>8100</v>
      </c>
      <c r="KS39" s="261">
        <v>150</v>
      </c>
      <c r="KT39" s="261">
        <v>200</v>
      </c>
      <c r="KU39" s="261">
        <v>300</v>
      </c>
      <c r="KV39" s="261">
        <v>100</v>
      </c>
      <c r="KW39" s="261">
        <v>370</v>
      </c>
      <c r="KX39" s="261">
        <v>180</v>
      </c>
      <c r="KY39" s="261">
        <v>100</v>
      </c>
      <c r="KZ39" s="261">
        <v>150</v>
      </c>
      <c r="LA39" s="261">
        <v>250</v>
      </c>
      <c r="LB39" s="261">
        <v>100</v>
      </c>
      <c r="LC39" s="261">
        <v>100</v>
      </c>
      <c r="LD39" s="261">
        <v>300</v>
      </c>
      <c r="LE39" s="262"/>
      <c r="LF39" s="263">
        <f t="shared" si="20"/>
        <v>2300</v>
      </c>
      <c r="LG39" s="264">
        <f t="shared" si="20"/>
        <v>2150</v>
      </c>
      <c r="LH39" s="261">
        <v>0</v>
      </c>
      <c r="LI39" s="261">
        <v>0</v>
      </c>
      <c r="LJ39" s="261">
        <v>0</v>
      </c>
      <c r="LK39" s="261">
        <v>200</v>
      </c>
      <c r="LL39" s="261">
        <v>0</v>
      </c>
      <c r="LM39" s="261">
        <v>0</v>
      </c>
      <c r="LN39" s="261">
        <v>0</v>
      </c>
      <c r="LO39" s="261">
        <v>0</v>
      </c>
      <c r="LP39" s="261">
        <v>0</v>
      </c>
      <c r="LQ39" s="261">
        <v>260</v>
      </c>
      <c r="LR39" s="261">
        <v>0</v>
      </c>
      <c r="LS39" s="261">
        <v>0</v>
      </c>
      <c r="LT39" s="262"/>
      <c r="LU39" s="263">
        <f t="shared" si="21"/>
        <v>460</v>
      </c>
      <c r="LV39" s="264">
        <f t="shared" si="21"/>
        <v>460</v>
      </c>
      <c r="LW39" s="261">
        <v>0</v>
      </c>
      <c r="LX39" s="261">
        <v>0</v>
      </c>
      <c r="LY39" s="261">
        <v>0</v>
      </c>
      <c r="LZ39" s="261">
        <v>0</v>
      </c>
      <c r="MA39" s="261">
        <v>0</v>
      </c>
      <c r="MB39" s="261">
        <v>0</v>
      </c>
      <c r="MC39" s="261">
        <v>0</v>
      </c>
      <c r="MD39" s="261">
        <v>0</v>
      </c>
      <c r="ME39" s="261">
        <v>0</v>
      </c>
      <c r="MF39" s="261">
        <v>0</v>
      </c>
      <c r="MG39" s="261">
        <v>0</v>
      </c>
      <c r="MH39" s="261">
        <v>0</v>
      </c>
      <c r="MI39" s="262"/>
      <c r="MJ39" s="263">
        <f t="shared" si="22"/>
        <v>0</v>
      </c>
      <c r="MK39" s="264">
        <f t="shared" si="22"/>
        <v>0</v>
      </c>
      <c r="ML39" s="261">
        <v>0</v>
      </c>
      <c r="MM39" s="261">
        <v>0</v>
      </c>
      <c r="MN39" s="261">
        <v>0</v>
      </c>
      <c r="MO39" s="261">
        <v>0</v>
      </c>
      <c r="MP39" s="261">
        <v>0</v>
      </c>
      <c r="MQ39" s="261">
        <v>0</v>
      </c>
      <c r="MR39" s="261">
        <v>0</v>
      </c>
      <c r="MS39" s="261">
        <v>0</v>
      </c>
      <c r="MT39" s="261">
        <v>0</v>
      </c>
      <c r="MU39" s="261">
        <v>0</v>
      </c>
      <c r="MV39" s="261">
        <v>0</v>
      </c>
      <c r="MW39" s="261">
        <v>0</v>
      </c>
      <c r="MX39" s="262"/>
      <c r="MY39" s="263">
        <f t="shared" si="23"/>
        <v>0</v>
      </c>
      <c r="MZ39" s="264">
        <f t="shared" si="23"/>
        <v>0</v>
      </c>
      <c r="NA39" s="261">
        <v>11070</v>
      </c>
      <c r="NB39" s="261">
        <v>12925</v>
      </c>
      <c r="NC39" s="261">
        <v>10951.43</v>
      </c>
      <c r="ND39" s="261">
        <v>10900</v>
      </c>
      <c r="NE39" s="261">
        <v>14405</v>
      </c>
      <c r="NF39" s="261">
        <v>9685</v>
      </c>
      <c r="NG39" s="261">
        <v>11360</v>
      </c>
      <c r="NH39" s="261">
        <v>3450</v>
      </c>
      <c r="NI39" s="261">
        <v>9250</v>
      </c>
      <c r="NJ39" s="261">
        <v>6130</v>
      </c>
      <c r="NK39" s="261">
        <v>8295</v>
      </c>
      <c r="NL39" s="261">
        <v>10270</v>
      </c>
      <c r="NM39" s="262"/>
      <c r="NN39" s="263">
        <f t="shared" si="24"/>
        <v>118691.43</v>
      </c>
      <c r="NO39" s="264">
        <f t="shared" si="24"/>
        <v>107621.43</v>
      </c>
      <c r="NP39" s="261">
        <v>5</v>
      </c>
      <c r="NQ39" s="261">
        <v>23.5</v>
      </c>
      <c r="NR39" s="261">
        <v>9</v>
      </c>
      <c r="NS39" s="261">
        <v>10</v>
      </c>
      <c r="NT39" s="261">
        <v>6</v>
      </c>
      <c r="NU39" s="261">
        <v>0</v>
      </c>
      <c r="NV39" s="261">
        <v>6</v>
      </c>
      <c r="NW39" s="261">
        <v>0</v>
      </c>
      <c r="NX39" s="261">
        <v>0</v>
      </c>
      <c r="NY39" s="261">
        <v>0</v>
      </c>
      <c r="NZ39" s="261">
        <v>0</v>
      </c>
      <c r="OA39" s="261">
        <v>7</v>
      </c>
      <c r="OB39" s="262"/>
      <c r="OC39" s="263">
        <f t="shared" si="25"/>
        <v>66.5</v>
      </c>
      <c r="OD39" s="264">
        <f t="shared" si="25"/>
        <v>61.5</v>
      </c>
      <c r="OE39" s="261">
        <v>2480</v>
      </c>
      <c r="OF39" s="261">
        <v>2160</v>
      </c>
      <c r="OG39" s="261">
        <v>2522.5700000000002</v>
      </c>
      <c r="OH39" s="261">
        <v>2000</v>
      </c>
      <c r="OI39" s="261">
        <v>3600</v>
      </c>
      <c r="OJ39" s="261">
        <v>2640</v>
      </c>
      <c r="OK39" s="261">
        <v>2800</v>
      </c>
      <c r="OL39" s="261">
        <v>1005</v>
      </c>
      <c r="OM39" s="261">
        <v>2080</v>
      </c>
      <c r="ON39" s="261">
        <v>1350</v>
      </c>
      <c r="OO39" s="261">
        <v>1840</v>
      </c>
      <c r="OP39" s="261">
        <v>1920</v>
      </c>
      <c r="OQ39" s="262"/>
      <c r="OR39" s="263">
        <f t="shared" si="26"/>
        <v>26397.57</v>
      </c>
      <c r="OS39" s="264">
        <f t="shared" si="26"/>
        <v>23917.57</v>
      </c>
      <c r="OT39" s="261">
        <v>50</v>
      </c>
      <c r="OU39" s="261">
        <v>150</v>
      </c>
      <c r="OV39" s="261">
        <v>0</v>
      </c>
      <c r="OW39" s="261">
        <v>0</v>
      </c>
      <c r="OX39" s="261">
        <v>50</v>
      </c>
      <c r="OY39" s="261">
        <v>0</v>
      </c>
      <c r="OZ39" s="261">
        <v>0</v>
      </c>
      <c r="PA39" s="261">
        <v>0</v>
      </c>
      <c r="PB39" s="261">
        <v>0</v>
      </c>
      <c r="PC39" s="261">
        <v>0</v>
      </c>
      <c r="PD39" s="261">
        <v>0</v>
      </c>
      <c r="PE39" s="261">
        <v>0</v>
      </c>
      <c r="PF39" s="262"/>
      <c r="PG39" s="263">
        <f t="shared" si="27"/>
        <v>250</v>
      </c>
      <c r="PH39" s="264">
        <f t="shared" si="27"/>
        <v>200</v>
      </c>
      <c r="PI39" s="261">
        <v>1960</v>
      </c>
      <c r="PJ39" s="261">
        <v>1770</v>
      </c>
      <c r="PK39" s="261">
        <v>1235</v>
      </c>
      <c r="PL39" s="261">
        <v>1500</v>
      </c>
      <c r="PM39" s="261">
        <v>1440</v>
      </c>
      <c r="PN39" s="261">
        <v>1000</v>
      </c>
      <c r="PO39" s="261">
        <v>1535</v>
      </c>
      <c r="PP39" s="261">
        <v>2250</v>
      </c>
      <c r="PQ39" s="261">
        <v>1515</v>
      </c>
      <c r="PR39" s="261">
        <v>1970</v>
      </c>
      <c r="PS39" s="261">
        <v>2085</v>
      </c>
      <c r="PT39" s="261">
        <v>1800</v>
      </c>
      <c r="PU39" s="262"/>
      <c r="PV39" s="263">
        <f t="shared" si="28"/>
        <v>20060</v>
      </c>
      <c r="PW39" s="264">
        <f t="shared" si="28"/>
        <v>18100</v>
      </c>
      <c r="PX39" s="261">
        <v>1500</v>
      </c>
      <c r="PY39" s="261">
        <v>1250</v>
      </c>
      <c r="PZ39" s="261">
        <v>1975</v>
      </c>
      <c r="QA39" s="261">
        <v>1000</v>
      </c>
      <c r="QB39" s="261">
        <v>2004</v>
      </c>
      <c r="QC39" s="261">
        <v>1727</v>
      </c>
      <c r="QD39" s="261">
        <v>985</v>
      </c>
      <c r="QE39" s="261">
        <v>750</v>
      </c>
      <c r="QF39" s="261">
        <v>750</v>
      </c>
      <c r="QG39" s="261">
        <v>1750</v>
      </c>
      <c r="QH39" s="261">
        <v>1788</v>
      </c>
      <c r="QI39" s="261">
        <v>1825</v>
      </c>
      <c r="QJ39" s="262"/>
      <c r="QK39" s="263">
        <f t="shared" si="29"/>
        <v>17304</v>
      </c>
      <c r="QL39" s="264">
        <f t="shared" si="29"/>
        <v>15804</v>
      </c>
      <c r="QM39" s="261">
        <v>0</v>
      </c>
      <c r="QN39" s="261">
        <v>0</v>
      </c>
      <c r="QO39" s="261">
        <v>0</v>
      </c>
      <c r="QP39" s="261">
        <v>0</v>
      </c>
      <c r="QQ39" s="261">
        <v>0</v>
      </c>
      <c r="QR39" s="261">
        <v>0</v>
      </c>
      <c r="QS39" s="261">
        <v>0</v>
      </c>
      <c r="QT39" s="261">
        <v>0</v>
      </c>
      <c r="QU39" s="261">
        <v>0</v>
      </c>
      <c r="QV39" s="261">
        <v>0</v>
      </c>
      <c r="QW39" s="261">
        <v>0</v>
      </c>
      <c r="QX39" s="261">
        <v>0</v>
      </c>
      <c r="QY39" s="262"/>
      <c r="QZ39" s="263">
        <f t="shared" si="30"/>
        <v>0</v>
      </c>
      <c r="RA39" s="264">
        <f t="shared" si="30"/>
        <v>0</v>
      </c>
      <c r="RB39" s="261">
        <v>150</v>
      </c>
      <c r="RC39" s="261">
        <v>0</v>
      </c>
      <c r="RD39" s="261">
        <v>0</v>
      </c>
      <c r="RE39" s="261">
        <v>50</v>
      </c>
      <c r="RF39" s="261">
        <v>0</v>
      </c>
      <c r="RG39" s="261">
        <v>0</v>
      </c>
      <c r="RH39" s="261">
        <v>0</v>
      </c>
      <c r="RI39" s="261">
        <v>0</v>
      </c>
      <c r="RJ39" s="261">
        <v>100</v>
      </c>
      <c r="RK39" s="261">
        <v>50</v>
      </c>
      <c r="RL39" s="261">
        <v>0</v>
      </c>
      <c r="RM39" s="261">
        <v>0</v>
      </c>
      <c r="RN39" s="262"/>
      <c r="RO39" s="263">
        <f t="shared" si="31"/>
        <v>350</v>
      </c>
      <c r="RP39" s="264">
        <f t="shared" si="31"/>
        <v>200</v>
      </c>
      <c r="RQ39" s="261">
        <v>0</v>
      </c>
      <c r="RR39" s="261">
        <v>0</v>
      </c>
      <c r="RS39" s="261">
        <v>0</v>
      </c>
      <c r="RT39" s="261">
        <v>0</v>
      </c>
      <c r="RU39" s="261">
        <v>0</v>
      </c>
      <c r="RV39" s="261">
        <v>0</v>
      </c>
      <c r="RW39" s="261">
        <v>0</v>
      </c>
      <c r="RX39" s="261">
        <v>0</v>
      </c>
      <c r="RY39" s="261">
        <v>0</v>
      </c>
      <c r="RZ39" s="261">
        <v>0</v>
      </c>
      <c r="SA39" s="261">
        <v>0</v>
      </c>
      <c r="SB39" s="261">
        <v>0</v>
      </c>
      <c r="SC39" s="262"/>
      <c r="SD39" s="263">
        <f t="shared" si="32"/>
        <v>0</v>
      </c>
      <c r="SE39" s="264">
        <f t="shared" si="32"/>
        <v>0</v>
      </c>
      <c r="SF39" s="261">
        <v>0</v>
      </c>
      <c r="SG39" s="261">
        <v>0</v>
      </c>
      <c r="SH39" s="261">
        <v>0</v>
      </c>
      <c r="SI39" s="261">
        <v>0</v>
      </c>
      <c r="SJ39" s="261">
        <v>0</v>
      </c>
      <c r="SK39" s="261">
        <v>0</v>
      </c>
      <c r="SL39" s="261">
        <v>0</v>
      </c>
      <c r="SM39" s="261">
        <v>0</v>
      </c>
      <c r="SN39" s="261">
        <v>0</v>
      </c>
      <c r="SO39" s="261">
        <v>0</v>
      </c>
      <c r="SP39" s="261">
        <v>0</v>
      </c>
      <c r="SQ39" s="261">
        <v>0</v>
      </c>
      <c r="SR39" s="262"/>
      <c r="SS39" s="263">
        <f t="shared" si="33"/>
        <v>0</v>
      </c>
      <c r="ST39" s="264">
        <f t="shared" si="33"/>
        <v>0</v>
      </c>
      <c r="SU39" s="261">
        <v>892.28</v>
      </c>
      <c r="SV39" s="261">
        <v>1304.8900000000001</v>
      </c>
      <c r="SW39" s="261">
        <v>972.89</v>
      </c>
      <c r="SX39" s="261">
        <v>1197.82</v>
      </c>
      <c r="SY39" s="261">
        <v>1591.84</v>
      </c>
      <c r="SZ39" s="261">
        <v>1951.85</v>
      </c>
      <c r="TA39" s="261">
        <v>3091.04</v>
      </c>
      <c r="TB39" s="261">
        <v>985</v>
      </c>
      <c r="TC39" s="261">
        <v>1765.61</v>
      </c>
      <c r="TD39" s="261">
        <v>1821.55</v>
      </c>
      <c r="TE39" s="261">
        <v>1351.62</v>
      </c>
      <c r="TF39" s="261">
        <v>1010.94</v>
      </c>
      <c r="TG39" s="262"/>
      <c r="TH39" s="263">
        <f t="shared" si="34"/>
        <v>17937.329999999998</v>
      </c>
      <c r="TI39" s="264">
        <f t="shared" si="34"/>
        <v>17045.05</v>
      </c>
      <c r="TJ39" s="261">
        <v>1559.35</v>
      </c>
      <c r="TK39" s="261">
        <v>70.849999999999994</v>
      </c>
      <c r="TL39" s="261">
        <v>572.24</v>
      </c>
      <c r="TM39" s="261">
        <v>503.62</v>
      </c>
      <c r="TN39" s="261">
        <v>649.01</v>
      </c>
      <c r="TO39" s="261">
        <v>569.27</v>
      </c>
      <c r="TP39" s="261">
        <v>501.61</v>
      </c>
      <c r="TQ39" s="261">
        <v>620.98</v>
      </c>
      <c r="TR39" s="261">
        <v>686.69</v>
      </c>
      <c r="TS39" s="261">
        <v>806.37</v>
      </c>
      <c r="TT39" s="261">
        <v>542.37</v>
      </c>
      <c r="TU39" s="261">
        <v>533.62</v>
      </c>
      <c r="TV39" s="262"/>
      <c r="TW39" s="263">
        <f t="shared" si="35"/>
        <v>7615.9800000000005</v>
      </c>
      <c r="TX39" s="264">
        <f t="shared" si="35"/>
        <v>6056.63</v>
      </c>
      <c r="TY39" s="261">
        <v>2771.43</v>
      </c>
      <c r="TZ39" s="261">
        <v>2313.31</v>
      </c>
      <c r="UA39" s="261">
        <v>2009.75</v>
      </c>
      <c r="UB39" s="261">
        <v>2086.41</v>
      </c>
      <c r="UC39" s="261">
        <v>2479.16</v>
      </c>
      <c r="UD39" s="261">
        <v>2451.73</v>
      </c>
      <c r="UE39" s="261">
        <v>755.5</v>
      </c>
      <c r="UF39" s="261">
        <v>880</v>
      </c>
      <c r="UG39" s="261">
        <v>1857.82</v>
      </c>
      <c r="UH39" s="261">
        <v>2467.16</v>
      </c>
      <c r="UI39" s="261">
        <v>1855.04</v>
      </c>
      <c r="UJ39" s="261">
        <v>1698.05</v>
      </c>
      <c r="UK39" s="262"/>
      <c r="UL39" s="263">
        <f t="shared" si="36"/>
        <v>23625.360000000001</v>
      </c>
      <c r="UM39" s="264">
        <f t="shared" si="36"/>
        <v>20853.929999999997</v>
      </c>
      <c r="UN39" s="261">
        <v>250</v>
      </c>
      <c r="UO39" s="261">
        <v>350</v>
      </c>
      <c r="UP39" s="261">
        <v>250</v>
      </c>
      <c r="UQ39" s="261">
        <v>150</v>
      </c>
      <c r="UR39" s="261">
        <v>50</v>
      </c>
      <c r="US39" s="261">
        <v>0</v>
      </c>
      <c r="UT39" s="261">
        <v>0</v>
      </c>
      <c r="UU39" s="261">
        <v>0</v>
      </c>
      <c r="UV39" s="261">
        <v>0</v>
      </c>
      <c r="UW39" s="261">
        <v>0</v>
      </c>
      <c r="UX39" s="261">
        <v>0</v>
      </c>
      <c r="UY39" s="261">
        <v>0</v>
      </c>
      <c r="UZ39" s="262"/>
      <c r="VA39" s="263">
        <f t="shared" si="37"/>
        <v>1050</v>
      </c>
      <c r="VB39" s="264">
        <f t="shared" si="37"/>
        <v>800</v>
      </c>
      <c r="VC39" s="261">
        <v>0</v>
      </c>
      <c r="VD39" s="261">
        <v>0</v>
      </c>
      <c r="VE39" s="261">
        <v>0</v>
      </c>
      <c r="VF39" s="261">
        <v>0</v>
      </c>
      <c r="VG39" s="261">
        <v>0</v>
      </c>
      <c r="VH39" s="261">
        <v>0</v>
      </c>
      <c r="VI39" s="261">
        <v>0</v>
      </c>
      <c r="VJ39" s="261">
        <v>0</v>
      </c>
      <c r="VK39" s="261">
        <v>0</v>
      </c>
      <c r="VL39" s="261">
        <v>0</v>
      </c>
      <c r="VM39" s="261">
        <v>0</v>
      </c>
      <c r="VN39" s="261">
        <v>0</v>
      </c>
      <c r="VO39" s="262"/>
      <c r="VP39" s="263">
        <f t="shared" si="38"/>
        <v>0</v>
      </c>
      <c r="VQ39" s="264">
        <f t="shared" si="38"/>
        <v>0</v>
      </c>
      <c r="VR39" s="261">
        <v>0</v>
      </c>
      <c r="VS39" s="261">
        <v>0</v>
      </c>
      <c r="VT39" s="261">
        <v>0</v>
      </c>
      <c r="VU39" s="261">
        <v>0</v>
      </c>
      <c r="VV39" s="261">
        <v>0</v>
      </c>
      <c r="VW39" s="261">
        <v>0</v>
      </c>
      <c r="VX39" s="261">
        <v>0</v>
      </c>
      <c r="VY39" s="261">
        <v>0</v>
      </c>
      <c r="VZ39" s="261">
        <v>0</v>
      </c>
      <c r="WA39" s="261">
        <v>0</v>
      </c>
      <c r="WB39" s="261">
        <v>0</v>
      </c>
      <c r="WC39" s="261">
        <v>0</v>
      </c>
      <c r="WD39" s="262"/>
      <c r="WE39" s="263">
        <f t="shared" si="39"/>
        <v>0</v>
      </c>
      <c r="WF39" s="264">
        <f t="shared" si="39"/>
        <v>0</v>
      </c>
      <c r="WG39" s="261">
        <v>5560.65</v>
      </c>
      <c r="WH39" s="261">
        <v>1349.15</v>
      </c>
      <c r="WI39" s="261">
        <v>2165.65</v>
      </c>
      <c r="WJ39" s="261">
        <v>1518.22</v>
      </c>
      <c r="WK39" s="261">
        <v>1966.28</v>
      </c>
      <c r="WL39" s="261">
        <v>2089.37</v>
      </c>
      <c r="WM39" s="261">
        <v>3902.11</v>
      </c>
      <c r="WN39" s="261">
        <v>3799.08</v>
      </c>
      <c r="WO39" s="261">
        <v>2890.72</v>
      </c>
      <c r="WP39" s="261">
        <v>1694.23</v>
      </c>
      <c r="WQ39" s="261">
        <v>3513.25</v>
      </c>
      <c r="WR39" s="261">
        <v>1783.19</v>
      </c>
      <c r="WS39" s="262"/>
      <c r="WT39" s="263">
        <f t="shared" si="40"/>
        <v>32231.9</v>
      </c>
      <c r="WU39" s="264">
        <f t="shared" si="40"/>
        <v>26671.25</v>
      </c>
      <c r="WV39" s="261">
        <v>617.85</v>
      </c>
      <c r="WW39" s="261">
        <v>145.44999999999999</v>
      </c>
      <c r="WX39" s="261">
        <v>233.97</v>
      </c>
      <c r="WY39" s="261">
        <v>205.67</v>
      </c>
      <c r="WZ39" s="261">
        <v>468.47</v>
      </c>
      <c r="XA39" s="261">
        <v>272.7</v>
      </c>
      <c r="XB39" s="261">
        <v>863.87</v>
      </c>
      <c r="XC39" s="261">
        <v>459.83</v>
      </c>
      <c r="XD39" s="261">
        <v>711.32</v>
      </c>
      <c r="XE39" s="261">
        <v>716.86</v>
      </c>
      <c r="XF39" s="261">
        <v>555.53</v>
      </c>
      <c r="XG39" s="261">
        <v>733.39</v>
      </c>
      <c r="XH39" s="262"/>
      <c r="XI39" s="263">
        <f t="shared" si="41"/>
        <v>5984.91</v>
      </c>
      <c r="XJ39" s="264">
        <f t="shared" si="41"/>
        <v>5367.06</v>
      </c>
      <c r="XK39" s="261">
        <v>0</v>
      </c>
      <c r="XL39" s="261">
        <v>0</v>
      </c>
      <c r="XM39" s="261">
        <v>0</v>
      </c>
      <c r="XN39" s="261">
        <v>0</v>
      </c>
      <c r="XO39" s="261">
        <v>0</v>
      </c>
      <c r="XP39" s="261">
        <v>0</v>
      </c>
      <c r="XQ39" s="261">
        <v>0</v>
      </c>
      <c r="XR39" s="261">
        <v>0</v>
      </c>
      <c r="XS39" s="261">
        <v>0</v>
      </c>
      <c r="XT39" s="261">
        <v>0</v>
      </c>
      <c r="XU39" s="261">
        <v>0</v>
      </c>
      <c r="XV39" s="261">
        <v>0</v>
      </c>
      <c r="XW39" s="261"/>
      <c r="XX39" s="263">
        <f t="shared" si="42"/>
        <v>0</v>
      </c>
      <c r="XY39" s="264">
        <f t="shared" si="42"/>
        <v>0</v>
      </c>
      <c r="XZ39" s="261">
        <v>184.55</v>
      </c>
      <c r="YA39" s="261">
        <v>209.95</v>
      </c>
      <c r="YB39" s="261">
        <v>248.58</v>
      </c>
      <c r="YC39" s="261">
        <v>172.5</v>
      </c>
      <c r="YD39" s="261">
        <v>190.8</v>
      </c>
      <c r="YE39" s="261">
        <v>98.8</v>
      </c>
      <c r="YF39" s="261">
        <v>72.8</v>
      </c>
      <c r="YG39" s="261">
        <v>40.4</v>
      </c>
      <c r="YH39" s="261">
        <v>85.4</v>
      </c>
      <c r="YI39" s="261">
        <v>41.49</v>
      </c>
      <c r="YJ39" s="261">
        <v>71.900000000000006</v>
      </c>
      <c r="YK39" s="261">
        <v>26.6</v>
      </c>
      <c r="YL39" s="262"/>
      <c r="YM39" s="263">
        <f t="shared" si="43"/>
        <v>1443.7700000000002</v>
      </c>
      <c r="YN39" s="264">
        <f t="shared" si="43"/>
        <v>1259.22</v>
      </c>
      <c r="YO39" s="261">
        <v>944.19</v>
      </c>
      <c r="YP39" s="261">
        <v>999.81</v>
      </c>
      <c r="YQ39" s="261">
        <v>979.18</v>
      </c>
      <c r="YR39" s="261">
        <v>621.86</v>
      </c>
      <c r="YS39" s="261">
        <v>990.9</v>
      </c>
      <c r="YT39" s="261">
        <v>874.82</v>
      </c>
      <c r="YU39" s="261">
        <v>1040.58</v>
      </c>
      <c r="YV39" s="261">
        <v>648.80999999999995</v>
      </c>
      <c r="YW39" s="261">
        <v>724.1</v>
      </c>
      <c r="YX39" s="261">
        <v>1229.1600000000001</v>
      </c>
      <c r="YY39" s="261">
        <v>783.79</v>
      </c>
      <c r="YZ39" s="261">
        <v>619.61</v>
      </c>
      <c r="ZA39" s="262"/>
      <c r="ZB39" s="263">
        <f t="shared" si="44"/>
        <v>10456.810000000001</v>
      </c>
      <c r="ZC39" s="264">
        <f t="shared" si="44"/>
        <v>9512.619999999999</v>
      </c>
      <c r="ZD39" s="261">
        <v>0</v>
      </c>
      <c r="ZE39" s="261">
        <v>0</v>
      </c>
      <c r="ZF39" s="261">
        <v>0</v>
      </c>
      <c r="ZG39" s="261">
        <v>0</v>
      </c>
      <c r="ZH39" s="261">
        <v>0</v>
      </c>
      <c r="ZI39" s="261">
        <v>0</v>
      </c>
      <c r="ZJ39" s="261">
        <v>0</v>
      </c>
      <c r="ZK39" s="261">
        <v>0</v>
      </c>
      <c r="ZL39" s="261">
        <v>0</v>
      </c>
      <c r="ZM39" s="261">
        <v>0</v>
      </c>
      <c r="ZN39" s="261">
        <v>0</v>
      </c>
      <c r="ZO39" s="261">
        <v>0</v>
      </c>
      <c r="ZP39" s="262"/>
      <c r="ZQ39" s="263">
        <f t="shared" si="45"/>
        <v>0</v>
      </c>
      <c r="ZR39" s="264">
        <f t="shared" si="45"/>
        <v>0</v>
      </c>
      <c r="ZS39" s="261">
        <v>0</v>
      </c>
      <c r="ZT39" s="261">
        <v>0</v>
      </c>
      <c r="ZU39" s="261">
        <v>0</v>
      </c>
      <c r="ZV39" s="261">
        <v>0</v>
      </c>
      <c r="ZW39" s="261">
        <v>0</v>
      </c>
      <c r="ZX39" s="261">
        <v>0</v>
      </c>
      <c r="ZY39" s="261">
        <v>0</v>
      </c>
      <c r="ZZ39" s="261">
        <v>0</v>
      </c>
      <c r="AAA39" s="261">
        <v>0</v>
      </c>
      <c r="AAB39" s="261">
        <v>0</v>
      </c>
      <c r="AAC39" s="261">
        <v>0</v>
      </c>
      <c r="AAD39" s="261">
        <v>0</v>
      </c>
      <c r="AAE39" s="262"/>
      <c r="AAF39" s="263">
        <f t="shared" si="46"/>
        <v>0</v>
      </c>
      <c r="AAG39" s="264">
        <f t="shared" si="46"/>
        <v>0</v>
      </c>
      <c r="AAH39" s="261">
        <v>6462.49</v>
      </c>
      <c r="AAI39" s="261">
        <v>7487.85</v>
      </c>
      <c r="AAJ39" s="261">
        <v>5953.36</v>
      </c>
      <c r="AAK39" s="261">
        <v>7697.99</v>
      </c>
      <c r="AAL39" s="261">
        <v>11368.3</v>
      </c>
      <c r="AAM39" s="261">
        <v>11607.91</v>
      </c>
      <c r="AAN39" s="261">
        <v>12394.34</v>
      </c>
      <c r="AAO39" s="261">
        <v>7333.99</v>
      </c>
      <c r="AAP39" s="261">
        <v>4657.3100000000004</v>
      </c>
      <c r="AAQ39" s="261">
        <v>7180.6</v>
      </c>
      <c r="AAR39" s="261">
        <v>12183.75</v>
      </c>
      <c r="AAS39" s="261">
        <v>14098.14</v>
      </c>
      <c r="AAT39" s="262"/>
      <c r="AAU39" s="263">
        <f t="shared" si="47"/>
        <v>108426.03000000001</v>
      </c>
      <c r="AAV39" s="264">
        <f t="shared" si="47"/>
        <v>101963.54000000001</v>
      </c>
      <c r="AAW39" s="261">
        <v>1693.75</v>
      </c>
      <c r="AAX39" s="261">
        <v>2174.3000000000002</v>
      </c>
      <c r="AAY39" s="261">
        <v>1850.92</v>
      </c>
      <c r="AAZ39" s="261">
        <v>1321.78</v>
      </c>
      <c r="ABA39" s="261">
        <v>470.7</v>
      </c>
      <c r="ABB39" s="261">
        <v>288.05</v>
      </c>
      <c r="ABC39" s="261">
        <v>256.55</v>
      </c>
      <c r="ABD39" s="261">
        <v>45.5</v>
      </c>
      <c r="ABE39" s="261">
        <v>196.35</v>
      </c>
      <c r="ABF39" s="261">
        <v>157</v>
      </c>
      <c r="ABG39" s="261">
        <v>131</v>
      </c>
      <c r="ABH39" s="261">
        <v>3467.07</v>
      </c>
      <c r="ABI39" s="262"/>
      <c r="ABJ39" s="263">
        <f t="shared" si="48"/>
        <v>12052.97</v>
      </c>
      <c r="ABK39" s="264">
        <f t="shared" si="48"/>
        <v>10359.220000000001</v>
      </c>
      <c r="ABL39" s="261">
        <v>1363</v>
      </c>
      <c r="ABM39" s="261">
        <v>2080</v>
      </c>
      <c r="ABN39" s="261">
        <v>1709.5</v>
      </c>
      <c r="ABO39" s="261">
        <v>1667.18</v>
      </c>
      <c r="ABP39" s="261">
        <v>2914</v>
      </c>
      <c r="ABQ39" s="261">
        <v>1999.9</v>
      </c>
      <c r="ABR39" s="261">
        <v>2245.67</v>
      </c>
      <c r="ABS39" s="261">
        <v>662.72</v>
      </c>
      <c r="ABT39" s="261">
        <v>886.5</v>
      </c>
      <c r="ABU39" s="261">
        <v>836.5</v>
      </c>
      <c r="ABV39" s="261">
        <v>1230.69</v>
      </c>
      <c r="ABW39" s="261">
        <v>1140.25</v>
      </c>
      <c r="ABX39" s="262"/>
      <c r="ABY39" s="263">
        <f t="shared" si="49"/>
        <v>18735.91</v>
      </c>
      <c r="ABZ39" s="264">
        <f t="shared" si="49"/>
        <v>17372.91</v>
      </c>
      <c r="ACA39" s="261">
        <v>5937.34</v>
      </c>
      <c r="ACB39" s="261">
        <v>7962.5</v>
      </c>
      <c r="ACC39" s="261">
        <v>7424</v>
      </c>
      <c r="ACD39" s="261">
        <v>9320.23</v>
      </c>
      <c r="ACE39" s="261">
        <v>11791.48</v>
      </c>
      <c r="ACF39" s="261">
        <v>11812.61</v>
      </c>
      <c r="ACG39" s="261">
        <v>12462.62</v>
      </c>
      <c r="ACH39" s="261">
        <v>4980.26</v>
      </c>
      <c r="ACI39" s="261">
        <v>4239.75</v>
      </c>
      <c r="ACJ39" s="261">
        <v>6034.61</v>
      </c>
      <c r="ACK39" s="261">
        <v>8890.7199999999993</v>
      </c>
      <c r="ACL39" s="261">
        <v>9879.06</v>
      </c>
      <c r="ACM39" s="262"/>
      <c r="ACN39" s="263">
        <f t="shared" si="50"/>
        <v>100735.18</v>
      </c>
      <c r="ACO39" s="264">
        <f t="shared" si="50"/>
        <v>94797.84</v>
      </c>
      <c r="ACP39" s="261">
        <v>20</v>
      </c>
      <c r="ACQ39" s="261">
        <v>25</v>
      </c>
      <c r="ACR39" s="261">
        <v>25</v>
      </c>
      <c r="ACS39" s="261">
        <v>20</v>
      </c>
      <c r="ACT39" s="261">
        <v>65</v>
      </c>
      <c r="ACU39" s="261">
        <v>5</v>
      </c>
      <c r="ACV39" s="261">
        <v>0</v>
      </c>
      <c r="ACW39" s="261">
        <v>5</v>
      </c>
      <c r="ACX39" s="261">
        <v>0</v>
      </c>
      <c r="ACY39" s="261">
        <v>0</v>
      </c>
      <c r="ACZ39" s="261">
        <v>0</v>
      </c>
      <c r="ADA39" s="261">
        <v>55</v>
      </c>
      <c r="ADB39" s="262"/>
      <c r="ADC39" s="263">
        <f t="shared" si="51"/>
        <v>220</v>
      </c>
      <c r="ADD39" s="264">
        <f t="shared" si="51"/>
        <v>200</v>
      </c>
      <c r="ADE39" s="261">
        <v>0</v>
      </c>
      <c r="ADF39" s="261">
        <v>0</v>
      </c>
      <c r="ADG39" s="261">
        <v>0</v>
      </c>
      <c r="ADH39" s="261">
        <v>0</v>
      </c>
      <c r="ADI39" s="261">
        <v>0</v>
      </c>
      <c r="ADJ39" s="261">
        <v>0</v>
      </c>
      <c r="ADK39" s="261">
        <v>0</v>
      </c>
      <c r="ADL39" s="261">
        <v>0</v>
      </c>
      <c r="ADM39" s="261">
        <v>0</v>
      </c>
      <c r="ADN39" s="261">
        <v>0</v>
      </c>
      <c r="ADO39" s="261">
        <v>0</v>
      </c>
      <c r="ADP39" s="261">
        <v>0</v>
      </c>
      <c r="ADQ39" s="262"/>
      <c r="ADR39" s="263">
        <f t="shared" si="52"/>
        <v>0</v>
      </c>
      <c r="ADS39" s="264">
        <f t="shared" si="52"/>
        <v>0</v>
      </c>
      <c r="ADT39" s="261">
        <v>0</v>
      </c>
      <c r="ADU39" s="261">
        <v>0</v>
      </c>
      <c r="ADV39" s="261">
        <v>0</v>
      </c>
      <c r="ADW39" s="261">
        <v>0</v>
      </c>
      <c r="ADX39" s="261">
        <v>0</v>
      </c>
      <c r="ADY39" s="261">
        <v>0</v>
      </c>
      <c r="ADZ39" s="261">
        <v>0</v>
      </c>
      <c r="AEA39" s="261">
        <v>0</v>
      </c>
      <c r="AEB39" s="261">
        <v>0</v>
      </c>
      <c r="AEC39" s="261">
        <v>0</v>
      </c>
      <c r="AED39" s="261">
        <v>0</v>
      </c>
      <c r="AEE39" s="261">
        <v>0</v>
      </c>
      <c r="AEF39" s="262"/>
      <c r="AEG39" s="263">
        <f t="shared" si="53"/>
        <v>0</v>
      </c>
      <c r="AEH39" s="264">
        <f t="shared" si="53"/>
        <v>0</v>
      </c>
      <c r="AEI39" s="261">
        <v>0</v>
      </c>
      <c r="AEJ39" s="261">
        <v>0</v>
      </c>
      <c r="AEK39" s="261">
        <v>0</v>
      </c>
      <c r="AEL39" s="261">
        <v>0</v>
      </c>
      <c r="AEM39" s="261">
        <v>0</v>
      </c>
      <c r="AEN39" s="261">
        <v>0</v>
      </c>
      <c r="AEO39" s="261">
        <v>0</v>
      </c>
      <c r="AEP39" s="261">
        <v>0</v>
      </c>
      <c r="AEQ39" s="261">
        <v>0</v>
      </c>
      <c r="AER39" s="261">
        <v>0</v>
      </c>
      <c r="AES39" s="261">
        <v>0</v>
      </c>
      <c r="AET39" s="261">
        <v>0</v>
      </c>
      <c r="AEU39" s="262"/>
      <c r="AEV39" s="263">
        <f t="shared" si="54"/>
        <v>0</v>
      </c>
      <c r="AEW39" s="264">
        <f t="shared" si="54"/>
        <v>0</v>
      </c>
      <c r="AEX39" s="261">
        <v>0</v>
      </c>
      <c r="AEY39" s="261">
        <v>0</v>
      </c>
      <c r="AEZ39" s="261">
        <v>0</v>
      </c>
      <c r="AFA39" s="261">
        <v>0</v>
      </c>
      <c r="AFB39" s="261">
        <v>0</v>
      </c>
      <c r="AFC39" s="261">
        <v>0</v>
      </c>
      <c r="AFD39" s="261">
        <v>0</v>
      </c>
      <c r="AFE39" s="261">
        <v>0</v>
      </c>
      <c r="AFF39" s="261">
        <v>0</v>
      </c>
      <c r="AFG39" s="261">
        <v>0</v>
      </c>
      <c r="AFH39" s="261">
        <v>0</v>
      </c>
      <c r="AFI39" s="261">
        <v>0</v>
      </c>
      <c r="AFJ39" s="262"/>
      <c r="AFK39" s="263">
        <f t="shared" si="55"/>
        <v>0</v>
      </c>
      <c r="AFL39" s="264">
        <f t="shared" si="55"/>
        <v>0</v>
      </c>
      <c r="AFM39" s="261">
        <v>0</v>
      </c>
      <c r="AFN39" s="261">
        <v>0</v>
      </c>
      <c r="AFO39" s="261">
        <v>0</v>
      </c>
      <c r="AFP39" s="261">
        <v>0</v>
      </c>
      <c r="AFQ39" s="261">
        <v>0</v>
      </c>
      <c r="AFR39" s="261">
        <v>0</v>
      </c>
      <c r="AFS39" s="261">
        <v>0</v>
      </c>
      <c r="AFT39" s="261">
        <v>0</v>
      </c>
      <c r="AFU39" s="261">
        <v>0</v>
      </c>
      <c r="AFV39" s="261">
        <v>0</v>
      </c>
      <c r="AFW39" s="261">
        <v>0</v>
      </c>
      <c r="AFX39" s="261">
        <v>0</v>
      </c>
      <c r="AFY39" s="262"/>
      <c r="AFZ39" s="263">
        <f t="shared" si="56"/>
        <v>0</v>
      </c>
      <c r="AGA39" s="264">
        <f t="shared" si="56"/>
        <v>0</v>
      </c>
      <c r="AGB39" s="261">
        <v>0</v>
      </c>
      <c r="AGC39" s="261">
        <v>0</v>
      </c>
      <c r="AGD39" s="261">
        <v>0</v>
      </c>
      <c r="AGE39" s="261">
        <v>0</v>
      </c>
      <c r="AGF39" s="261">
        <v>0</v>
      </c>
      <c r="AGG39" s="261">
        <v>0</v>
      </c>
      <c r="AGH39" s="261">
        <v>0</v>
      </c>
      <c r="AGI39" s="261">
        <v>0</v>
      </c>
      <c r="AGJ39" s="261">
        <v>0</v>
      </c>
      <c r="AGK39" s="261">
        <v>0</v>
      </c>
      <c r="AGL39" s="261">
        <v>0</v>
      </c>
      <c r="AGM39" s="261">
        <v>0</v>
      </c>
      <c r="AGN39" s="262"/>
      <c r="AGO39" s="263">
        <f t="shared" si="57"/>
        <v>0</v>
      </c>
      <c r="AGP39" s="264">
        <f t="shared" si="57"/>
        <v>0</v>
      </c>
      <c r="AGQ39" s="261">
        <v>5.61</v>
      </c>
      <c r="AGR39" s="261">
        <v>3.31</v>
      </c>
      <c r="AGS39" s="261">
        <v>8.44</v>
      </c>
      <c r="AGT39" s="261">
        <v>3.84</v>
      </c>
      <c r="AGU39" s="261">
        <v>3.84</v>
      </c>
      <c r="AGV39" s="261">
        <v>4.8</v>
      </c>
      <c r="AGW39" s="261">
        <v>2.4</v>
      </c>
      <c r="AGX39" s="261">
        <v>1.8</v>
      </c>
      <c r="AGY39" s="261">
        <v>1.6</v>
      </c>
      <c r="AGZ39" s="261">
        <v>3.2</v>
      </c>
      <c r="AHA39" s="261">
        <v>1.6</v>
      </c>
      <c r="AHB39" s="261">
        <v>0.8</v>
      </c>
      <c r="AHC39" s="262"/>
      <c r="AHD39" s="263">
        <f t="shared" si="58"/>
        <v>41.24</v>
      </c>
      <c r="AHE39" s="264">
        <f t="shared" si="58"/>
        <v>35.630000000000003</v>
      </c>
      <c r="AHF39" s="261">
        <v>30</v>
      </c>
      <c r="AHG39" s="261">
        <v>21</v>
      </c>
      <c r="AHH39" s="261">
        <v>33.5</v>
      </c>
      <c r="AHI39" s="261">
        <v>52.5</v>
      </c>
      <c r="AHJ39" s="261">
        <v>36</v>
      </c>
      <c r="AHK39" s="261">
        <v>27</v>
      </c>
      <c r="AHL39" s="261">
        <v>39</v>
      </c>
      <c r="AHM39" s="261">
        <v>6</v>
      </c>
      <c r="AHN39" s="261">
        <v>6</v>
      </c>
      <c r="AHO39" s="261">
        <v>12</v>
      </c>
      <c r="AHP39" s="261">
        <v>15</v>
      </c>
      <c r="AHQ39" s="261">
        <v>6.5</v>
      </c>
      <c r="AHR39" s="262"/>
      <c r="AHS39" s="263">
        <f t="shared" si="59"/>
        <v>284.5</v>
      </c>
      <c r="AHT39" s="264">
        <f t="shared" si="59"/>
        <v>254.5</v>
      </c>
      <c r="AHU39" s="261">
        <v>5</v>
      </c>
      <c r="AHV39" s="261">
        <v>3</v>
      </c>
      <c r="AHW39" s="261">
        <v>0</v>
      </c>
      <c r="AHX39" s="261">
        <v>2</v>
      </c>
      <c r="AHY39" s="261">
        <v>2</v>
      </c>
      <c r="AHZ39" s="261">
        <v>3</v>
      </c>
      <c r="AIA39" s="261">
        <v>0</v>
      </c>
      <c r="AIB39" s="261">
        <v>0</v>
      </c>
      <c r="AIC39" s="261">
        <v>3</v>
      </c>
      <c r="AID39" s="261">
        <v>2</v>
      </c>
      <c r="AIE39" s="261">
        <v>0</v>
      </c>
      <c r="AIF39" s="261">
        <v>0</v>
      </c>
      <c r="AIG39" s="262"/>
      <c r="AIH39" s="263">
        <f t="shared" si="60"/>
        <v>20</v>
      </c>
      <c r="AII39" s="264">
        <f t="shared" si="60"/>
        <v>15</v>
      </c>
      <c r="AIJ39" s="261">
        <v>0</v>
      </c>
      <c r="AIK39" s="261">
        <v>0</v>
      </c>
      <c r="AIL39" s="261">
        <v>0</v>
      </c>
      <c r="AIM39" s="261">
        <v>0</v>
      </c>
      <c r="AIN39" s="261">
        <v>0</v>
      </c>
      <c r="AIO39" s="261">
        <v>0</v>
      </c>
      <c r="AIP39" s="261">
        <v>0</v>
      </c>
      <c r="AIQ39" s="261">
        <v>0</v>
      </c>
      <c r="AIR39" s="261">
        <v>0</v>
      </c>
      <c r="AIS39" s="261">
        <v>0</v>
      </c>
      <c r="AIT39" s="261">
        <v>0</v>
      </c>
      <c r="AIU39" s="261">
        <v>0</v>
      </c>
      <c r="AIV39" s="262"/>
      <c r="AIW39" s="263">
        <f t="shared" si="61"/>
        <v>0</v>
      </c>
      <c r="AIX39" s="264">
        <f t="shared" si="61"/>
        <v>0</v>
      </c>
      <c r="AIY39" s="261">
        <v>0</v>
      </c>
      <c r="AIZ39" s="261">
        <v>0</v>
      </c>
      <c r="AJA39" s="261">
        <v>0</v>
      </c>
      <c r="AJB39" s="261">
        <v>0</v>
      </c>
      <c r="AJC39" s="261">
        <v>0</v>
      </c>
      <c r="AJD39" s="261">
        <v>0</v>
      </c>
      <c r="AJE39" s="261">
        <v>0</v>
      </c>
      <c r="AJF39" s="261">
        <v>0</v>
      </c>
      <c r="AJG39" s="261">
        <v>0</v>
      </c>
      <c r="AJH39" s="261">
        <v>0</v>
      </c>
      <c r="AJI39" s="261">
        <v>0</v>
      </c>
      <c r="AJJ39" s="261">
        <v>0</v>
      </c>
      <c r="AJK39" s="262"/>
      <c r="AJL39" s="263">
        <f t="shared" si="62"/>
        <v>0</v>
      </c>
      <c r="AJM39" s="264">
        <f t="shared" si="62"/>
        <v>0</v>
      </c>
      <c r="AJN39" s="261">
        <v>0</v>
      </c>
      <c r="AJO39" s="261">
        <v>0</v>
      </c>
      <c r="AJP39" s="261">
        <v>0</v>
      </c>
      <c r="AJQ39" s="261">
        <v>0</v>
      </c>
      <c r="AJR39" s="261">
        <v>0</v>
      </c>
      <c r="AJS39" s="261">
        <v>0</v>
      </c>
      <c r="AJT39" s="261">
        <v>0</v>
      </c>
      <c r="AJU39" s="261">
        <v>0</v>
      </c>
      <c r="AJV39" s="261">
        <v>0</v>
      </c>
      <c r="AJW39" s="261">
        <v>0</v>
      </c>
      <c r="AJX39" s="261">
        <v>0</v>
      </c>
      <c r="AJY39" s="261">
        <v>0</v>
      </c>
      <c r="AJZ39" s="262"/>
      <c r="AKA39" s="263">
        <f t="shared" si="63"/>
        <v>0</v>
      </c>
      <c r="AKB39" s="264">
        <f t="shared" si="63"/>
        <v>0</v>
      </c>
      <c r="AKC39" s="261">
        <v>0</v>
      </c>
      <c r="AKD39" s="261">
        <v>0</v>
      </c>
      <c r="AKE39" s="261">
        <v>0</v>
      </c>
      <c r="AKF39" s="261">
        <v>0</v>
      </c>
      <c r="AKG39" s="261">
        <v>0</v>
      </c>
      <c r="AKH39" s="261">
        <v>0</v>
      </c>
      <c r="AKI39" s="261">
        <v>0</v>
      </c>
      <c r="AKJ39" s="261">
        <v>0</v>
      </c>
      <c r="AKK39" s="261">
        <v>0</v>
      </c>
      <c r="AKL39" s="261">
        <v>0</v>
      </c>
      <c r="AKM39" s="261">
        <v>0</v>
      </c>
      <c r="AKN39" s="261">
        <v>0</v>
      </c>
      <c r="AKO39" s="262"/>
      <c r="AKP39" s="263">
        <f t="shared" si="64"/>
        <v>0</v>
      </c>
      <c r="AKQ39" s="264">
        <f t="shared" si="64"/>
        <v>0</v>
      </c>
      <c r="AKR39" s="261">
        <v>0</v>
      </c>
      <c r="AKS39" s="261">
        <v>150</v>
      </c>
      <c r="AKT39" s="261">
        <v>0</v>
      </c>
      <c r="AKU39" s="261">
        <v>0</v>
      </c>
      <c r="AKV39" s="261">
        <v>50</v>
      </c>
      <c r="AKW39" s="261">
        <v>0</v>
      </c>
      <c r="AKX39" s="261">
        <v>0</v>
      </c>
      <c r="AKY39" s="261">
        <v>0</v>
      </c>
      <c r="AKZ39" s="261">
        <v>200</v>
      </c>
      <c r="ALA39" s="261">
        <v>0</v>
      </c>
      <c r="ALB39" s="261">
        <v>625</v>
      </c>
      <c r="ALC39" s="261">
        <v>0</v>
      </c>
      <c r="ALD39" s="262"/>
      <c r="ALE39" s="263">
        <f t="shared" si="65"/>
        <v>1025</v>
      </c>
      <c r="ALF39" s="264">
        <f t="shared" si="65"/>
        <v>1025</v>
      </c>
      <c r="ALG39" s="261">
        <v>919.96</v>
      </c>
      <c r="ALH39" s="261">
        <v>0</v>
      </c>
      <c r="ALI39" s="261">
        <v>0</v>
      </c>
      <c r="ALJ39" s="261">
        <v>0</v>
      </c>
      <c r="ALK39" s="261">
        <v>0</v>
      </c>
      <c r="ALL39" s="261">
        <v>0</v>
      </c>
      <c r="ALM39" s="261">
        <v>0</v>
      </c>
      <c r="ALN39" s="261">
        <v>0</v>
      </c>
      <c r="ALO39" s="261">
        <v>0</v>
      </c>
      <c r="ALP39" s="261">
        <v>0</v>
      </c>
      <c r="ALQ39" s="261">
        <v>0</v>
      </c>
      <c r="ALR39" s="261">
        <v>0</v>
      </c>
      <c r="ALS39" s="262"/>
      <c r="ALT39" s="263">
        <f t="shared" si="66"/>
        <v>919.96</v>
      </c>
      <c r="ALU39" s="264">
        <f t="shared" si="66"/>
        <v>0</v>
      </c>
      <c r="ALV39" s="261">
        <v>3360.72</v>
      </c>
      <c r="ALW39" s="261">
        <v>1737.85</v>
      </c>
      <c r="ALX39" s="261">
        <v>10707.75</v>
      </c>
      <c r="ALY39" s="261">
        <v>6908.59</v>
      </c>
      <c r="ALZ39" s="261">
        <v>7040.86</v>
      </c>
      <c r="AMA39" s="261">
        <v>2180.7600000000002</v>
      </c>
      <c r="AMB39" s="261">
        <v>2149.69</v>
      </c>
      <c r="AMC39" s="261">
        <v>327.8</v>
      </c>
      <c r="AMD39" s="261">
        <v>672.35</v>
      </c>
      <c r="AME39" s="261">
        <v>758.71</v>
      </c>
      <c r="AMF39" s="261">
        <v>914.78</v>
      </c>
      <c r="AMG39" s="261">
        <v>674.85</v>
      </c>
      <c r="AMH39" s="262"/>
      <c r="AMI39" s="263">
        <f t="shared" si="67"/>
        <v>37434.71</v>
      </c>
      <c r="AMJ39" s="264">
        <f t="shared" si="67"/>
        <v>34073.99</v>
      </c>
      <c r="AMK39" s="261">
        <v>516.74</v>
      </c>
      <c r="AML39" s="261">
        <v>103.31</v>
      </c>
      <c r="AMM39" s="261">
        <v>207.51</v>
      </c>
      <c r="AMN39" s="261">
        <v>587.35</v>
      </c>
      <c r="AMO39" s="261">
        <v>335.19</v>
      </c>
      <c r="AMP39" s="261">
        <v>465.58</v>
      </c>
      <c r="AMQ39" s="261">
        <v>49.74</v>
      </c>
      <c r="AMR39" s="261">
        <v>692.79</v>
      </c>
      <c r="AMS39" s="261">
        <v>709.63</v>
      </c>
      <c r="AMT39" s="261">
        <v>1004.26</v>
      </c>
      <c r="AMU39" s="261">
        <v>3344.43</v>
      </c>
      <c r="AMV39" s="261">
        <v>118.76</v>
      </c>
      <c r="AMW39" s="262"/>
      <c r="AMX39" s="263">
        <f t="shared" si="68"/>
        <v>8135.2899999999991</v>
      </c>
      <c r="AMY39" s="264">
        <f t="shared" si="68"/>
        <v>7618.5500000000011</v>
      </c>
      <c r="AMZ39" s="261">
        <v>0</v>
      </c>
      <c r="ANA39" s="261">
        <v>0</v>
      </c>
      <c r="ANB39" s="261">
        <v>0</v>
      </c>
      <c r="ANC39" s="261">
        <v>0</v>
      </c>
      <c r="AND39" s="261">
        <v>0</v>
      </c>
      <c r="ANE39" s="261">
        <v>0</v>
      </c>
      <c r="ANF39" s="261">
        <v>0</v>
      </c>
      <c r="ANG39" s="261">
        <v>0</v>
      </c>
      <c r="ANH39" s="261">
        <v>0</v>
      </c>
      <c r="ANI39" s="261">
        <v>0</v>
      </c>
      <c r="ANJ39" s="261">
        <v>0</v>
      </c>
      <c r="ANK39" s="261">
        <v>0</v>
      </c>
      <c r="ANL39" s="262"/>
      <c r="ANM39" s="263">
        <f t="shared" si="69"/>
        <v>0</v>
      </c>
      <c r="ANN39" s="264">
        <f t="shared" si="69"/>
        <v>0</v>
      </c>
      <c r="ANO39" s="261">
        <v>0</v>
      </c>
      <c r="ANP39" s="261">
        <v>0</v>
      </c>
      <c r="ANQ39" s="261">
        <v>0</v>
      </c>
      <c r="ANR39" s="261">
        <v>0</v>
      </c>
      <c r="ANS39" s="261">
        <v>0</v>
      </c>
      <c r="ANT39" s="261">
        <v>0</v>
      </c>
      <c r="ANU39" s="261">
        <v>0</v>
      </c>
      <c r="ANV39" s="261">
        <v>0</v>
      </c>
      <c r="ANW39" s="261">
        <v>0</v>
      </c>
      <c r="ANX39" s="261">
        <v>0</v>
      </c>
      <c r="ANY39" s="261">
        <v>0</v>
      </c>
      <c r="ANZ39" s="261">
        <v>0</v>
      </c>
      <c r="AOA39" s="262"/>
      <c r="AOB39" s="263">
        <f t="shared" si="70"/>
        <v>0</v>
      </c>
      <c r="AOC39" s="264">
        <f t="shared" si="70"/>
        <v>0</v>
      </c>
      <c r="AOD39" s="261">
        <v>0</v>
      </c>
      <c r="AOE39" s="261">
        <v>0</v>
      </c>
      <c r="AOF39" s="261">
        <v>0</v>
      </c>
      <c r="AOG39" s="261">
        <v>0</v>
      </c>
      <c r="AOH39" s="261">
        <v>0</v>
      </c>
      <c r="AOI39" s="261">
        <v>0</v>
      </c>
      <c r="AOJ39" s="261">
        <v>0</v>
      </c>
      <c r="AOK39" s="261">
        <v>0</v>
      </c>
      <c r="AOL39" s="261">
        <v>0</v>
      </c>
      <c r="AOM39" s="261">
        <v>0</v>
      </c>
      <c r="AON39" s="261">
        <v>0</v>
      </c>
      <c r="AOO39" s="261">
        <v>0</v>
      </c>
      <c r="AOP39" s="262"/>
      <c r="AOQ39" s="263">
        <f t="shared" si="71"/>
        <v>0</v>
      </c>
      <c r="AOR39" s="264">
        <f t="shared" si="71"/>
        <v>0</v>
      </c>
      <c r="AOS39" s="261">
        <v>0</v>
      </c>
      <c r="AOT39" s="261">
        <v>0</v>
      </c>
      <c r="AOU39" s="261">
        <v>0</v>
      </c>
      <c r="AOV39" s="261">
        <v>0</v>
      </c>
      <c r="AOW39" s="261">
        <v>0</v>
      </c>
      <c r="AOX39" s="261">
        <v>0</v>
      </c>
      <c r="AOY39" s="261">
        <v>0</v>
      </c>
      <c r="AOZ39" s="261">
        <v>0</v>
      </c>
      <c r="APA39" s="261">
        <v>0</v>
      </c>
      <c r="APB39" s="261">
        <v>0</v>
      </c>
      <c r="APC39" s="261">
        <v>0</v>
      </c>
      <c r="APD39" s="261">
        <v>0</v>
      </c>
      <c r="APE39" s="262"/>
      <c r="APF39" s="263">
        <f t="shared" si="72"/>
        <v>0</v>
      </c>
      <c r="APG39" s="264">
        <f t="shared" si="72"/>
        <v>0</v>
      </c>
      <c r="APH39" s="261">
        <v>0</v>
      </c>
      <c r="API39" s="261">
        <v>0</v>
      </c>
      <c r="APJ39" s="261">
        <v>0</v>
      </c>
      <c r="APK39" s="261">
        <v>0</v>
      </c>
      <c r="APL39" s="261">
        <v>0</v>
      </c>
      <c r="APM39" s="261">
        <v>0</v>
      </c>
      <c r="APN39" s="261">
        <v>0</v>
      </c>
      <c r="APO39" s="261">
        <v>0</v>
      </c>
      <c r="APP39" s="261">
        <v>0</v>
      </c>
      <c r="APQ39" s="261">
        <v>0</v>
      </c>
      <c r="APR39" s="261">
        <v>0</v>
      </c>
      <c r="APS39" s="261">
        <v>0</v>
      </c>
      <c r="APT39" s="262"/>
      <c r="APU39" s="263">
        <f t="shared" si="73"/>
        <v>0</v>
      </c>
      <c r="APV39" s="264">
        <f t="shared" si="73"/>
        <v>0</v>
      </c>
      <c r="APW39" s="261">
        <v>0</v>
      </c>
      <c r="APX39" s="261">
        <v>0</v>
      </c>
      <c r="APY39" s="261">
        <v>0</v>
      </c>
      <c r="APZ39" s="261">
        <v>0</v>
      </c>
      <c r="AQA39" s="261">
        <v>0</v>
      </c>
      <c r="AQB39" s="261">
        <v>0</v>
      </c>
      <c r="AQC39" s="261">
        <v>0</v>
      </c>
      <c r="AQD39" s="261">
        <v>0</v>
      </c>
      <c r="AQE39" s="261">
        <v>0</v>
      </c>
      <c r="AQF39" s="261">
        <v>0</v>
      </c>
      <c r="AQG39" s="261">
        <v>0</v>
      </c>
      <c r="AQH39" s="261">
        <v>0</v>
      </c>
      <c r="AQI39" s="262"/>
      <c r="AQJ39" s="263">
        <f t="shared" si="74"/>
        <v>0</v>
      </c>
      <c r="AQK39" s="264">
        <f t="shared" si="74"/>
        <v>0</v>
      </c>
      <c r="AQL39" s="261"/>
      <c r="AQM39" s="261"/>
      <c r="AQN39" s="261"/>
      <c r="AQO39" s="261"/>
      <c r="AQP39" s="261"/>
      <c r="AQQ39" s="261"/>
      <c r="AQR39" s="261">
        <v>36482</v>
      </c>
      <c r="AQS39" s="261"/>
      <c r="AQT39" s="261"/>
      <c r="AQU39" s="261"/>
      <c r="AQV39" s="261"/>
      <c r="AQW39" s="261"/>
      <c r="AQX39" s="262"/>
      <c r="AQY39" s="263">
        <f t="shared" si="75"/>
        <v>36482</v>
      </c>
      <c r="AQZ39" s="264">
        <f t="shared" si="75"/>
        <v>36482</v>
      </c>
      <c r="ARA39" s="261">
        <v>32255</v>
      </c>
      <c r="ARB39" s="261">
        <v>0</v>
      </c>
      <c r="ARC39" s="261">
        <v>0</v>
      </c>
      <c r="ARD39" s="261">
        <v>78573</v>
      </c>
      <c r="ARE39" s="261">
        <v>26191</v>
      </c>
      <c r="ARF39" s="261">
        <v>26191</v>
      </c>
      <c r="ARG39" s="261">
        <v>26191</v>
      </c>
      <c r="ARH39" s="261">
        <v>26191</v>
      </c>
      <c r="ARI39" s="261">
        <v>0</v>
      </c>
      <c r="ARJ39" s="261">
        <v>0</v>
      </c>
      <c r="ARK39" s="261">
        <v>0</v>
      </c>
      <c r="ARL39" s="261">
        <v>18000</v>
      </c>
      <c r="ARM39" s="262"/>
      <c r="ARN39" s="263">
        <f t="shared" si="76"/>
        <v>233592</v>
      </c>
      <c r="ARO39" s="264">
        <f t="shared" si="76"/>
        <v>201337</v>
      </c>
      <c r="ARP39" s="261">
        <v>82509.59</v>
      </c>
      <c r="ARQ39" s="261">
        <v>67345.63</v>
      </c>
      <c r="ARR39" s="261">
        <v>68558.25</v>
      </c>
      <c r="ARS39" s="261">
        <v>68523.25</v>
      </c>
      <c r="ART39" s="261">
        <v>67513.210000000006</v>
      </c>
      <c r="ARU39" s="261">
        <v>71340.56</v>
      </c>
      <c r="ARV39" s="261">
        <v>106486.93</v>
      </c>
      <c r="ARW39" s="261">
        <v>74496.25</v>
      </c>
      <c r="ARX39" s="261">
        <v>75495.63</v>
      </c>
      <c r="ARY39" s="261">
        <v>70003.89</v>
      </c>
      <c r="ARZ39" s="261">
        <v>67968.47</v>
      </c>
      <c r="ASA39" s="262"/>
      <c r="ASB39" s="265">
        <f t="shared" si="78"/>
        <v>820241.65999999992</v>
      </c>
      <c r="ASC39" s="266"/>
      <c r="ASD39" s="261"/>
      <c r="ASE39" s="261"/>
      <c r="ASF39" s="261"/>
      <c r="ASG39" s="261"/>
      <c r="ASH39" s="261"/>
      <c r="ASI39" s="261"/>
      <c r="ASJ39" s="261"/>
      <c r="ASK39" s="261"/>
      <c r="ASL39" s="261"/>
      <c r="ASM39" s="261"/>
      <c r="ASN39" s="262"/>
      <c r="ASO39" s="267">
        <f t="shared" si="77"/>
        <v>0</v>
      </c>
    </row>
    <row r="40" spans="1:1185" x14ac:dyDescent="0.25">
      <c r="A40" s="39">
        <v>39</v>
      </c>
      <c r="B40" s="40">
        <v>1</v>
      </c>
      <c r="C40" s="40" t="s">
        <v>50</v>
      </c>
      <c r="D40" s="40" t="s">
        <v>50</v>
      </c>
      <c r="E40" s="41" t="s">
        <v>50</v>
      </c>
      <c r="F40" s="187">
        <v>275350</v>
      </c>
      <c r="G40" s="49">
        <v>288357</v>
      </c>
      <c r="H40" s="51">
        <v>250121</v>
      </c>
      <c r="I40" s="49">
        <v>252605</v>
      </c>
      <c r="J40" s="49">
        <v>148257.3841384137</v>
      </c>
      <c r="K40" s="51" t="s">
        <v>219</v>
      </c>
      <c r="L40" s="49">
        <v>129894.68</v>
      </c>
      <c r="M40" s="49">
        <v>278152</v>
      </c>
      <c r="N40" s="49">
        <v>250121</v>
      </c>
      <c r="O40" s="49">
        <v>20843</v>
      </c>
      <c r="P40" s="49">
        <v>21050</v>
      </c>
      <c r="Q40" s="258">
        <v>3751.2916820407454</v>
      </c>
      <c r="R40" s="259">
        <v>6453.6441795455612</v>
      </c>
      <c r="S40" s="260">
        <f t="shared" si="0"/>
        <v>10204.935861586306</v>
      </c>
      <c r="T40" s="268">
        <v>367.49</v>
      </c>
      <c r="U40" s="268">
        <v>225.62</v>
      </c>
      <c r="V40" s="268">
        <v>134.79</v>
      </c>
      <c r="W40" s="268">
        <v>242.2</v>
      </c>
      <c r="X40" s="268">
        <v>688.02</v>
      </c>
      <c r="Y40" s="268">
        <v>1519.42</v>
      </c>
      <c r="Z40" s="268">
        <v>561.44000000000005</v>
      </c>
      <c r="AA40" s="268">
        <v>262.33</v>
      </c>
      <c r="AB40" s="268">
        <v>1309.8599999999999</v>
      </c>
      <c r="AC40" s="268">
        <v>330.17</v>
      </c>
      <c r="AD40" s="268">
        <v>649.94000000000005</v>
      </c>
      <c r="AE40" s="268">
        <v>122.28</v>
      </c>
      <c r="AF40" s="269"/>
      <c r="AG40" s="270">
        <f t="shared" si="1"/>
        <v>6413.56</v>
      </c>
      <c r="AH40" s="271">
        <f t="shared" si="1"/>
        <v>6046.0700000000006</v>
      </c>
      <c r="AI40" s="268">
        <v>45.41</v>
      </c>
      <c r="AJ40" s="268">
        <v>28.05</v>
      </c>
      <c r="AK40" s="268">
        <v>16.93</v>
      </c>
      <c r="AL40" s="268">
        <v>30.94</v>
      </c>
      <c r="AM40" s="268">
        <v>80.53</v>
      </c>
      <c r="AN40" s="268">
        <v>173.1</v>
      </c>
      <c r="AO40" s="268">
        <v>79.150000000000006</v>
      </c>
      <c r="AP40" s="268">
        <v>32.770000000000003</v>
      </c>
      <c r="AQ40" s="268">
        <v>152.6</v>
      </c>
      <c r="AR40" s="268">
        <v>51.64</v>
      </c>
      <c r="AS40" s="268">
        <v>72.27</v>
      </c>
      <c r="AT40" s="268">
        <v>13.59</v>
      </c>
      <c r="AU40" s="269"/>
      <c r="AV40" s="270">
        <f t="shared" si="2"/>
        <v>776.98</v>
      </c>
      <c r="AW40" s="271">
        <f t="shared" si="2"/>
        <v>731.56999999999994</v>
      </c>
      <c r="AX40" s="268">
        <v>0</v>
      </c>
      <c r="AY40" s="268">
        <v>0</v>
      </c>
      <c r="AZ40" s="268">
        <v>0</v>
      </c>
      <c r="BA40" s="268">
        <v>0</v>
      </c>
      <c r="BB40" s="268">
        <v>0</v>
      </c>
      <c r="BC40" s="268">
        <v>0</v>
      </c>
      <c r="BD40" s="268">
        <v>0</v>
      </c>
      <c r="BE40" s="268">
        <v>0</v>
      </c>
      <c r="BF40" s="268">
        <v>80</v>
      </c>
      <c r="BG40" s="268">
        <v>0</v>
      </c>
      <c r="BH40" s="268">
        <v>0</v>
      </c>
      <c r="BI40" s="268">
        <v>0</v>
      </c>
      <c r="BJ40" s="269"/>
      <c r="BK40" s="270">
        <f t="shared" si="3"/>
        <v>80</v>
      </c>
      <c r="BL40" s="271">
        <f t="shared" si="3"/>
        <v>80</v>
      </c>
      <c r="BM40" s="268">
        <v>16.22</v>
      </c>
      <c r="BN40" s="268">
        <v>5.38</v>
      </c>
      <c r="BO40" s="268">
        <v>10.19</v>
      </c>
      <c r="BP40" s="268">
        <v>37.19</v>
      </c>
      <c r="BQ40" s="268">
        <v>27.68</v>
      </c>
      <c r="BR40" s="268">
        <v>30.11</v>
      </c>
      <c r="BS40" s="268">
        <v>23.24</v>
      </c>
      <c r="BT40" s="268">
        <v>15.33</v>
      </c>
      <c r="BU40" s="268">
        <v>33.9</v>
      </c>
      <c r="BV40" s="268">
        <v>69.8</v>
      </c>
      <c r="BW40" s="268">
        <v>44.68</v>
      </c>
      <c r="BX40" s="268">
        <v>7.71</v>
      </c>
      <c r="BY40" s="269"/>
      <c r="BZ40" s="270">
        <f t="shared" si="4"/>
        <v>321.43</v>
      </c>
      <c r="CA40" s="271">
        <f t="shared" si="4"/>
        <v>305.20999999999998</v>
      </c>
      <c r="CB40" s="268">
        <v>666.18</v>
      </c>
      <c r="CC40" s="268">
        <v>168.88</v>
      </c>
      <c r="CD40" s="268">
        <v>298.39999999999998</v>
      </c>
      <c r="CE40" s="268">
        <v>539.76</v>
      </c>
      <c r="CF40" s="268">
        <v>841.67</v>
      </c>
      <c r="CG40" s="268">
        <v>995.87</v>
      </c>
      <c r="CH40" s="268">
        <v>811.36</v>
      </c>
      <c r="CI40" s="268">
        <v>565.82000000000005</v>
      </c>
      <c r="CJ40" s="268">
        <v>1178.6300000000001</v>
      </c>
      <c r="CK40" s="268">
        <v>432.23</v>
      </c>
      <c r="CL40" s="268">
        <v>900.36</v>
      </c>
      <c r="CM40" s="268">
        <v>155.47999999999999</v>
      </c>
      <c r="CN40" s="269"/>
      <c r="CO40" s="270">
        <f t="shared" si="5"/>
        <v>7554.6399999999985</v>
      </c>
      <c r="CP40" s="271">
        <f t="shared" si="5"/>
        <v>6888.46</v>
      </c>
      <c r="CQ40" s="268">
        <v>0</v>
      </c>
      <c r="CR40" s="268">
        <v>0</v>
      </c>
      <c r="CS40" s="268">
        <v>0</v>
      </c>
      <c r="CT40" s="268">
        <v>0</v>
      </c>
      <c r="CU40" s="268">
        <v>0</v>
      </c>
      <c r="CV40" s="268">
        <v>0</v>
      </c>
      <c r="CW40" s="268">
        <v>0</v>
      </c>
      <c r="CX40" s="268">
        <v>0</v>
      </c>
      <c r="CY40" s="268">
        <v>0</v>
      </c>
      <c r="CZ40" s="268">
        <v>0</v>
      </c>
      <c r="DA40" s="268">
        <v>0</v>
      </c>
      <c r="DB40" s="268">
        <v>0</v>
      </c>
      <c r="DC40" s="269"/>
      <c r="DD40" s="270">
        <f t="shared" si="6"/>
        <v>0</v>
      </c>
      <c r="DE40" s="271">
        <f t="shared" si="6"/>
        <v>0</v>
      </c>
      <c r="DF40" s="268">
        <v>19.809999999999999</v>
      </c>
      <c r="DG40" s="268">
        <v>9.9</v>
      </c>
      <c r="DH40" s="268">
        <v>0</v>
      </c>
      <c r="DI40" s="268">
        <v>0</v>
      </c>
      <c r="DJ40" s="268">
        <v>19.8</v>
      </c>
      <c r="DK40" s="268">
        <v>0</v>
      </c>
      <c r="DL40" s="268">
        <v>157.37</v>
      </c>
      <c r="DM40" s="268">
        <v>46.62</v>
      </c>
      <c r="DN40" s="268">
        <v>40.65</v>
      </c>
      <c r="DO40" s="268">
        <v>9.41</v>
      </c>
      <c r="DP40" s="268">
        <v>13.91</v>
      </c>
      <c r="DQ40" s="268">
        <v>13.9</v>
      </c>
      <c r="DR40" s="269"/>
      <c r="DS40" s="270">
        <f t="shared" si="7"/>
        <v>331.37</v>
      </c>
      <c r="DT40" s="271">
        <f t="shared" si="7"/>
        <v>311.56</v>
      </c>
      <c r="DU40" s="268">
        <v>195.71</v>
      </c>
      <c r="DV40" s="268">
        <v>250.61</v>
      </c>
      <c r="DW40" s="268">
        <v>304.24</v>
      </c>
      <c r="DX40" s="268">
        <v>272.13</v>
      </c>
      <c r="DY40" s="268">
        <v>319.62</v>
      </c>
      <c r="DZ40" s="268">
        <v>273.67</v>
      </c>
      <c r="EA40" s="268">
        <v>220.04</v>
      </c>
      <c r="EB40" s="268">
        <v>180.63</v>
      </c>
      <c r="EC40" s="268">
        <v>171.24</v>
      </c>
      <c r="ED40" s="268">
        <v>172.4</v>
      </c>
      <c r="EE40" s="268">
        <v>216.99</v>
      </c>
      <c r="EF40" s="268">
        <v>290.63</v>
      </c>
      <c r="EG40" s="269"/>
      <c r="EH40" s="270">
        <f t="shared" si="8"/>
        <v>2867.9100000000008</v>
      </c>
      <c r="EI40" s="271">
        <f t="shared" si="8"/>
        <v>2672.2</v>
      </c>
      <c r="EJ40" s="268">
        <v>14.62</v>
      </c>
      <c r="EK40" s="268">
        <v>32.51</v>
      </c>
      <c r="EL40" s="268">
        <v>28.25</v>
      </c>
      <c r="EM40" s="268">
        <v>26.45</v>
      </c>
      <c r="EN40" s="268">
        <v>32.01</v>
      </c>
      <c r="EO40" s="268">
        <v>30.39</v>
      </c>
      <c r="EP40" s="268">
        <v>24.45</v>
      </c>
      <c r="EQ40" s="268">
        <v>18.18</v>
      </c>
      <c r="ER40" s="268">
        <v>19.03</v>
      </c>
      <c r="ES40" s="268">
        <v>346.31</v>
      </c>
      <c r="ET40" s="268">
        <v>24.11</v>
      </c>
      <c r="EU40" s="268">
        <v>32.61</v>
      </c>
      <c r="EV40" s="269"/>
      <c r="EW40" s="270">
        <f t="shared" si="9"/>
        <v>628.92000000000007</v>
      </c>
      <c r="EX40" s="271">
        <f t="shared" si="9"/>
        <v>614.30000000000007</v>
      </c>
      <c r="EY40" s="268">
        <v>0</v>
      </c>
      <c r="EZ40" s="268">
        <v>0</v>
      </c>
      <c r="FA40" s="268">
        <v>0</v>
      </c>
      <c r="FB40" s="268">
        <v>0</v>
      </c>
      <c r="FC40" s="268">
        <v>0</v>
      </c>
      <c r="FD40" s="268">
        <v>0</v>
      </c>
      <c r="FE40" s="268">
        <v>0</v>
      </c>
      <c r="FF40" s="268">
        <v>0</v>
      </c>
      <c r="FG40" s="268">
        <v>0</v>
      </c>
      <c r="FH40" s="268">
        <v>0</v>
      </c>
      <c r="FI40" s="268">
        <v>0</v>
      </c>
      <c r="FJ40" s="268">
        <v>0</v>
      </c>
      <c r="FK40" s="269"/>
      <c r="FL40" s="270">
        <f t="shared" si="10"/>
        <v>0</v>
      </c>
      <c r="FM40" s="271">
        <f t="shared" si="10"/>
        <v>0</v>
      </c>
      <c r="FN40" s="268">
        <v>3.46</v>
      </c>
      <c r="FO40" s="268">
        <v>14.27</v>
      </c>
      <c r="FP40" s="268">
        <v>9.91</v>
      </c>
      <c r="FQ40" s="268">
        <v>12.18</v>
      </c>
      <c r="FR40" s="268">
        <v>5.61</v>
      </c>
      <c r="FS40" s="268">
        <v>14.55</v>
      </c>
      <c r="FT40" s="268">
        <v>26.35</v>
      </c>
      <c r="FU40" s="268">
        <v>7.66</v>
      </c>
      <c r="FV40" s="268">
        <v>8.6</v>
      </c>
      <c r="FW40" s="268">
        <v>9.42</v>
      </c>
      <c r="FX40" s="268">
        <v>14.02</v>
      </c>
      <c r="FY40" s="268">
        <v>21.62</v>
      </c>
      <c r="FZ40" s="269"/>
      <c r="GA40" s="270">
        <f t="shared" si="11"/>
        <v>147.65</v>
      </c>
      <c r="GB40" s="271">
        <f t="shared" si="11"/>
        <v>144.19</v>
      </c>
      <c r="GC40" s="268">
        <v>100.68</v>
      </c>
      <c r="GD40" s="268">
        <v>294.02999999999997</v>
      </c>
      <c r="GE40" s="268">
        <v>133.19999999999999</v>
      </c>
      <c r="GF40" s="268">
        <v>132.31</v>
      </c>
      <c r="GG40" s="268">
        <v>60.06</v>
      </c>
      <c r="GH40" s="268">
        <v>226.63</v>
      </c>
      <c r="GI40" s="268">
        <v>461.46</v>
      </c>
      <c r="GJ40" s="268">
        <v>115.13</v>
      </c>
      <c r="GK40" s="268">
        <v>151.13</v>
      </c>
      <c r="GL40" s="268">
        <v>153.69</v>
      </c>
      <c r="GM40" s="268">
        <v>213.28</v>
      </c>
      <c r="GN40" s="268">
        <v>155.29</v>
      </c>
      <c r="GO40" s="269"/>
      <c r="GP40" s="270">
        <f t="shared" si="12"/>
        <v>2196.8900000000003</v>
      </c>
      <c r="GQ40" s="271">
        <f t="shared" si="12"/>
        <v>2096.21</v>
      </c>
      <c r="GR40" s="268">
        <v>0</v>
      </c>
      <c r="GS40" s="268">
        <v>85.2</v>
      </c>
      <c r="GT40" s="268">
        <v>25</v>
      </c>
      <c r="GU40" s="268">
        <v>25</v>
      </c>
      <c r="GV40" s="268">
        <v>20</v>
      </c>
      <c r="GW40" s="268">
        <v>25</v>
      </c>
      <c r="GX40" s="268">
        <v>25</v>
      </c>
      <c r="GY40" s="268">
        <v>0</v>
      </c>
      <c r="GZ40" s="268">
        <v>25</v>
      </c>
      <c r="HA40" s="268">
        <v>0</v>
      </c>
      <c r="HB40" s="268">
        <v>0</v>
      </c>
      <c r="HC40" s="268">
        <v>0</v>
      </c>
      <c r="HD40" s="269"/>
      <c r="HE40" s="270">
        <f t="shared" si="13"/>
        <v>230.2</v>
      </c>
      <c r="HF40" s="271">
        <f t="shared" si="13"/>
        <v>230.2</v>
      </c>
      <c r="HG40" s="268">
        <v>0</v>
      </c>
      <c r="HH40" s="268">
        <v>0</v>
      </c>
      <c r="HI40" s="268">
        <v>0</v>
      </c>
      <c r="HJ40" s="268">
        <v>0</v>
      </c>
      <c r="HK40" s="268">
        <v>0</v>
      </c>
      <c r="HL40" s="268">
        <v>0</v>
      </c>
      <c r="HM40" s="268">
        <v>0</v>
      </c>
      <c r="HN40" s="268">
        <v>0</v>
      </c>
      <c r="HO40" s="268">
        <v>0</v>
      </c>
      <c r="HP40" s="268">
        <v>0</v>
      </c>
      <c r="HQ40" s="268">
        <v>0</v>
      </c>
      <c r="HR40" s="268">
        <v>0</v>
      </c>
      <c r="HS40" s="269"/>
      <c r="HT40" s="270">
        <f t="shared" si="14"/>
        <v>0</v>
      </c>
      <c r="HU40" s="271">
        <f t="shared" si="14"/>
        <v>0</v>
      </c>
      <c r="HV40" s="268">
        <v>0</v>
      </c>
      <c r="HW40" s="268">
        <v>0</v>
      </c>
      <c r="HX40" s="268">
        <v>0</v>
      </c>
      <c r="HY40" s="268">
        <v>0</v>
      </c>
      <c r="HZ40" s="268">
        <v>0</v>
      </c>
      <c r="IA40" s="268">
        <v>0</v>
      </c>
      <c r="IB40" s="268">
        <v>0</v>
      </c>
      <c r="IC40" s="268">
        <v>0</v>
      </c>
      <c r="ID40" s="268">
        <v>0</v>
      </c>
      <c r="IE40" s="268">
        <v>0</v>
      </c>
      <c r="IF40" s="268">
        <v>0</v>
      </c>
      <c r="IG40" s="268">
        <v>0</v>
      </c>
      <c r="IH40" s="269"/>
      <c r="II40" s="270">
        <f t="shared" si="15"/>
        <v>0</v>
      </c>
      <c r="IJ40" s="271">
        <f t="shared" si="15"/>
        <v>0</v>
      </c>
      <c r="IK40" s="268">
        <v>420</v>
      </c>
      <c r="IL40" s="268">
        <v>460</v>
      </c>
      <c r="IM40" s="268">
        <v>920</v>
      </c>
      <c r="IN40" s="268">
        <v>305</v>
      </c>
      <c r="IO40" s="268">
        <v>0</v>
      </c>
      <c r="IP40" s="268">
        <v>75</v>
      </c>
      <c r="IQ40" s="268">
        <v>420</v>
      </c>
      <c r="IR40" s="268">
        <v>230</v>
      </c>
      <c r="IS40" s="268">
        <v>345</v>
      </c>
      <c r="IT40" s="268">
        <v>230</v>
      </c>
      <c r="IU40" s="268">
        <v>115</v>
      </c>
      <c r="IV40" s="268">
        <v>115</v>
      </c>
      <c r="IW40" s="269"/>
      <c r="IX40" s="270">
        <f t="shared" si="16"/>
        <v>3635</v>
      </c>
      <c r="IY40" s="271">
        <f t="shared" si="16"/>
        <v>3215</v>
      </c>
      <c r="IZ40" s="268">
        <v>230</v>
      </c>
      <c r="JA40" s="268">
        <v>41.5</v>
      </c>
      <c r="JB40" s="268">
        <v>60</v>
      </c>
      <c r="JC40" s="268">
        <v>8</v>
      </c>
      <c r="JD40" s="268">
        <v>118</v>
      </c>
      <c r="JE40" s="268">
        <v>1455</v>
      </c>
      <c r="JF40" s="268">
        <v>35.5</v>
      </c>
      <c r="JG40" s="268">
        <v>16</v>
      </c>
      <c r="JH40" s="268">
        <v>51.5</v>
      </c>
      <c r="JI40" s="268">
        <v>90</v>
      </c>
      <c r="JJ40" s="268">
        <v>58</v>
      </c>
      <c r="JK40" s="268">
        <v>81.349999999999994</v>
      </c>
      <c r="JL40" s="269"/>
      <c r="JM40" s="270">
        <f t="shared" si="17"/>
        <v>2244.85</v>
      </c>
      <c r="JN40" s="271">
        <f t="shared" si="17"/>
        <v>2014.85</v>
      </c>
      <c r="JO40" s="268">
        <v>0</v>
      </c>
      <c r="JP40" s="268">
        <v>0</v>
      </c>
      <c r="JQ40" s="268">
        <v>0</v>
      </c>
      <c r="JR40" s="268">
        <v>0</v>
      </c>
      <c r="JS40" s="268">
        <v>0</v>
      </c>
      <c r="JT40" s="268">
        <v>0</v>
      </c>
      <c r="JU40" s="268">
        <v>0</v>
      </c>
      <c r="JV40" s="268">
        <v>0</v>
      </c>
      <c r="JW40" s="268">
        <v>0</v>
      </c>
      <c r="JX40" s="268">
        <v>0</v>
      </c>
      <c r="JY40" s="268">
        <v>0</v>
      </c>
      <c r="JZ40" s="268">
        <v>0</v>
      </c>
      <c r="KA40" s="269"/>
      <c r="KB40" s="270">
        <f t="shared" si="18"/>
        <v>0</v>
      </c>
      <c r="KC40" s="271">
        <f t="shared" si="18"/>
        <v>0</v>
      </c>
      <c r="KD40" s="268">
        <v>240</v>
      </c>
      <c r="KE40" s="268">
        <v>320</v>
      </c>
      <c r="KF40" s="268">
        <v>640</v>
      </c>
      <c r="KG40" s="268">
        <v>160</v>
      </c>
      <c r="KH40" s="268">
        <v>0</v>
      </c>
      <c r="KI40" s="268">
        <v>0</v>
      </c>
      <c r="KJ40" s="268">
        <v>240</v>
      </c>
      <c r="KK40" s="268">
        <v>160</v>
      </c>
      <c r="KL40" s="268">
        <v>240</v>
      </c>
      <c r="KM40" s="268">
        <v>160</v>
      </c>
      <c r="KN40" s="268">
        <v>80</v>
      </c>
      <c r="KO40" s="268">
        <v>80</v>
      </c>
      <c r="KP40" s="269"/>
      <c r="KQ40" s="270">
        <f t="shared" si="19"/>
        <v>2320</v>
      </c>
      <c r="KR40" s="271">
        <f t="shared" si="19"/>
        <v>2080</v>
      </c>
      <c r="KS40" s="268">
        <v>0</v>
      </c>
      <c r="KT40" s="268">
        <v>0</v>
      </c>
      <c r="KU40" s="268">
        <v>50</v>
      </c>
      <c r="KV40" s="268">
        <v>0</v>
      </c>
      <c r="KW40" s="268">
        <v>50</v>
      </c>
      <c r="KX40" s="268">
        <v>0</v>
      </c>
      <c r="KY40" s="268">
        <v>0</v>
      </c>
      <c r="KZ40" s="268">
        <v>0</v>
      </c>
      <c r="LA40" s="268">
        <v>0</v>
      </c>
      <c r="LB40" s="268">
        <v>0</v>
      </c>
      <c r="LC40" s="268">
        <v>0</v>
      </c>
      <c r="LD40" s="268">
        <v>0</v>
      </c>
      <c r="LE40" s="269"/>
      <c r="LF40" s="270">
        <f t="shared" si="20"/>
        <v>100</v>
      </c>
      <c r="LG40" s="271">
        <f t="shared" si="20"/>
        <v>100</v>
      </c>
      <c r="LH40" s="268">
        <v>80</v>
      </c>
      <c r="LI40" s="268">
        <v>0</v>
      </c>
      <c r="LJ40" s="268">
        <v>0</v>
      </c>
      <c r="LK40" s="268">
        <v>0</v>
      </c>
      <c r="LL40" s="268">
        <v>0</v>
      </c>
      <c r="LM40" s="268">
        <v>0</v>
      </c>
      <c r="LN40" s="268">
        <v>0</v>
      </c>
      <c r="LO40" s="268">
        <v>0</v>
      </c>
      <c r="LP40" s="268">
        <v>0</v>
      </c>
      <c r="LQ40" s="268">
        <v>0</v>
      </c>
      <c r="LR40" s="268">
        <v>0</v>
      </c>
      <c r="LS40" s="268">
        <v>0</v>
      </c>
      <c r="LT40" s="269"/>
      <c r="LU40" s="270">
        <f t="shared" si="21"/>
        <v>80</v>
      </c>
      <c r="LV40" s="271">
        <f t="shared" si="21"/>
        <v>0</v>
      </c>
      <c r="LW40" s="268">
        <v>0</v>
      </c>
      <c r="LX40" s="268">
        <v>0</v>
      </c>
      <c r="LY40" s="268">
        <v>0</v>
      </c>
      <c r="LZ40" s="268">
        <v>0</v>
      </c>
      <c r="MA40" s="268">
        <v>0</v>
      </c>
      <c r="MB40" s="268">
        <v>0</v>
      </c>
      <c r="MC40" s="268">
        <v>0</v>
      </c>
      <c r="MD40" s="268">
        <v>0</v>
      </c>
      <c r="ME40" s="268">
        <v>0</v>
      </c>
      <c r="MF40" s="268">
        <v>0</v>
      </c>
      <c r="MG40" s="268">
        <v>0</v>
      </c>
      <c r="MH40" s="268">
        <v>0</v>
      </c>
      <c r="MI40" s="269"/>
      <c r="MJ40" s="270">
        <f t="shared" si="22"/>
        <v>0</v>
      </c>
      <c r="MK40" s="271">
        <f t="shared" si="22"/>
        <v>0</v>
      </c>
      <c r="ML40" s="268">
        <v>0</v>
      </c>
      <c r="MM40" s="268">
        <v>0</v>
      </c>
      <c r="MN40" s="268">
        <v>0</v>
      </c>
      <c r="MO40" s="268">
        <v>0</v>
      </c>
      <c r="MP40" s="268">
        <v>0</v>
      </c>
      <c r="MQ40" s="268">
        <v>0</v>
      </c>
      <c r="MR40" s="268">
        <v>0</v>
      </c>
      <c r="MS40" s="268">
        <v>0</v>
      </c>
      <c r="MT40" s="268">
        <v>0</v>
      </c>
      <c r="MU40" s="268">
        <v>0</v>
      </c>
      <c r="MV40" s="268">
        <v>0</v>
      </c>
      <c r="MW40" s="268">
        <v>0</v>
      </c>
      <c r="MX40" s="269"/>
      <c r="MY40" s="270">
        <f t="shared" si="23"/>
        <v>0</v>
      </c>
      <c r="MZ40" s="271">
        <f t="shared" si="23"/>
        <v>0</v>
      </c>
      <c r="NA40" s="268">
        <v>1940</v>
      </c>
      <c r="NB40" s="268">
        <v>1410</v>
      </c>
      <c r="NC40" s="268">
        <v>1000</v>
      </c>
      <c r="ND40" s="268">
        <v>2640</v>
      </c>
      <c r="NE40" s="268">
        <v>1525</v>
      </c>
      <c r="NF40" s="268">
        <v>2105</v>
      </c>
      <c r="NG40" s="268">
        <v>3240</v>
      </c>
      <c r="NH40" s="268">
        <v>415</v>
      </c>
      <c r="NI40" s="268">
        <v>1085</v>
      </c>
      <c r="NJ40" s="268">
        <v>915</v>
      </c>
      <c r="NK40" s="268">
        <v>2170</v>
      </c>
      <c r="NL40" s="268">
        <v>1425</v>
      </c>
      <c r="NM40" s="269"/>
      <c r="NN40" s="270">
        <f t="shared" si="24"/>
        <v>19870</v>
      </c>
      <c r="NO40" s="271">
        <f t="shared" si="24"/>
        <v>17930</v>
      </c>
      <c r="NP40" s="268">
        <v>1</v>
      </c>
      <c r="NQ40" s="268">
        <v>0</v>
      </c>
      <c r="NR40" s="268">
        <v>2.5</v>
      </c>
      <c r="NS40" s="268">
        <v>0</v>
      </c>
      <c r="NT40" s="268">
        <v>2</v>
      </c>
      <c r="NU40" s="268">
        <v>2.5</v>
      </c>
      <c r="NV40" s="268">
        <v>25.63</v>
      </c>
      <c r="NW40" s="268">
        <v>24.13</v>
      </c>
      <c r="NX40" s="268">
        <v>23.13</v>
      </c>
      <c r="NY40" s="268">
        <v>20.63</v>
      </c>
      <c r="NZ40" s="268">
        <v>38.130000000000003</v>
      </c>
      <c r="OA40" s="268">
        <v>41</v>
      </c>
      <c r="OB40" s="269"/>
      <c r="OC40" s="270">
        <f t="shared" si="25"/>
        <v>180.64999999999998</v>
      </c>
      <c r="OD40" s="271">
        <f t="shared" si="25"/>
        <v>179.64999999999998</v>
      </c>
      <c r="OE40" s="268">
        <v>400</v>
      </c>
      <c r="OF40" s="268">
        <v>240</v>
      </c>
      <c r="OG40" s="268">
        <v>160</v>
      </c>
      <c r="OH40" s="268">
        <v>560</v>
      </c>
      <c r="OI40" s="268">
        <v>80</v>
      </c>
      <c r="OJ40" s="268">
        <v>560</v>
      </c>
      <c r="OK40" s="268">
        <v>880</v>
      </c>
      <c r="OL40" s="268">
        <v>80</v>
      </c>
      <c r="OM40" s="268">
        <v>80</v>
      </c>
      <c r="ON40" s="268">
        <v>80</v>
      </c>
      <c r="OO40" s="268">
        <v>320</v>
      </c>
      <c r="OP40" s="268">
        <v>80</v>
      </c>
      <c r="OQ40" s="269"/>
      <c r="OR40" s="270">
        <f t="shared" si="26"/>
        <v>3520</v>
      </c>
      <c r="OS40" s="271">
        <f t="shared" si="26"/>
        <v>3120</v>
      </c>
      <c r="OT40" s="268">
        <v>0</v>
      </c>
      <c r="OU40" s="268">
        <v>0</v>
      </c>
      <c r="OV40" s="268">
        <v>0</v>
      </c>
      <c r="OW40" s="268">
        <v>0</v>
      </c>
      <c r="OX40" s="268">
        <v>0</v>
      </c>
      <c r="OY40" s="268">
        <v>50</v>
      </c>
      <c r="OZ40" s="268">
        <v>0</v>
      </c>
      <c r="PA40" s="268">
        <v>0</v>
      </c>
      <c r="PB40" s="268">
        <v>0</v>
      </c>
      <c r="PC40" s="268">
        <v>0</v>
      </c>
      <c r="PD40" s="268">
        <v>0</v>
      </c>
      <c r="PE40" s="268">
        <v>0</v>
      </c>
      <c r="PF40" s="269"/>
      <c r="PG40" s="270">
        <f t="shared" si="27"/>
        <v>50</v>
      </c>
      <c r="PH40" s="271">
        <f t="shared" si="27"/>
        <v>50</v>
      </c>
      <c r="PI40" s="268">
        <v>35</v>
      </c>
      <c r="PJ40" s="268">
        <v>350</v>
      </c>
      <c r="PK40" s="268">
        <v>0</v>
      </c>
      <c r="PL40" s="268">
        <v>0</v>
      </c>
      <c r="PM40" s="268">
        <v>1000</v>
      </c>
      <c r="PN40" s="268">
        <v>350</v>
      </c>
      <c r="PO40" s="268">
        <v>450</v>
      </c>
      <c r="PP40" s="268">
        <v>600</v>
      </c>
      <c r="PQ40" s="268">
        <v>600</v>
      </c>
      <c r="PR40" s="268">
        <v>0</v>
      </c>
      <c r="PS40" s="268">
        <v>285</v>
      </c>
      <c r="PT40" s="268">
        <v>450</v>
      </c>
      <c r="PU40" s="269"/>
      <c r="PV40" s="270">
        <f t="shared" si="28"/>
        <v>4120</v>
      </c>
      <c r="PW40" s="271">
        <f t="shared" si="28"/>
        <v>4085</v>
      </c>
      <c r="PX40" s="268">
        <v>10</v>
      </c>
      <c r="PY40" s="268">
        <v>76</v>
      </c>
      <c r="PZ40" s="268">
        <v>227</v>
      </c>
      <c r="QA40" s="268">
        <v>1</v>
      </c>
      <c r="QB40" s="268">
        <v>1</v>
      </c>
      <c r="QC40" s="268">
        <v>2</v>
      </c>
      <c r="QD40" s="268">
        <v>8</v>
      </c>
      <c r="QE40" s="268">
        <v>158</v>
      </c>
      <c r="QF40" s="268">
        <v>411.5</v>
      </c>
      <c r="QG40" s="268">
        <v>6</v>
      </c>
      <c r="QH40" s="268">
        <v>1</v>
      </c>
      <c r="QI40" s="268">
        <v>4</v>
      </c>
      <c r="QJ40" s="269"/>
      <c r="QK40" s="270">
        <f t="shared" si="29"/>
        <v>905.5</v>
      </c>
      <c r="QL40" s="271">
        <f t="shared" si="29"/>
        <v>895.5</v>
      </c>
      <c r="QM40" s="268">
        <v>0</v>
      </c>
      <c r="QN40" s="268">
        <v>0</v>
      </c>
      <c r="QO40" s="268">
        <v>0</v>
      </c>
      <c r="QP40" s="268">
        <v>0</v>
      </c>
      <c r="QQ40" s="268">
        <v>0</v>
      </c>
      <c r="QR40" s="268">
        <v>0</v>
      </c>
      <c r="QS40" s="268">
        <v>0</v>
      </c>
      <c r="QT40" s="268">
        <v>0</v>
      </c>
      <c r="QU40" s="268">
        <v>0</v>
      </c>
      <c r="QV40" s="268">
        <v>0</v>
      </c>
      <c r="QW40" s="268">
        <v>0</v>
      </c>
      <c r="QX40" s="268">
        <v>0</v>
      </c>
      <c r="QY40" s="269"/>
      <c r="QZ40" s="270">
        <f t="shared" si="30"/>
        <v>0</v>
      </c>
      <c r="RA40" s="271">
        <f t="shared" si="30"/>
        <v>0</v>
      </c>
      <c r="RB40" s="268">
        <v>0</v>
      </c>
      <c r="RC40" s="268">
        <v>0</v>
      </c>
      <c r="RD40" s="268">
        <v>0</v>
      </c>
      <c r="RE40" s="268">
        <v>0</v>
      </c>
      <c r="RF40" s="268">
        <v>0</v>
      </c>
      <c r="RG40" s="268">
        <v>0</v>
      </c>
      <c r="RH40" s="268">
        <v>0</v>
      </c>
      <c r="RI40" s="268">
        <v>0</v>
      </c>
      <c r="RJ40" s="268">
        <v>0</v>
      </c>
      <c r="RK40" s="268">
        <v>0</v>
      </c>
      <c r="RL40" s="268">
        <v>0</v>
      </c>
      <c r="RM40" s="268">
        <v>0</v>
      </c>
      <c r="RN40" s="269"/>
      <c r="RO40" s="270">
        <f t="shared" si="31"/>
        <v>0</v>
      </c>
      <c r="RP40" s="271">
        <f t="shared" si="31"/>
        <v>0</v>
      </c>
      <c r="RQ40" s="268">
        <v>0</v>
      </c>
      <c r="RR40" s="268">
        <v>0</v>
      </c>
      <c r="RS40" s="268">
        <v>0</v>
      </c>
      <c r="RT40" s="268">
        <v>0</v>
      </c>
      <c r="RU40" s="268">
        <v>0</v>
      </c>
      <c r="RV40" s="268">
        <v>0</v>
      </c>
      <c r="RW40" s="268">
        <v>0</v>
      </c>
      <c r="RX40" s="268">
        <v>0</v>
      </c>
      <c r="RY40" s="268">
        <v>0</v>
      </c>
      <c r="RZ40" s="268">
        <v>0</v>
      </c>
      <c r="SA40" s="268">
        <v>0</v>
      </c>
      <c r="SB40" s="268">
        <v>0</v>
      </c>
      <c r="SC40" s="269"/>
      <c r="SD40" s="270">
        <f t="shared" si="32"/>
        <v>0</v>
      </c>
      <c r="SE40" s="271">
        <f t="shared" si="32"/>
        <v>0</v>
      </c>
      <c r="SF40" s="268">
        <v>0</v>
      </c>
      <c r="SG40" s="268">
        <v>0</v>
      </c>
      <c r="SH40" s="268">
        <v>0</v>
      </c>
      <c r="SI40" s="268">
        <v>0</v>
      </c>
      <c r="SJ40" s="268">
        <v>0</v>
      </c>
      <c r="SK40" s="268">
        <v>0</v>
      </c>
      <c r="SL40" s="268">
        <v>0</v>
      </c>
      <c r="SM40" s="268">
        <v>0</v>
      </c>
      <c r="SN40" s="268">
        <v>0</v>
      </c>
      <c r="SO40" s="268">
        <v>0</v>
      </c>
      <c r="SP40" s="268">
        <v>0</v>
      </c>
      <c r="SQ40" s="268">
        <v>0</v>
      </c>
      <c r="SR40" s="269"/>
      <c r="SS40" s="270">
        <f t="shared" si="33"/>
        <v>0</v>
      </c>
      <c r="ST40" s="271">
        <f t="shared" si="33"/>
        <v>0</v>
      </c>
      <c r="SU40" s="268">
        <v>230</v>
      </c>
      <c r="SV40" s="268">
        <v>345</v>
      </c>
      <c r="SW40" s="268">
        <v>460</v>
      </c>
      <c r="SX40" s="268">
        <v>230</v>
      </c>
      <c r="SY40" s="268">
        <v>345</v>
      </c>
      <c r="SZ40" s="268">
        <v>230</v>
      </c>
      <c r="TA40" s="268">
        <v>115</v>
      </c>
      <c r="TB40" s="268">
        <v>0</v>
      </c>
      <c r="TC40" s="268">
        <v>115</v>
      </c>
      <c r="TD40" s="268">
        <v>345</v>
      </c>
      <c r="TE40" s="268">
        <v>460</v>
      </c>
      <c r="TF40" s="268">
        <v>129.1</v>
      </c>
      <c r="TG40" s="269"/>
      <c r="TH40" s="270">
        <f t="shared" si="34"/>
        <v>3004.1</v>
      </c>
      <c r="TI40" s="271">
        <f t="shared" si="34"/>
        <v>2774.1</v>
      </c>
      <c r="TJ40" s="268">
        <v>173.54</v>
      </c>
      <c r="TK40" s="268">
        <v>142.56</v>
      </c>
      <c r="TL40" s="268">
        <v>134.27000000000001</v>
      </c>
      <c r="TM40" s="268">
        <v>84.61</v>
      </c>
      <c r="TN40" s="268">
        <v>45.62</v>
      </c>
      <c r="TO40" s="268">
        <v>75.900000000000006</v>
      </c>
      <c r="TP40" s="268">
        <v>135.30000000000001</v>
      </c>
      <c r="TQ40" s="268">
        <v>32.770000000000003</v>
      </c>
      <c r="TR40" s="268">
        <v>57.81</v>
      </c>
      <c r="TS40" s="268">
        <v>90.36</v>
      </c>
      <c r="TT40" s="268">
        <v>147.72</v>
      </c>
      <c r="TU40" s="268">
        <v>145.26</v>
      </c>
      <c r="TV40" s="269"/>
      <c r="TW40" s="270">
        <f t="shared" si="35"/>
        <v>1265.7199999999998</v>
      </c>
      <c r="TX40" s="271">
        <f t="shared" si="35"/>
        <v>1092.1799999999998</v>
      </c>
      <c r="TY40" s="268">
        <v>160</v>
      </c>
      <c r="TZ40" s="268">
        <v>240</v>
      </c>
      <c r="UA40" s="268">
        <v>320</v>
      </c>
      <c r="UB40" s="268">
        <v>160</v>
      </c>
      <c r="UC40" s="268">
        <v>240</v>
      </c>
      <c r="UD40" s="268">
        <v>160</v>
      </c>
      <c r="UE40" s="268">
        <v>50</v>
      </c>
      <c r="UF40" s="268">
        <v>0</v>
      </c>
      <c r="UG40" s="268">
        <v>80</v>
      </c>
      <c r="UH40" s="268">
        <v>240</v>
      </c>
      <c r="UI40" s="268">
        <v>320</v>
      </c>
      <c r="UJ40" s="268">
        <v>80</v>
      </c>
      <c r="UK40" s="269"/>
      <c r="UL40" s="270">
        <f t="shared" si="36"/>
        <v>2050</v>
      </c>
      <c r="UM40" s="271">
        <f t="shared" si="36"/>
        <v>1890</v>
      </c>
      <c r="UN40" s="268">
        <v>50</v>
      </c>
      <c r="UO40" s="268">
        <v>100</v>
      </c>
      <c r="UP40" s="268">
        <v>0</v>
      </c>
      <c r="UQ40" s="268">
        <v>100</v>
      </c>
      <c r="UR40" s="268">
        <v>0</v>
      </c>
      <c r="US40" s="268">
        <v>50</v>
      </c>
      <c r="UT40" s="268">
        <v>80</v>
      </c>
      <c r="UU40" s="268">
        <v>0</v>
      </c>
      <c r="UV40" s="268">
        <v>50</v>
      </c>
      <c r="UW40" s="268">
        <v>50</v>
      </c>
      <c r="UX40" s="268">
        <v>150</v>
      </c>
      <c r="UY40" s="268">
        <v>0</v>
      </c>
      <c r="UZ40" s="269"/>
      <c r="VA40" s="270">
        <f t="shared" si="37"/>
        <v>630</v>
      </c>
      <c r="VB40" s="271">
        <f t="shared" si="37"/>
        <v>580</v>
      </c>
      <c r="VC40" s="268">
        <v>0</v>
      </c>
      <c r="VD40" s="268">
        <v>0</v>
      </c>
      <c r="VE40" s="268">
        <v>0</v>
      </c>
      <c r="VF40" s="268">
        <v>0</v>
      </c>
      <c r="VG40" s="268">
        <v>0</v>
      </c>
      <c r="VH40" s="268">
        <v>0</v>
      </c>
      <c r="VI40" s="268">
        <v>0</v>
      </c>
      <c r="VJ40" s="268">
        <v>0</v>
      </c>
      <c r="VK40" s="268">
        <v>0</v>
      </c>
      <c r="VL40" s="268">
        <v>0</v>
      </c>
      <c r="VM40" s="268">
        <v>0</v>
      </c>
      <c r="VN40" s="268">
        <v>0</v>
      </c>
      <c r="VO40" s="269"/>
      <c r="VP40" s="270">
        <f t="shared" si="38"/>
        <v>0</v>
      </c>
      <c r="VQ40" s="271">
        <f t="shared" si="38"/>
        <v>0</v>
      </c>
      <c r="VR40" s="268">
        <v>295</v>
      </c>
      <c r="VS40" s="268">
        <v>0</v>
      </c>
      <c r="VT40" s="268">
        <v>0</v>
      </c>
      <c r="VU40" s="268">
        <v>0</v>
      </c>
      <c r="VV40" s="268">
        <v>590</v>
      </c>
      <c r="VW40" s="268">
        <v>0</v>
      </c>
      <c r="VX40" s="268">
        <v>0</v>
      </c>
      <c r="VY40" s="268">
        <v>0</v>
      </c>
      <c r="VZ40" s="268">
        <v>295</v>
      </c>
      <c r="WA40" s="268">
        <v>0</v>
      </c>
      <c r="WB40" s="268">
        <v>0</v>
      </c>
      <c r="WC40" s="268">
        <v>0</v>
      </c>
      <c r="WD40" s="269"/>
      <c r="WE40" s="270">
        <f t="shared" si="39"/>
        <v>1180</v>
      </c>
      <c r="WF40" s="271">
        <f t="shared" si="39"/>
        <v>885</v>
      </c>
      <c r="WG40" s="268">
        <v>483.3</v>
      </c>
      <c r="WH40" s="268">
        <v>1006.12</v>
      </c>
      <c r="WI40" s="268">
        <v>580.36</v>
      </c>
      <c r="WJ40" s="268">
        <v>2116.96</v>
      </c>
      <c r="WK40" s="268">
        <v>22.79</v>
      </c>
      <c r="WL40" s="268">
        <v>254.78</v>
      </c>
      <c r="WM40" s="268">
        <v>426.31</v>
      </c>
      <c r="WN40" s="268">
        <v>42.33</v>
      </c>
      <c r="WO40" s="268">
        <v>131.26</v>
      </c>
      <c r="WP40" s="268">
        <v>11.69</v>
      </c>
      <c r="WQ40" s="268">
        <v>528.63</v>
      </c>
      <c r="WR40" s="268">
        <v>450</v>
      </c>
      <c r="WS40" s="269"/>
      <c r="WT40" s="270">
        <f t="shared" si="40"/>
        <v>6054.53</v>
      </c>
      <c r="WU40" s="271">
        <f t="shared" si="40"/>
        <v>5571.2300000000005</v>
      </c>
      <c r="WV40" s="268">
        <v>54.79</v>
      </c>
      <c r="WW40" s="268">
        <v>111.94</v>
      </c>
      <c r="WX40" s="268">
        <v>64.66</v>
      </c>
      <c r="WY40" s="268">
        <v>236.57</v>
      </c>
      <c r="WZ40" s="268">
        <v>2.54</v>
      </c>
      <c r="XA40" s="268">
        <v>27.38</v>
      </c>
      <c r="XB40" s="268">
        <v>47.38</v>
      </c>
      <c r="XC40" s="268">
        <v>4.71</v>
      </c>
      <c r="XD40" s="268">
        <v>14.58</v>
      </c>
      <c r="XE40" s="268">
        <v>1.3</v>
      </c>
      <c r="XF40" s="268">
        <v>58.74</v>
      </c>
      <c r="XG40" s="268">
        <v>50</v>
      </c>
      <c r="XH40" s="269"/>
      <c r="XI40" s="270">
        <f t="shared" si="41"/>
        <v>674.59</v>
      </c>
      <c r="XJ40" s="271">
        <f t="shared" si="41"/>
        <v>619.79999999999995</v>
      </c>
      <c r="XK40" s="268">
        <v>0</v>
      </c>
      <c r="XL40" s="268">
        <v>0</v>
      </c>
      <c r="XM40" s="268">
        <v>0</v>
      </c>
      <c r="XN40" s="268">
        <v>0</v>
      </c>
      <c r="XO40" s="268">
        <v>0</v>
      </c>
      <c r="XP40" s="268">
        <v>0</v>
      </c>
      <c r="XQ40" s="268">
        <v>0</v>
      </c>
      <c r="XR40" s="268">
        <v>0</v>
      </c>
      <c r="XS40" s="268">
        <v>0</v>
      </c>
      <c r="XT40" s="268">
        <v>0</v>
      </c>
      <c r="XU40" s="268">
        <v>0</v>
      </c>
      <c r="XV40" s="268">
        <v>0</v>
      </c>
      <c r="XW40" s="268"/>
      <c r="XX40" s="270">
        <f t="shared" si="42"/>
        <v>0</v>
      </c>
      <c r="XY40" s="271">
        <f t="shared" si="42"/>
        <v>0</v>
      </c>
      <c r="XZ40" s="268">
        <v>4.5199999999999996</v>
      </c>
      <c r="YA40" s="268">
        <v>4.13</v>
      </c>
      <c r="YB40" s="268">
        <v>13.64</v>
      </c>
      <c r="YC40" s="268">
        <v>12.03</v>
      </c>
      <c r="YD40" s="268">
        <v>2.61</v>
      </c>
      <c r="YE40" s="268">
        <v>3.05</v>
      </c>
      <c r="YF40" s="268">
        <v>16.88</v>
      </c>
      <c r="YG40" s="268">
        <v>0.18</v>
      </c>
      <c r="YH40" s="268">
        <v>5.87</v>
      </c>
      <c r="YI40" s="268">
        <v>7.84</v>
      </c>
      <c r="YJ40" s="268">
        <v>9.67</v>
      </c>
      <c r="YK40" s="268">
        <v>7.92</v>
      </c>
      <c r="YL40" s="269"/>
      <c r="YM40" s="270">
        <f t="shared" si="43"/>
        <v>88.34</v>
      </c>
      <c r="YN40" s="271">
        <f t="shared" si="43"/>
        <v>83.82</v>
      </c>
      <c r="YO40" s="268">
        <v>19.29</v>
      </c>
      <c r="YP40" s="268">
        <v>31.49</v>
      </c>
      <c r="YQ40" s="268">
        <v>123.14</v>
      </c>
      <c r="YR40" s="268">
        <v>150.69</v>
      </c>
      <c r="YS40" s="268">
        <v>12.66</v>
      </c>
      <c r="YT40" s="268">
        <v>72.150000000000006</v>
      </c>
      <c r="YU40" s="268">
        <v>153.69</v>
      </c>
      <c r="YV40" s="268">
        <v>2.35</v>
      </c>
      <c r="YW40" s="268">
        <v>37.090000000000003</v>
      </c>
      <c r="YX40" s="268">
        <v>75.33</v>
      </c>
      <c r="YY40" s="268">
        <v>147.76</v>
      </c>
      <c r="YZ40" s="268">
        <v>55.88</v>
      </c>
      <c r="ZA40" s="269"/>
      <c r="ZB40" s="270">
        <f t="shared" si="44"/>
        <v>881.52000000000021</v>
      </c>
      <c r="ZC40" s="271">
        <f t="shared" si="44"/>
        <v>862.23</v>
      </c>
      <c r="ZD40" s="268">
        <v>0</v>
      </c>
      <c r="ZE40" s="268">
        <v>0</v>
      </c>
      <c r="ZF40" s="268">
        <v>0</v>
      </c>
      <c r="ZG40" s="268">
        <v>0</v>
      </c>
      <c r="ZH40" s="268">
        <v>0</v>
      </c>
      <c r="ZI40" s="268">
        <v>0</v>
      </c>
      <c r="ZJ40" s="268">
        <v>0</v>
      </c>
      <c r="ZK40" s="268">
        <v>0</v>
      </c>
      <c r="ZL40" s="268">
        <v>0</v>
      </c>
      <c r="ZM40" s="268">
        <v>0</v>
      </c>
      <c r="ZN40" s="268">
        <v>0</v>
      </c>
      <c r="ZO40" s="268">
        <v>0</v>
      </c>
      <c r="ZP40" s="269"/>
      <c r="ZQ40" s="270">
        <f t="shared" si="45"/>
        <v>0</v>
      </c>
      <c r="ZR40" s="271">
        <f t="shared" si="45"/>
        <v>0</v>
      </c>
      <c r="ZS40" s="268">
        <v>8.18</v>
      </c>
      <c r="ZT40" s="268">
        <v>0</v>
      </c>
      <c r="ZU40" s="268">
        <v>0</v>
      </c>
      <c r="ZV40" s="268">
        <v>0</v>
      </c>
      <c r="ZW40" s="268">
        <v>0</v>
      </c>
      <c r="ZX40" s="268">
        <v>0</v>
      </c>
      <c r="ZY40" s="268">
        <v>0</v>
      </c>
      <c r="ZZ40" s="268">
        <v>0</v>
      </c>
      <c r="AAA40" s="268">
        <v>0</v>
      </c>
      <c r="AAB40" s="268">
        <v>0</v>
      </c>
      <c r="AAC40" s="268">
        <v>0</v>
      </c>
      <c r="AAD40" s="268">
        <v>0</v>
      </c>
      <c r="AAE40" s="269"/>
      <c r="AAF40" s="270">
        <f t="shared" si="46"/>
        <v>8.18</v>
      </c>
      <c r="AAG40" s="271">
        <f t="shared" si="46"/>
        <v>0</v>
      </c>
      <c r="AAH40" s="268">
        <v>1639.06</v>
      </c>
      <c r="AAI40" s="268">
        <v>1615.33</v>
      </c>
      <c r="AAJ40" s="268">
        <v>1970.92</v>
      </c>
      <c r="AAK40" s="268">
        <v>2307.2399999999998</v>
      </c>
      <c r="AAL40" s="268">
        <v>2327.54</v>
      </c>
      <c r="AAM40" s="268">
        <v>2246.52</v>
      </c>
      <c r="AAN40" s="268">
        <v>1645.19</v>
      </c>
      <c r="AAO40" s="268">
        <v>2033.63</v>
      </c>
      <c r="AAP40" s="268">
        <v>2168.23</v>
      </c>
      <c r="AAQ40" s="268">
        <v>2364.73</v>
      </c>
      <c r="AAR40" s="268">
        <v>1469.4</v>
      </c>
      <c r="AAS40" s="268">
        <v>1406.87</v>
      </c>
      <c r="AAT40" s="269"/>
      <c r="AAU40" s="270">
        <f t="shared" si="47"/>
        <v>23194.66</v>
      </c>
      <c r="AAV40" s="271">
        <f t="shared" si="47"/>
        <v>21555.599999999999</v>
      </c>
      <c r="AAW40" s="268">
        <v>477.33</v>
      </c>
      <c r="AAX40" s="268">
        <v>460.59</v>
      </c>
      <c r="AAY40" s="268">
        <v>552.28</v>
      </c>
      <c r="AAZ40" s="268">
        <v>617.26</v>
      </c>
      <c r="ABA40" s="268">
        <v>659.88</v>
      </c>
      <c r="ABB40" s="268">
        <v>586.38</v>
      </c>
      <c r="ABC40" s="268">
        <v>456.19</v>
      </c>
      <c r="ABD40" s="268">
        <v>539.20000000000005</v>
      </c>
      <c r="ABE40" s="268">
        <v>580.86</v>
      </c>
      <c r="ABF40" s="268">
        <v>659.84</v>
      </c>
      <c r="ABG40" s="268">
        <v>411.48</v>
      </c>
      <c r="ABH40" s="268">
        <v>373.86</v>
      </c>
      <c r="ABI40" s="269"/>
      <c r="ABJ40" s="270">
        <f t="shared" si="48"/>
        <v>6375.1500000000005</v>
      </c>
      <c r="ABK40" s="271">
        <f t="shared" si="48"/>
        <v>5897.8199999999988</v>
      </c>
      <c r="ABL40" s="268">
        <v>229.5</v>
      </c>
      <c r="ABM40" s="268">
        <v>352.8</v>
      </c>
      <c r="ABN40" s="268">
        <v>236.5</v>
      </c>
      <c r="ABO40" s="268">
        <v>174.5</v>
      </c>
      <c r="ABP40" s="268">
        <v>252</v>
      </c>
      <c r="ABQ40" s="268">
        <v>219</v>
      </c>
      <c r="ABR40" s="268">
        <v>294.37</v>
      </c>
      <c r="ABS40" s="268">
        <v>251.6</v>
      </c>
      <c r="ABT40" s="268">
        <v>550.54999999999995</v>
      </c>
      <c r="ABU40" s="268">
        <v>261</v>
      </c>
      <c r="ABV40" s="268">
        <v>119.5</v>
      </c>
      <c r="ABW40" s="268">
        <v>173.5</v>
      </c>
      <c r="ABX40" s="269"/>
      <c r="ABY40" s="270">
        <f t="shared" si="49"/>
        <v>3114.8199999999997</v>
      </c>
      <c r="ABZ40" s="271">
        <f t="shared" si="49"/>
        <v>2885.3199999999997</v>
      </c>
      <c r="ACA40" s="268">
        <v>2214.54</v>
      </c>
      <c r="ACB40" s="268">
        <v>1988.72</v>
      </c>
      <c r="ACC40" s="268">
        <v>1968.71</v>
      </c>
      <c r="ACD40" s="268">
        <v>2500.9699999999998</v>
      </c>
      <c r="ACE40" s="268">
        <v>2730.04</v>
      </c>
      <c r="ACF40" s="268">
        <v>2514.09</v>
      </c>
      <c r="ACG40" s="268">
        <v>1964.56</v>
      </c>
      <c r="ACH40" s="268">
        <v>2090.12</v>
      </c>
      <c r="ACI40" s="268">
        <v>2426.9499999999998</v>
      </c>
      <c r="ACJ40" s="268">
        <v>2400</v>
      </c>
      <c r="ACK40" s="268">
        <v>1826.75</v>
      </c>
      <c r="ACL40" s="268">
        <v>1419.96</v>
      </c>
      <c r="ACM40" s="269"/>
      <c r="ACN40" s="270">
        <f t="shared" si="50"/>
        <v>26045.41</v>
      </c>
      <c r="ACO40" s="271">
        <f t="shared" si="50"/>
        <v>23830.87</v>
      </c>
      <c r="ACP40" s="268">
        <v>0</v>
      </c>
      <c r="ACQ40" s="268">
        <v>0</v>
      </c>
      <c r="ACR40" s="268">
        <v>0</v>
      </c>
      <c r="ACS40" s="268">
        <v>0</v>
      </c>
      <c r="ACT40" s="268">
        <v>0</v>
      </c>
      <c r="ACU40" s="268">
        <v>0</v>
      </c>
      <c r="ACV40" s="268">
        <v>0</v>
      </c>
      <c r="ACW40" s="268">
        <v>0</v>
      </c>
      <c r="ACX40" s="268">
        <v>0</v>
      </c>
      <c r="ACY40" s="268">
        <v>0</v>
      </c>
      <c r="ACZ40" s="268">
        <v>0</v>
      </c>
      <c r="ADA40" s="268">
        <v>0</v>
      </c>
      <c r="ADB40" s="269"/>
      <c r="ADC40" s="270">
        <f t="shared" si="51"/>
        <v>0</v>
      </c>
      <c r="ADD40" s="271">
        <f t="shared" si="51"/>
        <v>0</v>
      </c>
      <c r="ADE40" s="268">
        <v>0</v>
      </c>
      <c r="ADF40" s="268">
        <v>0</v>
      </c>
      <c r="ADG40" s="268">
        <v>0</v>
      </c>
      <c r="ADH40" s="268">
        <v>0</v>
      </c>
      <c r="ADI40" s="268">
        <v>0</v>
      </c>
      <c r="ADJ40" s="268">
        <v>0</v>
      </c>
      <c r="ADK40" s="268">
        <v>0</v>
      </c>
      <c r="ADL40" s="268">
        <v>0</v>
      </c>
      <c r="ADM40" s="268">
        <v>0</v>
      </c>
      <c r="ADN40" s="268">
        <v>0</v>
      </c>
      <c r="ADO40" s="268">
        <v>0</v>
      </c>
      <c r="ADP40" s="268">
        <v>0</v>
      </c>
      <c r="ADQ40" s="269"/>
      <c r="ADR40" s="270">
        <f t="shared" si="52"/>
        <v>0</v>
      </c>
      <c r="ADS40" s="271">
        <f t="shared" si="52"/>
        <v>0</v>
      </c>
      <c r="ADT40" s="268">
        <v>0</v>
      </c>
      <c r="ADU40" s="268">
        <v>0</v>
      </c>
      <c r="ADV40" s="268">
        <v>0</v>
      </c>
      <c r="ADW40" s="268">
        <v>0</v>
      </c>
      <c r="ADX40" s="268">
        <v>0</v>
      </c>
      <c r="ADY40" s="268">
        <v>0</v>
      </c>
      <c r="ADZ40" s="268">
        <v>0</v>
      </c>
      <c r="AEA40" s="268">
        <v>0</v>
      </c>
      <c r="AEB40" s="268">
        <v>0</v>
      </c>
      <c r="AEC40" s="268">
        <v>0</v>
      </c>
      <c r="AED40" s="268">
        <v>0</v>
      </c>
      <c r="AEE40" s="268">
        <v>0</v>
      </c>
      <c r="AEF40" s="269"/>
      <c r="AEG40" s="270">
        <f t="shared" si="53"/>
        <v>0</v>
      </c>
      <c r="AEH40" s="271">
        <f t="shared" si="53"/>
        <v>0</v>
      </c>
      <c r="AEI40" s="268">
        <v>0</v>
      </c>
      <c r="AEJ40" s="268">
        <v>0</v>
      </c>
      <c r="AEK40" s="268">
        <v>0</v>
      </c>
      <c r="AEL40" s="268">
        <v>0</v>
      </c>
      <c r="AEM40" s="268">
        <v>0</v>
      </c>
      <c r="AEN40" s="268">
        <v>0</v>
      </c>
      <c r="AEO40" s="268">
        <v>0</v>
      </c>
      <c r="AEP40" s="268">
        <v>0</v>
      </c>
      <c r="AEQ40" s="268">
        <v>0</v>
      </c>
      <c r="AER40" s="268">
        <v>0</v>
      </c>
      <c r="AES40" s="268">
        <v>0</v>
      </c>
      <c r="AET40" s="268">
        <v>0</v>
      </c>
      <c r="AEU40" s="269"/>
      <c r="AEV40" s="270">
        <f t="shared" si="54"/>
        <v>0</v>
      </c>
      <c r="AEW40" s="271">
        <f t="shared" si="54"/>
        <v>0</v>
      </c>
      <c r="AEX40" s="268">
        <v>0</v>
      </c>
      <c r="AEY40" s="268">
        <v>0</v>
      </c>
      <c r="AEZ40" s="268">
        <v>0</v>
      </c>
      <c r="AFA40" s="268">
        <v>0</v>
      </c>
      <c r="AFB40" s="268">
        <v>0</v>
      </c>
      <c r="AFC40" s="268">
        <v>0</v>
      </c>
      <c r="AFD40" s="268">
        <v>0</v>
      </c>
      <c r="AFE40" s="268">
        <v>0</v>
      </c>
      <c r="AFF40" s="268">
        <v>0</v>
      </c>
      <c r="AFG40" s="268">
        <v>0</v>
      </c>
      <c r="AFH40" s="268">
        <v>0</v>
      </c>
      <c r="AFI40" s="268">
        <v>0</v>
      </c>
      <c r="AFJ40" s="269"/>
      <c r="AFK40" s="270">
        <f t="shared" si="55"/>
        <v>0</v>
      </c>
      <c r="AFL40" s="271">
        <f t="shared" si="55"/>
        <v>0</v>
      </c>
      <c r="AFM40" s="268">
        <v>0</v>
      </c>
      <c r="AFN40" s="268">
        <v>0</v>
      </c>
      <c r="AFO40" s="268">
        <v>0</v>
      </c>
      <c r="AFP40" s="268">
        <v>0</v>
      </c>
      <c r="AFQ40" s="268">
        <v>0</v>
      </c>
      <c r="AFR40" s="268">
        <v>0</v>
      </c>
      <c r="AFS40" s="268">
        <v>0</v>
      </c>
      <c r="AFT40" s="268">
        <v>0</v>
      </c>
      <c r="AFU40" s="268">
        <v>0</v>
      </c>
      <c r="AFV40" s="268">
        <v>0</v>
      </c>
      <c r="AFW40" s="268">
        <v>0</v>
      </c>
      <c r="AFX40" s="268">
        <v>0</v>
      </c>
      <c r="AFY40" s="269"/>
      <c r="AFZ40" s="270">
        <f t="shared" si="56"/>
        <v>0</v>
      </c>
      <c r="AGA40" s="271">
        <f t="shared" si="56"/>
        <v>0</v>
      </c>
      <c r="AGB40" s="268">
        <v>0</v>
      </c>
      <c r="AGC40" s="268">
        <v>0</v>
      </c>
      <c r="AGD40" s="268">
        <v>0</v>
      </c>
      <c r="AGE40" s="268">
        <v>0</v>
      </c>
      <c r="AGF40" s="268">
        <v>0</v>
      </c>
      <c r="AGG40" s="268">
        <v>0</v>
      </c>
      <c r="AGH40" s="268">
        <v>0</v>
      </c>
      <c r="AGI40" s="268">
        <v>0</v>
      </c>
      <c r="AGJ40" s="268">
        <v>0</v>
      </c>
      <c r="AGK40" s="268">
        <v>0</v>
      </c>
      <c r="AGL40" s="268">
        <v>0</v>
      </c>
      <c r="AGM40" s="268">
        <v>0</v>
      </c>
      <c r="AGN40" s="269"/>
      <c r="AGO40" s="270">
        <f t="shared" si="57"/>
        <v>0</v>
      </c>
      <c r="AGP40" s="271">
        <f t="shared" si="57"/>
        <v>0</v>
      </c>
      <c r="AGQ40" s="268">
        <v>0</v>
      </c>
      <c r="AGR40" s="268">
        <v>0</v>
      </c>
      <c r="AGS40" s="268">
        <v>0</v>
      </c>
      <c r="AGT40" s="268">
        <v>0</v>
      </c>
      <c r="AGU40" s="268">
        <v>0</v>
      </c>
      <c r="AGV40" s="268">
        <v>0</v>
      </c>
      <c r="AGW40" s="268">
        <v>0</v>
      </c>
      <c r="AGX40" s="268">
        <v>0</v>
      </c>
      <c r="AGY40" s="268">
        <v>0</v>
      </c>
      <c r="AGZ40" s="268">
        <v>0</v>
      </c>
      <c r="AHA40" s="268">
        <v>0</v>
      </c>
      <c r="AHB40" s="268">
        <v>0</v>
      </c>
      <c r="AHC40" s="269"/>
      <c r="AHD40" s="270">
        <f t="shared" si="58"/>
        <v>0</v>
      </c>
      <c r="AHE40" s="271">
        <f t="shared" si="58"/>
        <v>0</v>
      </c>
      <c r="AHF40" s="268">
        <v>0</v>
      </c>
      <c r="AHG40" s="268">
        <v>4.71</v>
      </c>
      <c r="AHH40" s="268">
        <v>0</v>
      </c>
      <c r="AHI40" s="268">
        <v>6</v>
      </c>
      <c r="AHJ40" s="268">
        <v>3.8</v>
      </c>
      <c r="AHK40" s="268">
        <v>3</v>
      </c>
      <c r="AHL40" s="268">
        <v>9.8000000000000007</v>
      </c>
      <c r="AHM40" s="268">
        <v>3</v>
      </c>
      <c r="AHN40" s="268">
        <v>3</v>
      </c>
      <c r="AHO40" s="268">
        <v>19.5</v>
      </c>
      <c r="AHP40" s="268">
        <v>3</v>
      </c>
      <c r="AHQ40" s="268">
        <v>0.8</v>
      </c>
      <c r="AHR40" s="269"/>
      <c r="AHS40" s="270">
        <f t="shared" si="59"/>
        <v>56.61</v>
      </c>
      <c r="AHT40" s="271">
        <f t="shared" si="59"/>
        <v>56.61</v>
      </c>
      <c r="AHU40" s="268">
        <v>0</v>
      </c>
      <c r="AHV40" s="268">
        <v>0</v>
      </c>
      <c r="AHW40" s="268">
        <v>0</v>
      </c>
      <c r="AHX40" s="268">
        <v>0</v>
      </c>
      <c r="AHY40" s="268">
        <v>0</v>
      </c>
      <c r="AHZ40" s="268">
        <v>0</v>
      </c>
      <c r="AIA40" s="268">
        <v>0</v>
      </c>
      <c r="AIB40" s="268">
        <v>0</v>
      </c>
      <c r="AIC40" s="268">
        <v>0</v>
      </c>
      <c r="AID40" s="268">
        <v>0</v>
      </c>
      <c r="AIE40" s="268">
        <v>0</v>
      </c>
      <c r="AIF40" s="268">
        <v>0</v>
      </c>
      <c r="AIG40" s="269"/>
      <c r="AIH40" s="270">
        <f t="shared" si="60"/>
        <v>0</v>
      </c>
      <c r="AII40" s="271">
        <f t="shared" si="60"/>
        <v>0</v>
      </c>
      <c r="AIJ40" s="268">
        <v>0</v>
      </c>
      <c r="AIK40" s="268">
        <v>0</v>
      </c>
      <c r="AIL40" s="268">
        <v>0</v>
      </c>
      <c r="AIM40" s="268">
        <v>0</v>
      </c>
      <c r="AIN40" s="268">
        <v>0</v>
      </c>
      <c r="AIO40" s="268">
        <v>0</v>
      </c>
      <c r="AIP40" s="268">
        <v>0</v>
      </c>
      <c r="AIQ40" s="268">
        <v>0</v>
      </c>
      <c r="AIR40" s="268">
        <v>0</v>
      </c>
      <c r="AIS40" s="268">
        <v>0</v>
      </c>
      <c r="AIT40" s="268">
        <v>0</v>
      </c>
      <c r="AIU40" s="268">
        <v>0</v>
      </c>
      <c r="AIV40" s="269"/>
      <c r="AIW40" s="270">
        <f t="shared" si="61"/>
        <v>0</v>
      </c>
      <c r="AIX40" s="271">
        <f t="shared" si="61"/>
        <v>0</v>
      </c>
      <c r="AIY40" s="268">
        <v>0</v>
      </c>
      <c r="AIZ40" s="268">
        <v>0</v>
      </c>
      <c r="AJA40" s="268">
        <v>0</v>
      </c>
      <c r="AJB40" s="268">
        <v>0</v>
      </c>
      <c r="AJC40" s="268">
        <v>0</v>
      </c>
      <c r="AJD40" s="268">
        <v>0</v>
      </c>
      <c r="AJE40" s="268">
        <v>0</v>
      </c>
      <c r="AJF40" s="268">
        <v>0</v>
      </c>
      <c r="AJG40" s="268">
        <v>0</v>
      </c>
      <c r="AJH40" s="268">
        <v>0</v>
      </c>
      <c r="AJI40" s="268">
        <v>0</v>
      </c>
      <c r="AJJ40" s="268">
        <v>0</v>
      </c>
      <c r="AJK40" s="269"/>
      <c r="AJL40" s="270">
        <f t="shared" si="62"/>
        <v>0</v>
      </c>
      <c r="AJM40" s="271">
        <f t="shared" si="62"/>
        <v>0</v>
      </c>
      <c r="AJN40" s="268">
        <v>0</v>
      </c>
      <c r="AJO40" s="268">
        <v>0</v>
      </c>
      <c r="AJP40" s="268">
        <v>0</v>
      </c>
      <c r="AJQ40" s="268">
        <v>0</v>
      </c>
      <c r="AJR40" s="268">
        <v>0</v>
      </c>
      <c r="AJS40" s="268">
        <v>0</v>
      </c>
      <c r="AJT40" s="268">
        <v>0</v>
      </c>
      <c r="AJU40" s="268">
        <v>0</v>
      </c>
      <c r="AJV40" s="268">
        <v>0</v>
      </c>
      <c r="AJW40" s="268">
        <v>0</v>
      </c>
      <c r="AJX40" s="268">
        <v>0</v>
      </c>
      <c r="AJY40" s="268">
        <v>0</v>
      </c>
      <c r="AJZ40" s="269"/>
      <c r="AKA40" s="270">
        <f t="shared" si="63"/>
        <v>0</v>
      </c>
      <c r="AKB40" s="271">
        <f t="shared" si="63"/>
        <v>0</v>
      </c>
      <c r="AKC40" s="268">
        <v>0</v>
      </c>
      <c r="AKD40" s="268">
        <v>0</v>
      </c>
      <c r="AKE40" s="268">
        <v>0</v>
      </c>
      <c r="AKF40" s="268">
        <v>0</v>
      </c>
      <c r="AKG40" s="268">
        <v>0</v>
      </c>
      <c r="AKH40" s="268">
        <v>0</v>
      </c>
      <c r="AKI40" s="268">
        <v>0</v>
      </c>
      <c r="AKJ40" s="268">
        <v>0</v>
      </c>
      <c r="AKK40" s="268">
        <v>0</v>
      </c>
      <c r="AKL40" s="268">
        <v>0</v>
      </c>
      <c r="AKM40" s="268">
        <v>0</v>
      </c>
      <c r="AKN40" s="268">
        <v>0</v>
      </c>
      <c r="AKO40" s="269"/>
      <c r="AKP40" s="270">
        <f t="shared" si="64"/>
        <v>0</v>
      </c>
      <c r="AKQ40" s="271">
        <f t="shared" si="64"/>
        <v>0</v>
      </c>
      <c r="AKR40" s="268">
        <v>0</v>
      </c>
      <c r="AKS40" s="268">
        <v>0</v>
      </c>
      <c r="AKT40" s="268">
        <v>0</v>
      </c>
      <c r="AKU40" s="268">
        <v>0</v>
      </c>
      <c r="AKV40" s="268">
        <v>0</v>
      </c>
      <c r="AKW40" s="268">
        <v>0</v>
      </c>
      <c r="AKX40" s="268">
        <v>0</v>
      </c>
      <c r="AKY40" s="268">
        <v>0</v>
      </c>
      <c r="AKZ40" s="268">
        <v>0</v>
      </c>
      <c r="ALA40" s="268">
        <v>1300</v>
      </c>
      <c r="ALB40" s="268">
        <v>0</v>
      </c>
      <c r="ALC40" s="268">
        <v>0</v>
      </c>
      <c r="ALD40" s="269"/>
      <c r="ALE40" s="270">
        <f t="shared" si="65"/>
        <v>1300</v>
      </c>
      <c r="ALF40" s="271">
        <f t="shared" si="65"/>
        <v>1300</v>
      </c>
      <c r="ALG40" s="268">
        <v>0</v>
      </c>
      <c r="ALH40" s="268">
        <v>0</v>
      </c>
      <c r="ALI40" s="268">
        <v>0</v>
      </c>
      <c r="ALJ40" s="268">
        <v>0</v>
      </c>
      <c r="ALK40" s="268">
        <v>0</v>
      </c>
      <c r="ALL40" s="268">
        <v>0</v>
      </c>
      <c r="ALM40" s="268">
        <v>0</v>
      </c>
      <c r="ALN40" s="268">
        <v>0</v>
      </c>
      <c r="ALO40" s="268">
        <v>0</v>
      </c>
      <c r="ALP40" s="268">
        <v>0</v>
      </c>
      <c r="ALQ40" s="268">
        <v>0</v>
      </c>
      <c r="ALR40" s="268">
        <v>0</v>
      </c>
      <c r="ALS40" s="269"/>
      <c r="ALT40" s="270">
        <f t="shared" si="66"/>
        <v>0</v>
      </c>
      <c r="ALU40" s="271">
        <f t="shared" si="66"/>
        <v>0</v>
      </c>
      <c r="ALV40" s="268">
        <v>0</v>
      </c>
      <c r="ALW40" s="268">
        <v>0</v>
      </c>
      <c r="ALX40" s="268">
        <v>0</v>
      </c>
      <c r="ALY40" s="268">
        <v>0</v>
      </c>
      <c r="ALZ40" s="268">
        <v>0</v>
      </c>
      <c r="AMA40" s="268">
        <v>0</v>
      </c>
      <c r="AMB40" s="268">
        <v>0</v>
      </c>
      <c r="AMC40" s="268">
        <v>0</v>
      </c>
      <c r="AMD40" s="268">
        <v>0</v>
      </c>
      <c r="AME40" s="268">
        <v>0</v>
      </c>
      <c r="AMF40" s="268">
        <v>0</v>
      </c>
      <c r="AMG40" s="268">
        <v>0</v>
      </c>
      <c r="AMH40" s="269"/>
      <c r="AMI40" s="270">
        <f t="shared" si="67"/>
        <v>0</v>
      </c>
      <c r="AMJ40" s="271">
        <f t="shared" si="67"/>
        <v>0</v>
      </c>
      <c r="AMK40" s="268">
        <v>20.11</v>
      </c>
      <c r="AML40" s="268">
        <v>19.47</v>
      </c>
      <c r="AMM40" s="268">
        <v>16.84</v>
      </c>
      <c r="AMN40" s="268">
        <v>16.739999999999998</v>
      </c>
      <c r="AMO40" s="268">
        <v>21.85</v>
      </c>
      <c r="AMP40" s="268">
        <v>18.579999999999998</v>
      </c>
      <c r="AMQ40" s="268">
        <v>16.649999999999999</v>
      </c>
      <c r="AMR40" s="268">
        <v>14.95</v>
      </c>
      <c r="AMS40" s="268">
        <v>17.16</v>
      </c>
      <c r="AMT40" s="268">
        <v>17.43</v>
      </c>
      <c r="AMU40" s="268">
        <v>18.39</v>
      </c>
      <c r="AMV40" s="268">
        <v>15.61</v>
      </c>
      <c r="AMW40" s="269"/>
      <c r="AMX40" s="270">
        <f t="shared" si="68"/>
        <v>213.77999999999997</v>
      </c>
      <c r="AMY40" s="271">
        <f t="shared" si="68"/>
        <v>193.67000000000002</v>
      </c>
      <c r="AMZ40" s="268">
        <v>0</v>
      </c>
      <c r="ANA40" s="268">
        <v>0</v>
      </c>
      <c r="ANB40" s="268">
        <v>0</v>
      </c>
      <c r="ANC40" s="268">
        <v>0</v>
      </c>
      <c r="AND40" s="268">
        <v>0</v>
      </c>
      <c r="ANE40" s="268">
        <v>0</v>
      </c>
      <c r="ANF40" s="268">
        <v>0</v>
      </c>
      <c r="ANG40" s="268">
        <v>0</v>
      </c>
      <c r="ANH40" s="268">
        <v>0</v>
      </c>
      <c r="ANI40" s="268">
        <v>0</v>
      </c>
      <c r="ANJ40" s="268">
        <v>0</v>
      </c>
      <c r="ANK40" s="268">
        <v>0</v>
      </c>
      <c r="ANL40" s="269"/>
      <c r="ANM40" s="270">
        <f t="shared" si="69"/>
        <v>0</v>
      </c>
      <c r="ANN40" s="271">
        <f t="shared" si="69"/>
        <v>0</v>
      </c>
      <c r="ANO40" s="268">
        <v>0</v>
      </c>
      <c r="ANP40" s="268">
        <v>0</v>
      </c>
      <c r="ANQ40" s="268">
        <v>0</v>
      </c>
      <c r="ANR40" s="268">
        <v>0</v>
      </c>
      <c r="ANS40" s="268">
        <v>0</v>
      </c>
      <c r="ANT40" s="268">
        <v>0</v>
      </c>
      <c r="ANU40" s="268">
        <v>0</v>
      </c>
      <c r="ANV40" s="268">
        <v>0</v>
      </c>
      <c r="ANW40" s="268">
        <v>0</v>
      </c>
      <c r="ANX40" s="268">
        <v>0</v>
      </c>
      <c r="ANY40" s="268">
        <v>0</v>
      </c>
      <c r="ANZ40" s="268">
        <v>0</v>
      </c>
      <c r="AOA40" s="269"/>
      <c r="AOB40" s="270">
        <f t="shared" si="70"/>
        <v>0</v>
      </c>
      <c r="AOC40" s="271">
        <f t="shared" si="70"/>
        <v>0</v>
      </c>
      <c r="AOD40" s="268">
        <v>0</v>
      </c>
      <c r="AOE40" s="268">
        <v>0</v>
      </c>
      <c r="AOF40" s="268">
        <v>0</v>
      </c>
      <c r="AOG40" s="268">
        <v>0</v>
      </c>
      <c r="AOH40" s="268">
        <v>0</v>
      </c>
      <c r="AOI40" s="268">
        <v>0</v>
      </c>
      <c r="AOJ40" s="268">
        <v>0</v>
      </c>
      <c r="AOK40" s="268">
        <v>0</v>
      </c>
      <c r="AOL40" s="268">
        <v>0</v>
      </c>
      <c r="AOM40" s="268">
        <v>0</v>
      </c>
      <c r="AON40" s="268">
        <v>0</v>
      </c>
      <c r="AOO40" s="268">
        <v>0</v>
      </c>
      <c r="AOP40" s="269"/>
      <c r="AOQ40" s="270">
        <f t="shared" si="71"/>
        <v>0</v>
      </c>
      <c r="AOR40" s="271">
        <f t="shared" si="71"/>
        <v>0</v>
      </c>
      <c r="AOS40" s="268">
        <v>0</v>
      </c>
      <c r="AOT40" s="268">
        <v>0</v>
      </c>
      <c r="AOU40" s="268">
        <v>0</v>
      </c>
      <c r="AOV40" s="268">
        <v>0</v>
      </c>
      <c r="AOW40" s="268">
        <v>0</v>
      </c>
      <c r="AOX40" s="268">
        <v>0</v>
      </c>
      <c r="AOY40" s="268">
        <v>0</v>
      </c>
      <c r="AOZ40" s="268">
        <v>0</v>
      </c>
      <c r="APA40" s="268">
        <v>0</v>
      </c>
      <c r="APB40" s="268">
        <v>0</v>
      </c>
      <c r="APC40" s="268">
        <v>0</v>
      </c>
      <c r="APD40" s="268">
        <v>0</v>
      </c>
      <c r="APE40" s="269"/>
      <c r="APF40" s="270">
        <f t="shared" si="72"/>
        <v>0</v>
      </c>
      <c r="APG40" s="271">
        <f t="shared" si="72"/>
        <v>0</v>
      </c>
      <c r="APH40" s="268">
        <v>0</v>
      </c>
      <c r="API40" s="268">
        <v>0</v>
      </c>
      <c r="APJ40" s="268">
        <v>0</v>
      </c>
      <c r="APK40" s="268">
        <v>0</v>
      </c>
      <c r="APL40" s="268">
        <v>0</v>
      </c>
      <c r="APM40" s="268">
        <v>0</v>
      </c>
      <c r="APN40" s="268">
        <v>0</v>
      </c>
      <c r="APO40" s="268">
        <v>0</v>
      </c>
      <c r="APP40" s="268">
        <v>0</v>
      </c>
      <c r="APQ40" s="268">
        <v>0</v>
      </c>
      <c r="APR40" s="268">
        <v>0</v>
      </c>
      <c r="APS40" s="268">
        <v>0</v>
      </c>
      <c r="APT40" s="269"/>
      <c r="APU40" s="270">
        <f t="shared" si="73"/>
        <v>0</v>
      </c>
      <c r="APV40" s="271">
        <f t="shared" si="73"/>
        <v>0</v>
      </c>
      <c r="APW40" s="268">
        <v>0</v>
      </c>
      <c r="APX40" s="268">
        <v>0</v>
      </c>
      <c r="APY40" s="268">
        <v>0</v>
      </c>
      <c r="APZ40" s="268">
        <v>0</v>
      </c>
      <c r="AQA40" s="268">
        <v>0</v>
      </c>
      <c r="AQB40" s="268">
        <v>0</v>
      </c>
      <c r="AQC40" s="268">
        <v>0</v>
      </c>
      <c r="AQD40" s="268">
        <v>0</v>
      </c>
      <c r="AQE40" s="268">
        <v>0</v>
      </c>
      <c r="AQF40" s="268">
        <v>0</v>
      </c>
      <c r="AQG40" s="268">
        <v>0</v>
      </c>
      <c r="AQH40" s="268">
        <v>0</v>
      </c>
      <c r="AQI40" s="269"/>
      <c r="AQJ40" s="270">
        <f t="shared" si="74"/>
        <v>0</v>
      </c>
      <c r="AQK40" s="271">
        <f t="shared" si="74"/>
        <v>0</v>
      </c>
      <c r="AQL40" s="268"/>
      <c r="AQM40" s="268"/>
      <c r="AQN40" s="268"/>
      <c r="AQO40" s="268"/>
      <c r="AQP40" s="268">
        <v>10205</v>
      </c>
      <c r="AQQ40" s="268"/>
      <c r="AQR40" s="268"/>
      <c r="AQS40" s="268"/>
      <c r="AQT40" s="268"/>
      <c r="AQU40" s="268"/>
      <c r="AQV40" s="268"/>
      <c r="AQW40" s="268"/>
      <c r="AQX40" s="269"/>
      <c r="AQY40" s="270">
        <f t="shared" si="75"/>
        <v>10205</v>
      </c>
      <c r="AQZ40" s="271">
        <f t="shared" si="75"/>
        <v>10205</v>
      </c>
      <c r="ARA40" s="268">
        <v>12629</v>
      </c>
      <c r="ARB40" s="268">
        <v>0</v>
      </c>
      <c r="ARC40" s="268">
        <v>0</v>
      </c>
      <c r="ARD40" s="268">
        <v>37065</v>
      </c>
      <c r="ARE40" s="268">
        <v>12355</v>
      </c>
      <c r="ARF40" s="268">
        <v>12355</v>
      </c>
      <c r="ARG40" s="268">
        <v>12355</v>
      </c>
      <c r="ARH40" s="268">
        <v>12355</v>
      </c>
      <c r="ARI40" s="268">
        <v>12355</v>
      </c>
      <c r="ARJ40" s="268">
        <v>0</v>
      </c>
      <c r="ARK40" s="268">
        <v>0</v>
      </c>
      <c r="ARL40" s="268">
        <v>0</v>
      </c>
      <c r="ARM40" s="269"/>
      <c r="ARN40" s="270">
        <f t="shared" si="76"/>
        <v>111469</v>
      </c>
      <c r="ARO40" s="271">
        <f t="shared" si="76"/>
        <v>98840</v>
      </c>
      <c r="ARP40" s="268">
        <v>24153.119999999999</v>
      </c>
      <c r="ARQ40" s="268">
        <v>25586.240000000002</v>
      </c>
      <c r="ARR40" s="268">
        <v>24822.41</v>
      </c>
      <c r="ARS40" s="268">
        <v>23435.1</v>
      </c>
      <c r="ART40" s="268">
        <v>23547.79</v>
      </c>
      <c r="ARU40" s="268">
        <v>24507.97</v>
      </c>
      <c r="ARV40" s="268">
        <v>23718.84</v>
      </c>
      <c r="ARW40" s="268">
        <v>23714.39</v>
      </c>
      <c r="ARX40" s="268">
        <v>23702.959999999999</v>
      </c>
      <c r="ARY40" s="268">
        <v>23946.14</v>
      </c>
      <c r="ARZ40" s="268">
        <v>11460.01</v>
      </c>
      <c r="ASA40" s="269"/>
      <c r="ASB40" s="272">
        <f t="shared" si="78"/>
        <v>252594.96999999997</v>
      </c>
      <c r="ASC40" s="273"/>
      <c r="ASD40" s="268"/>
      <c r="ASE40" s="268"/>
      <c r="ASF40" s="268"/>
      <c r="ASG40" s="268"/>
      <c r="ASH40" s="268"/>
      <c r="ASI40" s="268"/>
      <c r="ASJ40" s="268"/>
      <c r="ASK40" s="268"/>
      <c r="ASL40" s="268"/>
      <c r="ASM40" s="268"/>
      <c r="ASN40" s="269"/>
      <c r="ASO40" s="274">
        <f t="shared" si="77"/>
        <v>0</v>
      </c>
    </row>
    <row r="41" spans="1:1185" x14ac:dyDescent="0.25">
      <c r="A41" s="39">
        <v>40</v>
      </c>
      <c r="B41" s="40">
        <v>1</v>
      </c>
      <c r="C41" s="40" t="s">
        <v>51</v>
      </c>
      <c r="D41" s="40" t="s">
        <v>51</v>
      </c>
      <c r="E41" s="41" t="s">
        <v>51</v>
      </c>
      <c r="F41" s="187">
        <v>510301</v>
      </c>
      <c r="G41" s="49">
        <v>536805</v>
      </c>
      <c r="H41" s="51">
        <v>465624</v>
      </c>
      <c r="I41" s="49">
        <v>465624</v>
      </c>
      <c r="J41" s="49"/>
      <c r="K41" s="51">
        <v>207446</v>
      </c>
      <c r="L41" s="49">
        <v>725253.99</v>
      </c>
      <c r="M41" s="49">
        <v>517808</v>
      </c>
      <c r="N41" s="49">
        <v>465624</v>
      </c>
      <c r="O41" s="49">
        <v>38802</v>
      </c>
      <c r="P41" s="49">
        <v>38802</v>
      </c>
      <c r="Q41" s="258">
        <v>6983.3995060910001</v>
      </c>
      <c r="R41" s="259">
        <v>12014.095249294987</v>
      </c>
      <c r="S41" s="260">
        <f t="shared" si="0"/>
        <v>18997.494755385989</v>
      </c>
      <c r="T41" s="261">
        <v>1657.68</v>
      </c>
      <c r="U41" s="261">
        <v>4345.34</v>
      </c>
      <c r="V41" s="261">
        <v>2320.17</v>
      </c>
      <c r="W41" s="261">
        <v>4459.45</v>
      </c>
      <c r="X41" s="261">
        <v>1752.81</v>
      </c>
      <c r="Y41" s="261">
        <v>4293.75</v>
      </c>
      <c r="Z41" s="261">
        <v>3024.74</v>
      </c>
      <c r="AA41" s="261">
        <v>1884.02</v>
      </c>
      <c r="AB41" s="261">
        <v>2495.73</v>
      </c>
      <c r="AC41" s="261">
        <v>1669.56</v>
      </c>
      <c r="AD41" s="261">
        <v>1241.46</v>
      </c>
      <c r="AE41" s="261">
        <v>2287.91</v>
      </c>
      <c r="AF41" s="262"/>
      <c r="AG41" s="263">
        <f t="shared" si="1"/>
        <v>31432.619999999995</v>
      </c>
      <c r="AH41" s="264">
        <f t="shared" si="1"/>
        <v>29774.939999999995</v>
      </c>
      <c r="AI41" s="261">
        <v>0</v>
      </c>
      <c r="AJ41" s="261">
        <v>0</v>
      </c>
      <c r="AK41" s="261">
        <v>0</v>
      </c>
      <c r="AL41" s="261">
        <v>0</v>
      </c>
      <c r="AM41" s="261">
        <v>0</v>
      </c>
      <c r="AN41" s="261">
        <v>0</v>
      </c>
      <c r="AO41" s="261">
        <v>0</v>
      </c>
      <c r="AP41" s="261">
        <v>0</v>
      </c>
      <c r="AQ41" s="261">
        <v>0</v>
      </c>
      <c r="AR41" s="261">
        <v>0</v>
      </c>
      <c r="AS41" s="261">
        <v>0</v>
      </c>
      <c r="AT41" s="261">
        <v>0</v>
      </c>
      <c r="AU41" s="262"/>
      <c r="AV41" s="263">
        <f t="shared" si="2"/>
        <v>0</v>
      </c>
      <c r="AW41" s="264">
        <f t="shared" si="2"/>
        <v>0</v>
      </c>
      <c r="AX41" s="261">
        <v>0</v>
      </c>
      <c r="AY41" s="261">
        <v>0</v>
      </c>
      <c r="AZ41" s="261">
        <v>0</v>
      </c>
      <c r="BA41" s="261">
        <v>0</v>
      </c>
      <c r="BB41" s="261">
        <v>0</v>
      </c>
      <c r="BC41" s="261">
        <v>0</v>
      </c>
      <c r="BD41" s="261">
        <v>0</v>
      </c>
      <c r="BE41" s="261">
        <v>0</v>
      </c>
      <c r="BF41" s="261">
        <v>0</v>
      </c>
      <c r="BG41" s="261">
        <v>0</v>
      </c>
      <c r="BH41" s="261">
        <v>0</v>
      </c>
      <c r="BI41" s="261">
        <v>0</v>
      </c>
      <c r="BJ41" s="262"/>
      <c r="BK41" s="263">
        <f t="shared" si="3"/>
        <v>0</v>
      </c>
      <c r="BL41" s="264">
        <f t="shared" si="3"/>
        <v>0</v>
      </c>
      <c r="BM41" s="261">
        <v>406.62</v>
      </c>
      <c r="BN41" s="261">
        <v>421.92</v>
      </c>
      <c r="BO41" s="261">
        <v>215.26</v>
      </c>
      <c r="BP41" s="261">
        <v>441.35</v>
      </c>
      <c r="BQ41" s="261">
        <v>512.79999999999995</v>
      </c>
      <c r="BR41" s="261">
        <v>403.62</v>
      </c>
      <c r="BS41" s="261">
        <v>202.09</v>
      </c>
      <c r="BT41" s="261">
        <v>291.22000000000003</v>
      </c>
      <c r="BU41" s="261">
        <v>280.73</v>
      </c>
      <c r="BV41" s="261">
        <v>286.05</v>
      </c>
      <c r="BW41" s="261">
        <v>413.56</v>
      </c>
      <c r="BX41" s="261">
        <v>316.95999999999998</v>
      </c>
      <c r="BY41" s="262"/>
      <c r="BZ41" s="263">
        <f t="shared" si="4"/>
        <v>4192.18</v>
      </c>
      <c r="CA41" s="264">
        <f t="shared" si="4"/>
        <v>3785.5600000000004</v>
      </c>
      <c r="CB41" s="261">
        <v>1034.07</v>
      </c>
      <c r="CC41" s="261">
        <v>1365.24</v>
      </c>
      <c r="CD41" s="261">
        <v>1370.31</v>
      </c>
      <c r="CE41" s="261">
        <v>2183.37</v>
      </c>
      <c r="CF41" s="261">
        <v>924.94</v>
      </c>
      <c r="CG41" s="261">
        <v>2432.7600000000002</v>
      </c>
      <c r="CH41" s="261">
        <v>1157.22</v>
      </c>
      <c r="CI41" s="261">
        <v>1387.77</v>
      </c>
      <c r="CJ41" s="261">
        <v>987.2</v>
      </c>
      <c r="CK41" s="261">
        <v>1648.98</v>
      </c>
      <c r="CL41" s="261">
        <v>464.76</v>
      </c>
      <c r="CM41" s="261">
        <v>547.14</v>
      </c>
      <c r="CN41" s="262"/>
      <c r="CO41" s="263">
        <f t="shared" si="5"/>
        <v>15503.76</v>
      </c>
      <c r="CP41" s="264">
        <f t="shared" si="5"/>
        <v>14469.69</v>
      </c>
      <c r="CQ41" s="261">
        <v>0</v>
      </c>
      <c r="CR41" s="261">
        <v>0</v>
      </c>
      <c r="CS41" s="261">
        <v>0</v>
      </c>
      <c r="CT41" s="261">
        <v>0</v>
      </c>
      <c r="CU41" s="261">
        <v>0</v>
      </c>
      <c r="CV41" s="261">
        <v>0</v>
      </c>
      <c r="CW41" s="261">
        <v>0</v>
      </c>
      <c r="CX41" s="261">
        <v>0</v>
      </c>
      <c r="CY41" s="261">
        <v>0</v>
      </c>
      <c r="CZ41" s="261">
        <v>0</v>
      </c>
      <c r="DA41" s="261">
        <v>0</v>
      </c>
      <c r="DB41" s="261">
        <v>0</v>
      </c>
      <c r="DC41" s="262"/>
      <c r="DD41" s="263">
        <f t="shared" si="6"/>
        <v>0</v>
      </c>
      <c r="DE41" s="264">
        <f t="shared" si="6"/>
        <v>0</v>
      </c>
      <c r="DF41" s="261">
        <v>0</v>
      </c>
      <c r="DG41" s="261">
        <v>0</v>
      </c>
      <c r="DH41" s="261">
        <v>0</v>
      </c>
      <c r="DI41" s="261">
        <v>0</v>
      </c>
      <c r="DJ41" s="261">
        <v>0</v>
      </c>
      <c r="DK41" s="261">
        <v>0</v>
      </c>
      <c r="DL41" s="261">
        <v>0</v>
      </c>
      <c r="DM41" s="261">
        <v>0</v>
      </c>
      <c r="DN41" s="261">
        <v>0</v>
      </c>
      <c r="DO41" s="261">
        <v>0</v>
      </c>
      <c r="DP41" s="261">
        <v>0</v>
      </c>
      <c r="DQ41" s="261">
        <v>0</v>
      </c>
      <c r="DR41" s="262"/>
      <c r="DS41" s="263">
        <f t="shared" si="7"/>
        <v>0</v>
      </c>
      <c r="DT41" s="264">
        <f t="shared" si="7"/>
        <v>0</v>
      </c>
      <c r="DU41" s="261">
        <v>963.5</v>
      </c>
      <c r="DV41" s="261">
        <v>618.94000000000005</v>
      </c>
      <c r="DW41" s="261">
        <v>69.14</v>
      </c>
      <c r="DX41" s="261">
        <v>1165.1600000000001</v>
      </c>
      <c r="DY41" s="261">
        <v>2116.77</v>
      </c>
      <c r="DZ41" s="261">
        <v>523.23</v>
      </c>
      <c r="EA41" s="261">
        <v>1722.28</v>
      </c>
      <c r="EB41" s="261">
        <v>61.85</v>
      </c>
      <c r="EC41" s="261">
        <v>2881.4</v>
      </c>
      <c r="ED41" s="261">
        <v>78</v>
      </c>
      <c r="EE41" s="261">
        <v>457.14</v>
      </c>
      <c r="EF41" s="261">
        <v>1340.66</v>
      </c>
      <c r="EG41" s="262"/>
      <c r="EH41" s="263">
        <f t="shared" si="8"/>
        <v>11998.07</v>
      </c>
      <c r="EI41" s="264">
        <f t="shared" si="8"/>
        <v>11034.57</v>
      </c>
      <c r="EJ41" s="261">
        <v>0</v>
      </c>
      <c r="EK41" s="261">
        <v>0</v>
      </c>
      <c r="EL41" s="261">
        <v>0</v>
      </c>
      <c r="EM41" s="261">
        <v>0</v>
      </c>
      <c r="EN41" s="261">
        <v>0</v>
      </c>
      <c r="EO41" s="261">
        <v>0</v>
      </c>
      <c r="EP41" s="261">
        <v>0</v>
      </c>
      <c r="EQ41" s="261">
        <v>0</v>
      </c>
      <c r="ER41" s="261">
        <v>0</v>
      </c>
      <c r="ES41" s="261">
        <v>0</v>
      </c>
      <c r="ET41" s="261">
        <v>0</v>
      </c>
      <c r="EU41" s="261">
        <v>0</v>
      </c>
      <c r="EV41" s="262"/>
      <c r="EW41" s="263">
        <f t="shared" si="9"/>
        <v>0</v>
      </c>
      <c r="EX41" s="264">
        <f t="shared" si="9"/>
        <v>0</v>
      </c>
      <c r="EY41" s="261">
        <v>0</v>
      </c>
      <c r="EZ41" s="261">
        <v>0</v>
      </c>
      <c r="FA41" s="261">
        <v>0</v>
      </c>
      <c r="FB41" s="261">
        <v>0</v>
      </c>
      <c r="FC41" s="261">
        <v>0</v>
      </c>
      <c r="FD41" s="261">
        <v>0</v>
      </c>
      <c r="FE41" s="261">
        <v>0</v>
      </c>
      <c r="FF41" s="261">
        <v>0</v>
      </c>
      <c r="FG41" s="261">
        <v>0</v>
      </c>
      <c r="FH41" s="261">
        <v>0</v>
      </c>
      <c r="FI41" s="261">
        <v>0</v>
      </c>
      <c r="FJ41" s="261">
        <v>0</v>
      </c>
      <c r="FK41" s="262"/>
      <c r="FL41" s="263">
        <f t="shared" si="10"/>
        <v>0</v>
      </c>
      <c r="FM41" s="264">
        <f t="shared" si="10"/>
        <v>0</v>
      </c>
      <c r="FN41" s="261">
        <v>51.17</v>
      </c>
      <c r="FO41" s="261">
        <v>68.84</v>
      </c>
      <c r="FP41" s="261">
        <v>16</v>
      </c>
      <c r="FQ41" s="261">
        <v>42.82</v>
      </c>
      <c r="FR41" s="261">
        <v>4.8</v>
      </c>
      <c r="FS41" s="261">
        <v>10</v>
      </c>
      <c r="FT41" s="261">
        <v>22.71</v>
      </c>
      <c r="FU41" s="261">
        <v>0.65</v>
      </c>
      <c r="FV41" s="261">
        <v>34.369999999999997</v>
      </c>
      <c r="FW41" s="261">
        <v>9</v>
      </c>
      <c r="FX41" s="261">
        <v>17</v>
      </c>
      <c r="FY41" s="261">
        <v>3.38</v>
      </c>
      <c r="FZ41" s="262"/>
      <c r="GA41" s="263">
        <f t="shared" si="11"/>
        <v>280.74</v>
      </c>
      <c r="GB41" s="264">
        <f t="shared" si="11"/>
        <v>229.57000000000002</v>
      </c>
      <c r="GC41" s="261">
        <v>753.08</v>
      </c>
      <c r="GD41" s="261">
        <v>1046.6600000000001</v>
      </c>
      <c r="GE41" s="261">
        <v>337.5</v>
      </c>
      <c r="GF41" s="261">
        <v>844.54</v>
      </c>
      <c r="GG41" s="261">
        <v>550</v>
      </c>
      <c r="GH41" s="261">
        <v>207.5</v>
      </c>
      <c r="GI41" s="261">
        <v>1533.83</v>
      </c>
      <c r="GJ41" s="261">
        <v>271.38</v>
      </c>
      <c r="GK41" s="261">
        <v>907.85</v>
      </c>
      <c r="GL41" s="261">
        <v>236.61</v>
      </c>
      <c r="GM41" s="261">
        <v>50</v>
      </c>
      <c r="GN41" s="261">
        <v>176.43</v>
      </c>
      <c r="GO41" s="262"/>
      <c r="GP41" s="263">
        <f t="shared" si="12"/>
        <v>6915.380000000001</v>
      </c>
      <c r="GQ41" s="264">
        <f t="shared" si="12"/>
        <v>6162.3</v>
      </c>
      <c r="GR41" s="261">
        <v>0</v>
      </c>
      <c r="GS41" s="261">
        <v>0</v>
      </c>
      <c r="GT41" s="261">
        <v>0</v>
      </c>
      <c r="GU41" s="261">
        <v>0</v>
      </c>
      <c r="GV41" s="261">
        <v>0</v>
      </c>
      <c r="GW41" s="261">
        <v>0</v>
      </c>
      <c r="GX41" s="261">
        <v>0</v>
      </c>
      <c r="GY41" s="261">
        <v>0</v>
      </c>
      <c r="GZ41" s="261">
        <v>0</v>
      </c>
      <c r="HA41" s="261">
        <v>0</v>
      </c>
      <c r="HB41" s="261">
        <v>0</v>
      </c>
      <c r="HC41" s="261">
        <v>0</v>
      </c>
      <c r="HD41" s="262"/>
      <c r="HE41" s="263">
        <f t="shared" si="13"/>
        <v>0</v>
      </c>
      <c r="HF41" s="264">
        <f t="shared" si="13"/>
        <v>0</v>
      </c>
      <c r="HG41" s="261">
        <v>0</v>
      </c>
      <c r="HH41" s="261">
        <v>0</v>
      </c>
      <c r="HI41" s="261">
        <v>0</v>
      </c>
      <c r="HJ41" s="261">
        <v>0</v>
      </c>
      <c r="HK41" s="261">
        <v>0</v>
      </c>
      <c r="HL41" s="261">
        <v>0</v>
      </c>
      <c r="HM41" s="261">
        <v>0</v>
      </c>
      <c r="HN41" s="261">
        <v>0</v>
      </c>
      <c r="HO41" s="261">
        <v>0</v>
      </c>
      <c r="HP41" s="261">
        <v>0</v>
      </c>
      <c r="HQ41" s="261">
        <v>0</v>
      </c>
      <c r="HR41" s="261">
        <v>0</v>
      </c>
      <c r="HS41" s="262"/>
      <c r="HT41" s="263">
        <f t="shared" si="14"/>
        <v>0</v>
      </c>
      <c r="HU41" s="264">
        <f t="shared" si="14"/>
        <v>0</v>
      </c>
      <c r="HV41" s="261">
        <v>0</v>
      </c>
      <c r="HW41" s="261">
        <v>0</v>
      </c>
      <c r="HX41" s="261">
        <v>0</v>
      </c>
      <c r="HY41" s="261">
        <v>0</v>
      </c>
      <c r="HZ41" s="261">
        <v>0</v>
      </c>
      <c r="IA41" s="261">
        <v>0</v>
      </c>
      <c r="IB41" s="261">
        <v>0</v>
      </c>
      <c r="IC41" s="261">
        <v>0</v>
      </c>
      <c r="ID41" s="261">
        <v>0</v>
      </c>
      <c r="IE41" s="261">
        <v>0</v>
      </c>
      <c r="IF41" s="261">
        <v>0</v>
      </c>
      <c r="IG41" s="261">
        <v>0</v>
      </c>
      <c r="IH41" s="262"/>
      <c r="II41" s="263">
        <f t="shared" si="15"/>
        <v>0</v>
      </c>
      <c r="IJ41" s="264">
        <f t="shared" si="15"/>
        <v>0</v>
      </c>
      <c r="IK41" s="261">
        <v>1150</v>
      </c>
      <c r="IL41" s="261">
        <v>3050</v>
      </c>
      <c r="IM41" s="261">
        <v>855</v>
      </c>
      <c r="IN41" s="261">
        <v>1200</v>
      </c>
      <c r="IO41" s="261">
        <v>1430</v>
      </c>
      <c r="IP41" s="261">
        <v>1890</v>
      </c>
      <c r="IQ41" s="261">
        <v>2005</v>
      </c>
      <c r="IR41" s="261">
        <v>1035</v>
      </c>
      <c r="IS41" s="261">
        <v>700</v>
      </c>
      <c r="IT41" s="261">
        <v>1150</v>
      </c>
      <c r="IU41" s="261">
        <v>1400</v>
      </c>
      <c r="IV41" s="261">
        <v>1330</v>
      </c>
      <c r="IW41" s="262"/>
      <c r="IX41" s="263">
        <f t="shared" si="16"/>
        <v>17195</v>
      </c>
      <c r="IY41" s="264">
        <f t="shared" si="16"/>
        <v>16045</v>
      </c>
      <c r="IZ41" s="261">
        <v>193.04</v>
      </c>
      <c r="JA41" s="261">
        <v>210.97</v>
      </c>
      <c r="JB41" s="261">
        <v>232.33</v>
      </c>
      <c r="JC41" s="261">
        <v>253.02</v>
      </c>
      <c r="JD41" s="261">
        <v>227.54</v>
      </c>
      <c r="JE41" s="261">
        <v>276.06</v>
      </c>
      <c r="JF41" s="261">
        <v>151.57</v>
      </c>
      <c r="JG41" s="261">
        <v>63.02</v>
      </c>
      <c r="JH41" s="261">
        <v>69.510000000000005</v>
      </c>
      <c r="JI41" s="261">
        <v>63.53</v>
      </c>
      <c r="JJ41" s="261">
        <v>80.55</v>
      </c>
      <c r="JK41" s="261">
        <v>205.33</v>
      </c>
      <c r="JL41" s="262"/>
      <c r="JM41" s="263">
        <f t="shared" si="17"/>
        <v>2026.4699999999998</v>
      </c>
      <c r="JN41" s="264">
        <f t="shared" si="17"/>
        <v>1833.4299999999998</v>
      </c>
      <c r="JO41" s="261">
        <v>0</v>
      </c>
      <c r="JP41" s="261">
        <v>0</v>
      </c>
      <c r="JQ41" s="261">
        <v>0</v>
      </c>
      <c r="JR41" s="261">
        <v>0</v>
      </c>
      <c r="JS41" s="261">
        <v>0</v>
      </c>
      <c r="JT41" s="261">
        <v>0</v>
      </c>
      <c r="JU41" s="261">
        <v>0</v>
      </c>
      <c r="JV41" s="261">
        <v>0</v>
      </c>
      <c r="JW41" s="261">
        <v>0</v>
      </c>
      <c r="JX41" s="261">
        <v>0</v>
      </c>
      <c r="JY41" s="261">
        <v>0</v>
      </c>
      <c r="JZ41" s="261">
        <v>0</v>
      </c>
      <c r="KA41" s="262"/>
      <c r="KB41" s="263">
        <f t="shared" si="18"/>
        <v>0</v>
      </c>
      <c r="KC41" s="264">
        <f t="shared" si="18"/>
        <v>0</v>
      </c>
      <c r="KD41" s="261">
        <v>800</v>
      </c>
      <c r="KE41" s="261">
        <v>1680</v>
      </c>
      <c r="KF41" s="261">
        <v>560</v>
      </c>
      <c r="KG41" s="261">
        <v>800</v>
      </c>
      <c r="KH41" s="261">
        <v>720</v>
      </c>
      <c r="KI41" s="261">
        <v>1120</v>
      </c>
      <c r="KJ41" s="261">
        <v>1120</v>
      </c>
      <c r="KK41" s="261">
        <v>720</v>
      </c>
      <c r="KL41" s="261">
        <v>400</v>
      </c>
      <c r="KM41" s="261">
        <v>800</v>
      </c>
      <c r="KN41" s="261">
        <v>1115</v>
      </c>
      <c r="KO41" s="261">
        <v>720</v>
      </c>
      <c r="KP41" s="262"/>
      <c r="KQ41" s="263">
        <f t="shared" si="19"/>
        <v>10555</v>
      </c>
      <c r="KR41" s="264">
        <f t="shared" si="19"/>
        <v>9755</v>
      </c>
      <c r="KS41" s="261">
        <v>0</v>
      </c>
      <c r="KT41" s="261">
        <v>0</v>
      </c>
      <c r="KU41" s="261">
        <v>0</v>
      </c>
      <c r="KV41" s="261">
        <v>0</v>
      </c>
      <c r="KW41" s="261">
        <v>0</v>
      </c>
      <c r="KX41" s="261">
        <v>0</v>
      </c>
      <c r="KY41" s="261">
        <v>0</v>
      </c>
      <c r="KZ41" s="261">
        <v>0</v>
      </c>
      <c r="LA41" s="261">
        <v>0</v>
      </c>
      <c r="LB41" s="261">
        <v>0</v>
      </c>
      <c r="LC41" s="261">
        <v>0</v>
      </c>
      <c r="LD41" s="261">
        <v>0</v>
      </c>
      <c r="LE41" s="262"/>
      <c r="LF41" s="263">
        <f t="shared" si="20"/>
        <v>0</v>
      </c>
      <c r="LG41" s="264">
        <f t="shared" si="20"/>
        <v>0</v>
      </c>
      <c r="LH41" s="261">
        <v>0</v>
      </c>
      <c r="LI41" s="261">
        <v>0</v>
      </c>
      <c r="LJ41" s="261">
        <v>0</v>
      </c>
      <c r="LK41" s="261">
        <v>0</v>
      </c>
      <c r="LL41" s="261">
        <v>0</v>
      </c>
      <c r="LM41" s="261">
        <v>0</v>
      </c>
      <c r="LN41" s="261">
        <v>0</v>
      </c>
      <c r="LO41" s="261">
        <v>0</v>
      </c>
      <c r="LP41" s="261">
        <v>0</v>
      </c>
      <c r="LQ41" s="261">
        <v>0</v>
      </c>
      <c r="LR41" s="261">
        <v>0</v>
      </c>
      <c r="LS41" s="261">
        <v>0</v>
      </c>
      <c r="LT41" s="262"/>
      <c r="LU41" s="263">
        <f t="shared" si="21"/>
        <v>0</v>
      </c>
      <c r="LV41" s="264">
        <f t="shared" si="21"/>
        <v>0</v>
      </c>
      <c r="LW41" s="261">
        <v>0</v>
      </c>
      <c r="LX41" s="261">
        <v>0</v>
      </c>
      <c r="LY41" s="261">
        <v>0</v>
      </c>
      <c r="LZ41" s="261">
        <v>0</v>
      </c>
      <c r="MA41" s="261">
        <v>0</v>
      </c>
      <c r="MB41" s="261">
        <v>0</v>
      </c>
      <c r="MC41" s="261">
        <v>0</v>
      </c>
      <c r="MD41" s="261">
        <v>0</v>
      </c>
      <c r="ME41" s="261">
        <v>0</v>
      </c>
      <c r="MF41" s="261">
        <v>0</v>
      </c>
      <c r="MG41" s="261">
        <v>0</v>
      </c>
      <c r="MH41" s="261">
        <v>0</v>
      </c>
      <c r="MI41" s="262"/>
      <c r="MJ41" s="263">
        <f t="shared" si="22"/>
        <v>0</v>
      </c>
      <c r="MK41" s="264">
        <f t="shared" si="22"/>
        <v>0</v>
      </c>
      <c r="ML41" s="261">
        <v>0</v>
      </c>
      <c r="MM41" s="261">
        <v>0</v>
      </c>
      <c r="MN41" s="261">
        <v>0</v>
      </c>
      <c r="MO41" s="261">
        <v>0</v>
      </c>
      <c r="MP41" s="261">
        <v>0</v>
      </c>
      <c r="MQ41" s="261">
        <v>0</v>
      </c>
      <c r="MR41" s="261">
        <v>0</v>
      </c>
      <c r="MS41" s="261">
        <v>0</v>
      </c>
      <c r="MT41" s="261">
        <v>0</v>
      </c>
      <c r="MU41" s="261">
        <v>0</v>
      </c>
      <c r="MV41" s="261">
        <v>0</v>
      </c>
      <c r="MW41" s="261">
        <v>0</v>
      </c>
      <c r="MX41" s="262"/>
      <c r="MY41" s="263">
        <f t="shared" si="23"/>
        <v>0</v>
      </c>
      <c r="MZ41" s="264">
        <f t="shared" si="23"/>
        <v>0</v>
      </c>
      <c r="NA41" s="261">
        <v>6590</v>
      </c>
      <c r="NB41" s="261">
        <v>4075</v>
      </c>
      <c r="NC41" s="261">
        <v>3930</v>
      </c>
      <c r="ND41" s="261">
        <v>5395</v>
      </c>
      <c r="NE41" s="261">
        <v>5420</v>
      </c>
      <c r="NF41" s="261">
        <v>7195</v>
      </c>
      <c r="NG41" s="261">
        <v>6305</v>
      </c>
      <c r="NH41" s="261">
        <v>1870</v>
      </c>
      <c r="NI41" s="261">
        <v>3685</v>
      </c>
      <c r="NJ41" s="261">
        <v>2685</v>
      </c>
      <c r="NK41" s="261">
        <v>4730</v>
      </c>
      <c r="NL41" s="261">
        <v>3075</v>
      </c>
      <c r="NM41" s="262"/>
      <c r="NN41" s="263">
        <f t="shared" si="24"/>
        <v>54955</v>
      </c>
      <c r="NO41" s="264">
        <f t="shared" si="24"/>
        <v>48365</v>
      </c>
      <c r="NP41" s="261">
        <v>93</v>
      </c>
      <c r="NQ41" s="261">
        <v>12</v>
      </c>
      <c r="NR41" s="261">
        <v>52.5</v>
      </c>
      <c r="NS41" s="261">
        <v>75</v>
      </c>
      <c r="NT41" s="261">
        <v>40.5</v>
      </c>
      <c r="NU41" s="261">
        <v>85</v>
      </c>
      <c r="NV41" s="261">
        <v>2</v>
      </c>
      <c r="NW41" s="261">
        <v>40.5</v>
      </c>
      <c r="NX41" s="261">
        <v>53.5</v>
      </c>
      <c r="NY41" s="261">
        <v>59</v>
      </c>
      <c r="NZ41" s="261">
        <v>29</v>
      </c>
      <c r="OA41" s="261">
        <v>63.5</v>
      </c>
      <c r="OB41" s="262"/>
      <c r="OC41" s="263">
        <f t="shared" si="25"/>
        <v>605.5</v>
      </c>
      <c r="OD41" s="264">
        <f t="shared" si="25"/>
        <v>512.5</v>
      </c>
      <c r="OE41" s="261">
        <v>800</v>
      </c>
      <c r="OF41" s="261">
        <v>800</v>
      </c>
      <c r="OG41" s="261">
        <v>880</v>
      </c>
      <c r="OH41" s="261">
        <v>1280</v>
      </c>
      <c r="OI41" s="261">
        <v>1440</v>
      </c>
      <c r="OJ41" s="261">
        <v>1520</v>
      </c>
      <c r="OK41" s="261">
        <v>1440</v>
      </c>
      <c r="OL41" s="261">
        <v>320</v>
      </c>
      <c r="OM41" s="261">
        <v>640</v>
      </c>
      <c r="ON41" s="261">
        <v>640</v>
      </c>
      <c r="OO41" s="261">
        <v>640</v>
      </c>
      <c r="OP41" s="261">
        <v>480</v>
      </c>
      <c r="OQ41" s="262"/>
      <c r="OR41" s="263">
        <f t="shared" si="26"/>
        <v>10880</v>
      </c>
      <c r="OS41" s="264">
        <f t="shared" si="26"/>
        <v>10080</v>
      </c>
      <c r="OT41" s="261">
        <v>0</v>
      </c>
      <c r="OU41" s="261">
        <v>0</v>
      </c>
      <c r="OV41" s="261">
        <v>0</v>
      </c>
      <c r="OW41" s="261">
        <v>0</v>
      </c>
      <c r="OX41" s="261">
        <v>0</v>
      </c>
      <c r="OY41" s="261">
        <v>0</v>
      </c>
      <c r="OZ41" s="261">
        <v>0</v>
      </c>
      <c r="PA41" s="261">
        <v>0</v>
      </c>
      <c r="PB41" s="261">
        <v>0</v>
      </c>
      <c r="PC41" s="261">
        <v>0</v>
      </c>
      <c r="PD41" s="261">
        <v>0</v>
      </c>
      <c r="PE41" s="261">
        <v>0</v>
      </c>
      <c r="PF41" s="262"/>
      <c r="PG41" s="263">
        <f t="shared" si="27"/>
        <v>0</v>
      </c>
      <c r="PH41" s="264">
        <f t="shared" si="27"/>
        <v>0</v>
      </c>
      <c r="PI41" s="261">
        <v>1450</v>
      </c>
      <c r="PJ41" s="261">
        <v>985</v>
      </c>
      <c r="PK41" s="261">
        <v>735</v>
      </c>
      <c r="PL41" s="261">
        <v>1535</v>
      </c>
      <c r="PM41" s="261">
        <v>2000</v>
      </c>
      <c r="PN41" s="261">
        <v>1600</v>
      </c>
      <c r="PO41" s="261">
        <v>1350</v>
      </c>
      <c r="PP41" s="261">
        <v>700</v>
      </c>
      <c r="PQ41" s="261">
        <v>1300</v>
      </c>
      <c r="PR41" s="261">
        <v>1300</v>
      </c>
      <c r="PS41" s="261">
        <v>1400</v>
      </c>
      <c r="PT41" s="261">
        <v>1735</v>
      </c>
      <c r="PU41" s="262"/>
      <c r="PV41" s="263">
        <f t="shared" si="28"/>
        <v>16090</v>
      </c>
      <c r="PW41" s="264">
        <f t="shared" si="28"/>
        <v>14640</v>
      </c>
      <c r="PX41" s="261">
        <v>4</v>
      </c>
      <c r="PY41" s="261">
        <v>14</v>
      </c>
      <c r="PZ41" s="261">
        <v>38</v>
      </c>
      <c r="QA41" s="261">
        <v>29</v>
      </c>
      <c r="QB41" s="261">
        <v>20</v>
      </c>
      <c r="QC41" s="261">
        <v>30</v>
      </c>
      <c r="QD41" s="261">
        <v>58</v>
      </c>
      <c r="QE41" s="261">
        <v>8</v>
      </c>
      <c r="QF41" s="261">
        <v>3</v>
      </c>
      <c r="QG41" s="261">
        <v>0</v>
      </c>
      <c r="QH41" s="261">
        <v>0</v>
      </c>
      <c r="QI41" s="261">
        <v>0</v>
      </c>
      <c r="QJ41" s="262"/>
      <c r="QK41" s="263">
        <f t="shared" si="29"/>
        <v>204</v>
      </c>
      <c r="QL41" s="264">
        <f t="shared" si="29"/>
        <v>200</v>
      </c>
      <c r="QM41" s="261">
        <v>0</v>
      </c>
      <c r="QN41" s="261">
        <v>0</v>
      </c>
      <c r="QO41" s="261">
        <v>0</v>
      </c>
      <c r="QP41" s="261">
        <v>0</v>
      </c>
      <c r="QQ41" s="261">
        <v>0</v>
      </c>
      <c r="QR41" s="261">
        <v>0</v>
      </c>
      <c r="QS41" s="261">
        <v>0</v>
      </c>
      <c r="QT41" s="261">
        <v>0</v>
      </c>
      <c r="QU41" s="261">
        <v>0</v>
      </c>
      <c r="QV41" s="261">
        <v>0</v>
      </c>
      <c r="QW41" s="261">
        <v>0</v>
      </c>
      <c r="QX41" s="261">
        <v>0</v>
      </c>
      <c r="QY41" s="262"/>
      <c r="QZ41" s="263">
        <f t="shared" si="30"/>
        <v>0</v>
      </c>
      <c r="RA41" s="264">
        <f t="shared" si="30"/>
        <v>0</v>
      </c>
      <c r="RB41" s="261">
        <v>0</v>
      </c>
      <c r="RC41" s="261">
        <v>0</v>
      </c>
      <c r="RD41" s="261">
        <v>0</v>
      </c>
      <c r="RE41" s="261">
        <v>0</v>
      </c>
      <c r="RF41" s="261">
        <v>0</v>
      </c>
      <c r="RG41" s="261">
        <v>0</v>
      </c>
      <c r="RH41" s="261">
        <v>0</v>
      </c>
      <c r="RI41" s="261">
        <v>0</v>
      </c>
      <c r="RJ41" s="261">
        <v>0</v>
      </c>
      <c r="RK41" s="261">
        <v>0</v>
      </c>
      <c r="RL41" s="261">
        <v>0</v>
      </c>
      <c r="RM41" s="261">
        <v>0</v>
      </c>
      <c r="RN41" s="262"/>
      <c r="RO41" s="263">
        <f t="shared" si="31"/>
        <v>0</v>
      </c>
      <c r="RP41" s="264">
        <f t="shared" si="31"/>
        <v>0</v>
      </c>
      <c r="RQ41" s="261">
        <v>0</v>
      </c>
      <c r="RR41" s="261">
        <v>0</v>
      </c>
      <c r="RS41" s="261">
        <v>0</v>
      </c>
      <c r="RT41" s="261">
        <v>0</v>
      </c>
      <c r="RU41" s="261">
        <v>0</v>
      </c>
      <c r="RV41" s="261">
        <v>0</v>
      </c>
      <c r="RW41" s="261">
        <v>0</v>
      </c>
      <c r="RX41" s="261">
        <v>0</v>
      </c>
      <c r="RY41" s="261">
        <v>0</v>
      </c>
      <c r="RZ41" s="261">
        <v>0</v>
      </c>
      <c r="SA41" s="261">
        <v>0</v>
      </c>
      <c r="SB41" s="261">
        <v>0</v>
      </c>
      <c r="SC41" s="262"/>
      <c r="SD41" s="263">
        <f t="shared" si="32"/>
        <v>0</v>
      </c>
      <c r="SE41" s="264">
        <f t="shared" si="32"/>
        <v>0</v>
      </c>
      <c r="SF41" s="261">
        <v>0</v>
      </c>
      <c r="SG41" s="261">
        <v>0</v>
      </c>
      <c r="SH41" s="261">
        <v>0</v>
      </c>
      <c r="SI41" s="261">
        <v>0</v>
      </c>
      <c r="SJ41" s="261">
        <v>0</v>
      </c>
      <c r="SK41" s="261">
        <v>0</v>
      </c>
      <c r="SL41" s="261">
        <v>0</v>
      </c>
      <c r="SM41" s="261">
        <v>0</v>
      </c>
      <c r="SN41" s="261">
        <v>0</v>
      </c>
      <c r="SO41" s="261">
        <v>0</v>
      </c>
      <c r="SP41" s="261">
        <v>0</v>
      </c>
      <c r="SQ41" s="261">
        <v>0</v>
      </c>
      <c r="SR41" s="262"/>
      <c r="SS41" s="263">
        <f t="shared" si="33"/>
        <v>0</v>
      </c>
      <c r="ST41" s="264">
        <f t="shared" si="33"/>
        <v>0</v>
      </c>
      <c r="SU41" s="261">
        <v>0</v>
      </c>
      <c r="SV41" s="261">
        <v>0</v>
      </c>
      <c r="SW41" s="261">
        <v>0</v>
      </c>
      <c r="SX41" s="261">
        <v>0</v>
      </c>
      <c r="SY41" s="261">
        <v>0</v>
      </c>
      <c r="SZ41" s="261">
        <v>0</v>
      </c>
      <c r="TA41" s="261">
        <v>0</v>
      </c>
      <c r="TB41" s="261">
        <v>0</v>
      </c>
      <c r="TC41" s="261">
        <v>0</v>
      </c>
      <c r="TD41" s="261">
        <v>0</v>
      </c>
      <c r="TE41" s="261">
        <v>0</v>
      </c>
      <c r="TF41" s="261">
        <v>0</v>
      </c>
      <c r="TG41" s="262"/>
      <c r="TH41" s="263">
        <f t="shared" si="34"/>
        <v>0</v>
      </c>
      <c r="TI41" s="264">
        <f t="shared" si="34"/>
        <v>0</v>
      </c>
      <c r="TJ41" s="261">
        <v>0</v>
      </c>
      <c r="TK41" s="261">
        <v>0</v>
      </c>
      <c r="TL41" s="261">
        <v>0</v>
      </c>
      <c r="TM41" s="261">
        <v>0</v>
      </c>
      <c r="TN41" s="261">
        <v>0</v>
      </c>
      <c r="TO41" s="261">
        <v>0</v>
      </c>
      <c r="TP41" s="261">
        <v>0</v>
      </c>
      <c r="TQ41" s="261">
        <v>0</v>
      </c>
      <c r="TR41" s="261">
        <v>0</v>
      </c>
      <c r="TS41" s="261">
        <v>0</v>
      </c>
      <c r="TT41" s="261">
        <v>0</v>
      </c>
      <c r="TU41" s="261">
        <v>0</v>
      </c>
      <c r="TV41" s="262"/>
      <c r="TW41" s="263">
        <f t="shared" si="35"/>
        <v>0</v>
      </c>
      <c r="TX41" s="264">
        <f t="shared" si="35"/>
        <v>0</v>
      </c>
      <c r="TY41" s="261">
        <v>0</v>
      </c>
      <c r="TZ41" s="261">
        <v>0</v>
      </c>
      <c r="UA41" s="261">
        <v>0</v>
      </c>
      <c r="UB41" s="261">
        <v>0</v>
      </c>
      <c r="UC41" s="261">
        <v>0</v>
      </c>
      <c r="UD41" s="261">
        <v>0</v>
      </c>
      <c r="UE41" s="261">
        <v>0</v>
      </c>
      <c r="UF41" s="261">
        <v>0</v>
      </c>
      <c r="UG41" s="261">
        <v>0</v>
      </c>
      <c r="UH41" s="261">
        <v>0</v>
      </c>
      <c r="UI41" s="261">
        <v>0</v>
      </c>
      <c r="UJ41" s="261">
        <v>0</v>
      </c>
      <c r="UK41" s="262"/>
      <c r="UL41" s="263">
        <f t="shared" si="36"/>
        <v>0</v>
      </c>
      <c r="UM41" s="264">
        <f t="shared" si="36"/>
        <v>0</v>
      </c>
      <c r="UN41" s="261">
        <v>0</v>
      </c>
      <c r="UO41" s="261">
        <v>0</v>
      </c>
      <c r="UP41" s="261">
        <v>0</v>
      </c>
      <c r="UQ41" s="261">
        <v>0</v>
      </c>
      <c r="UR41" s="261">
        <v>0</v>
      </c>
      <c r="US41" s="261">
        <v>0</v>
      </c>
      <c r="UT41" s="261">
        <v>0</v>
      </c>
      <c r="UU41" s="261">
        <v>0</v>
      </c>
      <c r="UV41" s="261">
        <v>0</v>
      </c>
      <c r="UW41" s="261">
        <v>0</v>
      </c>
      <c r="UX41" s="261">
        <v>0</v>
      </c>
      <c r="UY41" s="261">
        <v>0</v>
      </c>
      <c r="UZ41" s="262"/>
      <c r="VA41" s="263">
        <f t="shared" si="37"/>
        <v>0</v>
      </c>
      <c r="VB41" s="264">
        <f t="shared" si="37"/>
        <v>0</v>
      </c>
      <c r="VC41" s="261">
        <v>0</v>
      </c>
      <c r="VD41" s="261">
        <v>0</v>
      </c>
      <c r="VE41" s="261">
        <v>0</v>
      </c>
      <c r="VF41" s="261">
        <v>0</v>
      </c>
      <c r="VG41" s="261">
        <v>0</v>
      </c>
      <c r="VH41" s="261">
        <v>0</v>
      </c>
      <c r="VI41" s="261">
        <v>0</v>
      </c>
      <c r="VJ41" s="261">
        <v>0</v>
      </c>
      <c r="VK41" s="261">
        <v>0</v>
      </c>
      <c r="VL41" s="261">
        <v>0</v>
      </c>
      <c r="VM41" s="261">
        <v>0</v>
      </c>
      <c r="VN41" s="261">
        <v>0</v>
      </c>
      <c r="VO41" s="262"/>
      <c r="VP41" s="263">
        <f t="shared" si="38"/>
        <v>0</v>
      </c>
      <c r="VQ41" s="264">
        <f t="shared" si="38"/>
        <v>0</v>
      </c>
      <c r="VR41" s="261">
        <v>0</v>
      </c>
      <c r="VS41" s="261">
        <v>0</v>
      </c>
      <c r="VT41" s="261">
        <v>0</v>
      </c>
      <c r="VU41" s="261">
        <v>0</v>
      </c>
      <c r="VV41" s="261">
        <v>0</v>
      </c>
      <c r="VW41" s="261">
        <v>0</v>
      </c>
      <c r="VX41" s="261">
        <v>0</v>
      </c>
      <c r="VY41" s="261">
        <v>0</v>
      </c>
      <c r="VZ41" s="261">
        <v>0</v>
      </c>
      <c r="WA41" s="261">
        <v>0</v>
      </c>
      <c r="WB41" s="261">
        <v>0</v>
      </c>
      <c r="WC41" s="261">
        <v>0</v>
      </c>
      <c r="WD41" s="262"/>
      <c r="WE41" s="263">
        <f t="shared" si="39"/>
        <v>0</v>
      </c>
      <c r="WF41" s="264">
        <f t="shared" si="39"/>
        <v>0</v>
      </c>
      <c r="WG41" s="261">
        <v>0</v>
      </c>
      <c r="WH41" s="261">
        <v>0</v>
      </c>
      <c r="WI41" s="261">
        <v>0</v>
      </c>
      <c r="WJ41" s="261">
        <v>0</v>
      </c>
      <c r="WK41" s="261">
        <v>0</v>
      </c>
      <c r="WL41" s="261">
        <v>0</v>
      </c>
      <c r="WM41" s="261">
        <v>0</v>
      </c>
      <c r="WN41" s="261">
        <v>0</v>
      </c>
      <c r="WO41" s="261">
        <v>0</v>
      </c>
      <c r="WP41" s="261">
        <v>0</v>
      </c>
      <c r="WQ41" s="261">
        <v>0</v>
      </c>
      <c r="WR41" s="261">
        <v>0</v>
      </c>
      <c r="WS41" s="262"/>
      <c r="WT41" s="263">
        <f t="shared" si="40"/>
        <v>0</v>
      </c>
      <c r="WU41" s="264">
        <f t="shared" si="40"/>
        <v>0</v>
      </c>
      <c r="WV41" s="261">
        <v>0</v>
      </c>
      <c r="WW41" s="261">
        <v>0</v>
      </c>
      <c r="WX41" s="261">
        <v>0</v>
      </c>
      <c r="WY41" s="261">
        <v>0</v>
      </c>
      <c r="WZ41" s="261">
        <v>0</v>
      </c>
      <c r="XA41" s="261">
        <v>0</v>
      </c>
      <c r="XB41" s="261">
        <v>0</v>
      </c>
      <c r="XC41" s="261">
        <v>0</v>
      </c>
      <c r="XD41" s="261">
        <v>0</v>
      </c>
      <c r="XE41" s="261">
        <v>0</v>
      </c>
      <c r="XF41" s="261">
        <v>0</v>
      </c>
      <c r="XG41" s="261">
        <v>0</v>
      </c>
      <c r="XH41" s="262"/>
      <c r="XI41" s="263">
        <f t="shared" si="41"/>
        <v>0</v>
      </c>
      <c r="XJ41" s="264">
        <f t="shared" si="41"/>
        <v>0</v>
      </c>
      <c r="XK41" s="261">
        <v>0</v>
      </c>
      <c r="XL41" s="261">
        <v>0</v>
      </c>
      <c r="XM41" s="261">
        <v>0</v>
      </c>
      <c r="XN41" s="261">
        <v>0</v>
      </c>
      <c r="XO41" s="261">
        <v>0</v>
      </c>
      <c r="XP41" s="261">
        <v>0</v>
      </c>
      <c r="XQ41" s="261">
        <v>0</v>
      </c>
      <c r="XR41" s="261">
        <v>0</v>
      </c>
      <c r="XS41" s="261">
        <v>0</v>
      </c>
      <c r="XT41" s="261">
        <v>0</v>
      </c>
      <c r="XU41" s="261">
        <v>0</v>
      </c>
      <c r="XV41" s="261">
        <v>0</v>
      </c>
      <c r="XW41" s="261"/>
      <c r="XX41" s="263">
        <f t="shared" si="42"/>
        <v>0</v>
      </c>
      <c r="XY41" s="264">
        <f t="shared" si="42"/>
        <v>0</v>
      </c>
      <c r="XZ41" s="261">
        <v>0</v>
      </c>
      <c r="YA41" s="261">
        <v>0</v>
      </c>
      <c r="YB41" s="261">
        <v>0</v>
      </c>
      <c r="YC41" s="261">
        <v>0</v>
      </c>
      <c r="YD41" s="261">
        <v>0</v>
      </c>
      <c r="YE41" s="261">
        <v>0</v>
      </c>
      <c r="YF41" s="261">
        <v>0</v>
      </c>
      <c r="YG41" s="261">
        <v>0</v>
      </c>
      <c r="YH41" s="261">
        <v>0</v>
      </c>
      <c r="YI41" s="261">
        <v>0</v>
      </c>
      <c r="YJ41" s="261">
        <v>0</v>
      </c>
      <c r="YK41" s="261">
        <v>0</v>
      </c>
      <c r="YL41" s="262"/>
      <c r="YM41" s="263">
        <f t="shared" si="43"/>
        <v>0</v>
      </c>
      <c r="YN41" s="264">
        <f t="shared" si="43"/>
        <v>0</v>
      </c>
      <c r="YO41" s="261">
        <v>0</v>
      </c>
      <c r="YP41" s="261">
        <v>0</v>
      </c>
      <c r="YQ41" s="261">
        <v>0</v>
      </c>
      <c r="YR41" s="261">
        <v>0</v>
      </c>
      <c r="YS41" s="261">
        <v>0</v>
      </c>
      <c r="YT41" s="261">
        <v>0</v>
      </c>
      <c r="YU41" s="261">
        <v>0</v>
      </c>
      <c r="YV41" s="261">
        <v>0</v>
      </c>
      <c r="YW41" s="261">
        <v>0</v>
      </c>
      <c r="YX41" s="261">
        <v>0</v>
      </c>
      <c r="YY41" s="261">
        <v>0</v>
      </c>
      <c r="YZ41" s="261">
        <v>0</v>
      </c>
      <c r="ZA41" s="262"/>
      <c r="ZB41" s="263">
        <f t="shared" si="44"/>
        <v>0</v>
      </c>
      <c r="ZC41" s="264">
        <f t="shared" si="44"/>
        <v>0</v>
      </c>
      <c r="ZD41" s="261">
        <v>0</v>
      </c>
      <c r="ZE41" s="261">
        <v>0</v>
      </c>
      <c r="ZF41" s="261">
        <v>0</v>
      </c>
      <c r="ZG41" s="261">
        <v>0</v>
      </c>
      <c r="ZH41" s="261">
        <v>0</v>
      </c>
      <c r="ZI41" s="261">
        <v>0</v>
      </c>
      <c r="ZJ41" s="261">
        <v>0</v>
      </c>
      <c r="ZK41" s="261">
        <v>0</v>
      </c>
      <c r="ZL41" s="261">
        <v>0</v>
      </c>
      <c r="ZM41" s="261">
        <v>0</v>
      </c>
      <c r="ZN41" s="261">
        <v>0</v>
      </c>
      <c r="ZO41" s="261">
        <v>0</v>
      </c>
      <c r="ZP41" s="262"/>
      <c r="ZQ41" s="263">
        <f t="shared" si="45"/>
        <v>0</v>
      </c>
      <c r="ZR41" s="264">
        <f t="shared" si="45"/>
        <v>0</v>
      </c>
      <c r="ZS41" s="261">
        <v>0</v>
      </c>
      <c r="ZT41" s="261">
        <v>0</v>
      </c>
      <c r="ZU41" s="261">
        <v>0</v>
      </c>
      <c r="ZV41" s="261">
        <v>0</v>
      </c>
      <c r="ZW41" s="261">
        <v>0</v>
      </c>
      <c r="ZX41" s="261">
        <v>0</v>
      </c>
      <c r="ZY41" s="261">
        <v>0</v>
      </c>
      <c r="ZZ41" s="261">
        <v>0</v>
      </c>
      <c r="AAA41" s="261">
        <v>0</v>
      </c>
      <c r="AAB41" s="261">
        <v>0</v>
      </c>
      <c r="AAC41" s="261">
        <v>0</v>
      </c>
      <c r="AAD41" s="261">
        <v>0</v>
      </c>
      <c r="AAE41" s="262"/>
      <c r="AAF41" s="263">
        <f t="shared" si="46"/>
        <v>0</v>
      </c>
      <c r="AAG41" s="264">
        <f t="shared" si="46"/>
        <v>0</v>
      </c>
      <c r="AAH41" s="261">
        <v>11132.27</v>
      </c>
      <c r="AAI41" s="261">
        <v>9938.14</v>
      </c>
      <c r="AAJ41" s="261">
        <v>8346.61</v>
      </c>
      <c r="AAK41" s="261">
        <v>9929.64</v>
      </c>
      <c r="AAL41" s="261">
        <v>10096.620000000001</v>
      </c>
      <c r="AAM41" s="261">
        <v>12349.96</v>
      </c>
      <c r="AAN41" s="261">
        <v>12639.94</v>
      </c>
      <c r="AAO41" s="261">
        <v>7917.89</v>
      </c>
      <c r="AAP41" s="261">
        <v>7062.74</v>
      </c>
      <c r="AAQ41" s="261">
        <v>7881.82</v>
      </c>
      <c r="AAR41" s="261">
        <v>7681.07</v>
      </c>
      <c r="AAS41" s="261">
        <v>7510.33</v>
      </c>
      <c r="AAT41" s="262"/>
      <c r="AAU41" s="263">
        <f t="shared" si="47"/>
        <v>112487.03000000001</v>
      </c>
      <c r="AAV41" s="264">
        <f t="shared" si="47"/>
        <v>101354.76000000002</v>
      </c>
      <c r="AAW41" s="261">
        <v>0</v>
      </c>
      <c r="AAX41" s="261">
        <v>0</v>
      </c>
      <c r="AAY41" s="261">
        <v>0</v>
      </c>
      <c r="AAZ41" s="261">
        <v>0</v>
      </c>
      <c r="ABA41" s="261">
        <v>0</v>
      </c>
      <c r="ABB41" s="261">
        <v>0</v>
      </c>
      <c r="ABC41" s="261">
        <v>0</v>
      </c>
      <c r="ABD41" s="261">
        <v>0</v>
      </c>
      <c r="ABE41" s="261">
        <v>0</v>
      </c>
      <c r="ABF41" s="261">
        <v>0</v>
      </c>
      <c r="ABG41" s="261">
        <v>0</v>
      </c>
      <c r="ABH41" s="261">
        <v>0</v>
      </c>
      <c r="ABI41" s="262"/>
      <c r="ABJ41" s="263">
        <f t="shared" si="48"/>
        <v>0</v>
      </c>
      <c r="ABK41" s="264">
        <f t="shared" si="48"/>
        <v>0</v>
      </c>
      <c r="ABL41" s="261">
        <v>1876.36</v>
      </c>
      <c r="ABM41" s="261">
        <v>1748.2</v>
      </c>
      <c r="ABN41" s="261">
        <v>1703</v>
      </c>
      <c r="ABO41" s="261">
        <v>1340.74</v>
      </c>
      <c r="ABP41" s="261">
        <v>1843.17</v>
      </c>
      <c r="ABQ41" s="261">
        <v>2327.27</v>
      </c>
      <c r="ABR41" s="261">
        <v>2045.41</v>
      </c>
      <c r="ABS41" s="261">
        <v>673.97</v>
      </c>
      <c r="ABT41" s="261">
        <v>875.5</v>
      </c>
      <c r="ABU41" s="261">
        <v>1307.6300000000001</v>
      </c>
      <c r="ABV41" s="261">
        <v>710.56</v>
      </c>
      <c r="ABW41" s="261">
        <v>897.8</v>
      </c>
      <c r="ABX41" s="262"/>
      <c r="ABY41" s="263">
        <f t="shared" si="49"/>
        <v>17349.61</v>
      </c>
      <c r="ABZ41" s="264">
        <f t="shared" si="49"/>
        <v>15473.249999999998</v>
      </c>
      <c r="ACA41" s="261">
        <v>26396.75</v>
      </c>
      <c r="ACB41" s="261">
        <v>25774.71</v>
      </c>
      <c r="ACC41" s="261">
        <v>23374.07</v>
      </c>
      <c r="ACD41" s="261">
        <v>23081.85</v>
      </c>
      <c r="ACE41" s="261">
        <v>25221.27</v>
      </c>
      <c r="ACF41" s="261">
        <v>26342.42</v>
      </c>
      <c r="ACG41" s="261">
        <v>23674.82</v>
      </c>
      <c r="ACH41" s="261">
        <v>13093.44</v>
      </c>
      <c r="ACI41" s="261">
        <v>11317.13</v>
      </c>
      <c r="ACJ41" s="261">
        <v>14219.45</v>
      </c>
      <c r="ACK41" s="261">
        <v>14342.92</v>
      </c>
      <c r="ACL41" s="261">
        <v>14263.94</v>
      </c>
      <c r="ACM41" s="262"/>
      <c r="ACN41" s="263">
        <f t="shared" si="50"/>
        <v>241102.77000000005</v>
      </c>
      <c r="ACO41" s="264">
        <f t="shared" si="50"/>
        <v>214706.02000000005</v>
      </c>
      <c r="ACP41" s="261">
        <v>115</v>
      </c>
      <c r="ACQ41" s="261">
        <v>0</v>
      </c>
      <c r="ACR41" s="261">
        <v>0</v>
      </c>
      <c r="ACS41" s="261">
        <v>230</v>
      </c>
      <c r="ACT41" s="261">
        <v>0</v>
      </c>
      <c r="ACU41" s="261">
        <v>0</v>
      </c>
      <c r="ACV41" s="261">
        <v>0</v>
      </c>
      <c r="ACW41" s="261">
        <v>115</v>
      </c>
      <c r="ACX41" s="261">
        <v>115</v>
      </c>
      <c r="ACY41" s="261">
        <v>0</v>
      </c>
      <c r="ACZ41" s="261">
        <v>0</v>
      </c>
      <c r="ADA41" s="261">
        <v>115</v>
      </c>
      <c r="ADB41" s="262"/>
      <c r="ADC41" s="263">
        <f t="shared" si="51"/>
        <v>690</v>
      </c>
      <c r="ADD41" s="264">
        <f t="shared" si="51"/>
        <v>575</v>
      </c>
      <c r="ADE41" s="261">
        <v>0</v>
      </c>
      <c r="ADF41" s="261">
        <v>0</v>
      </c>
      <c r="ADG41" s="261">
        <v>0</v>
      </c>
      <c r="ADH41" s="261">
        <v>0</v>
      </c>
      <c r="ADI41" s="261">
        <v>0</v>
      </c>
      <c r="ADJ41" s="261">
        <v>0</v>
      </c>
      <c r="ADK41" s="261">
        <v>0</v>
      </c>
      <c r="ADL41" s="261">
        <v>2</v>
      </c>
      <c r="ADM41" s="261">
        <v>0</v>
      </c>
      <c r="ADN41" s="261">
        <v>0</v>
      </c>
      <c r="ADO41" s="261">
        <v>0</v>
      </c>
      <c r="ADP41" s="261">
        <v>0</v>
      </c>
      <c r="ADQ41" s="262"/>
      <c r="ADR41" s="263">
        <f t="shared" si="52"/>
        <v>2</v>
      </c>
      <c r="ADS41" s="264">
        <f t="shared" si="52"/>
        <v>2</v>
      </c>
      <c r="ADT41" s="261">
        <v>80</v>
      </c>
      <c r="ADU41" s="261">
        <v>0</v>
      </c>
      <c r="ADV41" s="261">
        <v>0</v>
      </c>
      <c r="ADW41" s="261">
        <v>160</v>
      </c>
      <c r="ADX41" s="261">
        <v>0</v>
      </c>
      <c r="ADY41" s="261">
        <v>0</v>
      </c>
      <c r="ADZ41" s="261">
        <v>0</v>
      </c>
      <c r="AEA41" s="261">
        <v>80</v>
      </c>
      <c r="AEB41" s="261">
        <v>80</v>
      </c>
      <c r="AEC41" s="261">
        <v>0</v>
      </c>
      <c r="AED41" s="261">
        <v>0</v>
      </c>
      <c r="AEE41" s="261">
        <v>80</v>
      </c>
      <c r="AEF41" s="262"/>
      <c r="AEG41" s="263">
        <f t="shared" si="53"/>
        <v>480</v>
      </c>
      <c r="AEH41" s="264">
        <f t="shared" si="53"/>
        <v>400</v>
      </c>
      <c r="AEI41" s="261">
        <v>0</v>
      </c>
      <c r="AEJ41" s="261">
        <v>0</v>
      </c>
      <c r="AEK41" s="261">
        <v>0</v>
      </c>
      <c r="AEL41" s="261">
        <v>0</v>
      </c>
      <c r="AEM41" s="261">
        <v>0</v>
      </c>
      <c r="AEN41" s="261">
        <v>0</v>
      </c>
      <c r="AEO41" s="261">
        <v>0</v>
      </c>
      <c r="AEP41" s="261">
        <v>0</v>
      </c>
      <c r="AEQ41" s="261">
        <v>0</v>
      </c>
      <c r="AER41" s="261">
        <v>0</v>
      </c>
      <c r="AES41" s="261">
        <v>0</v>
      </c>
      <c r="AET41" s="261">
        <v>0</v>
      </c>
      <c r="AEU41" s="262"/>
      <c r="AEV41" s="263">
        <f t="shared" si="54"/>
        <v>0</v>
      </c>
      <c r="AEW41" s="264">
        <f t="shared" si="54"/>
        <v>0</v>
      </c>
      <c r="AEX41" s="261">
        <v>0</v>
      </c>
      <c r="AEY41" s="261">
        <v>0</v>
      </c>
      <c r="AEZ41" s="261">
        <v>0</v>
      </c>
      <c r="AFA41" s="261">
        <v>0</v>
      </c>
      <c r="AFB41" s="261">
        <v>0</v>
      </c>
      <c r="AFC41" s="261">
        <v>0</v>
      </c>
      <c r="AFD41" s="261">
        <v>0</v>
      </c>
      <c r="AFE41" s="261">
        <v>0</v>
      </c>
      <c r="AFF41" s="261">
        <v>0</v>
      </c>
      <c r="AFG41" s="261">
        <v>0</v>
      </c>
      <c r="AFH41" s="261">
        <v>0</v>
      </c>
      <c r="AFI41" s="261">
        <v>0</v>
      </c>
      <c r="AFJ41" s="262"/>
      <c r="AFK41" s="263">
        <f t="shared" si="55"/>
        <v>0</v>
      </c>
      <c r="AFL41" s="264">
        <f t="shared" si="55"/>
        <v>0</v>
      </c>
      <c r="AFM41" s="261">
        <v>0</v>
      </c>
      <c r="AFN41" s="261">
        <v>0</v>
      </c>
      <c r="AFO41" s="261">
        <v>0</v>
      </c>
      <c r="AFP41" s="261">
        <v>0</v>
      </c>
      <c r="AFQ41" s="261">
        <v>0</v>
      </c>
      <c r="AFR41" s="261">
        <v>0</v>
      </c>
      <c r="AFS41" s="261">
        <v>0</v>
      </c>
      <c r="AFT41" s="261">
        <v>0</v>
      </c>
      <c r="AFU41" s="261">
        <v>0</v>
      </c>
      <c r="AFV41" s="261">
        <v>0</v>
      </c>
      <c r="AFW41" s="261">
        <v>0</v>
      </c>
      <c r="AFX41" s="261">
        <v>0</v>
      </c>
      <c r="AFY41" s="262"/>
      <c r="AFZ41" s="263">
        <f t="shared" si="56"/>
        <v>0</v>
      </c>
      <c r="AGA41" s="264">
        <f t="shared" si="56"/>
        <v>0</v>
      </c>
      <c r="AGB41" s="261">
        <v>0</v>
      </c>
      <c r="AGC41" s="261">
        <v>0</v>
      </c>
      <c r="AGD41" s="261">
        <v>0</v>
      </c>
      <c r="AGE41" s="261">
        <v>0</v>
      </c>
      <c r="AGF41" s="261">
        <v>0</v>
      </c>
      <c r="AGG41" s="261">
        <v>0</v>
      </c>
      <c r="AGH41" s="261">
        <v>0</v>
      </c>
      <c r="AGI41" s="261">
        <v>0</v>
      </c>
      <c r="AGJ41" s="261">
        <v>0</v>
      </c>
      <c r="AGK41" s="261">
        <v>0</v>
      </c>
      <c r="AGL41" s="261">
        <v>0</v>
      </c>
      <c r="AGM41" s="261">
        <v>0</v>
      </c>
      <c r="AGN41" s="262"/>
      <c r="AGO41" s="263">
        <f t="shared" si="57"/>
        <v>0</v>
      </c>
      <c r="AGP41" s="264">
        <f t="shared" si="57"/>
        <v>0</v>
      </c>
      <c r="AGQ41" s="261">
        <v>0</v>
      </c>
      <c r="AGR41" s="261">
        <v>0</v>
      </c>
      <c r="AGS41" s="261">
        <v>0</v>
      </c>
      <c r="AGT41" s="261">
        <v>0</v>
      </c>
      <c r="AGU41" s="261">
        <v>0</v>
      </c>
      <c r="AGV41" s="261">
        <v>0</v>
      </c>
      <c r="AGW41" s="261">
        <v>0</v>
      </c>
      <c r="AGX41" s="261">
        <v>0</v>
      </c>
      <c r="AGY41" s="261">
        <v>0</v>
      </c>
      <c r="AGZ41" s="261">
        <v>0</v>
      </c>
      <c r="AHA41" s="261">
        <v>0</v>
      </c>
      <c r="AHB41" s="261">
        <v>0</v>
      </c>
      <c r="AHC41" s="262"/>
      <c r="AHD41" s="263">
        <f t="shared" si="58"/>
        <v>0</v>
      </c>
      <c r="AHE41" s="264">
        <f t="shared" si="58"/>
        <v>0</v>
      </c>
      <c r="AHF41" s="261">
        <v>4</v>
      </c>
      <c r="AHG41" s="261">
        <v>0</v>
      </c>
      <c r="AHH41" s="261">
        <v>0</v>
      </c>
      <c r="AHI41" s="261">
        <v>9</v>
      </c>
      <c r="AHJ41" s="261">
        <v>4</v>
      </c>
      <c r="AHK41" s="261">
        <v>1</v>
      </c>
      <c r="AHL41" s="261">
        <v>4</v>
      </c>
      <c r="AHM41" s="261">
        <v>0</v>
      </c>
      <c r="AHN41" s="261">
        <v>7</v>
      </c>
      <c r="AHO41" s="261">
        <v>1</v>
      </c>
      <c r="AHP41" s="261">
        <v>0</v>
      </c>
      <c r="AHQ41" s="261">
        <v>0</v>
      </c>
      <c r="AHR41" s="262"/>
      <c r="AHS41" s="263">
        <f t="shared" si="59"/>
        <v>30</v>
      </c>
      <c r="AHT41" s="264">
        <f t="shared" si="59"/>
        <v>26</v>
      </c>
      <c r="AHU41" s="261">
        <v>0</v>
      </c>
      <c r="AHV41" s="261">
        <v>0</v>
      </c>
      <c r="AHW41" s="261">
        <v>0</v>
      </c>
      <c r="AHX41" s="261">
        <v>0</v>
      </c>
      <c r="AHY41" s="261">
        <v>0</v>
      </c>
      <c r="AHZ41" s="261">
        <v>0</v>
      </c>
      <c r="AIA41" s="261">
        <v>0</v>
      </c>
      <c r="AIB41" s="261">
        <v>0</v>
      </c>
      <c r="AIC41" s="261">
        <v>0</v>
      </c>
      <c r="AID41" s="261">
        <v>0</v>
      </c>
      <c r="AIE41" s="261">
        <v>0</v>
      </c>
      <c r="AIF41" s="261">
        <v>0</v>
      </c>
      <c r="AIG41" s="262"/>
      <c r="AIH41" s="263">
        <f t="shared" si="60"/>
        <v>0</v>
      </c>
      <c r="AII41" s="264">
        <f t="shared" si="60"/>
        <v>0</v>
      </c>
      <c r="AIJ41" s="261">
        <v>0</v>
      </c>
      <c r="AIK41" s="261">
        <v>0</v>
      </c>
      <c r="AIL41" s="261">
        <v>0</v>
      </c>
      <c r="AIM41" s="261">
        <v>0</v>
      </c>
      <c r="AIN41" s="261">
        <v>0</v>
      </c>
      <c r="AIO41" s="261">
        <v>0</v>
      </c>
      <c r="AIP41" s="261">
        <v>0</v>
      </c>
      <c r="AIQ41" s="261">
        <v>0</v>
      </c>
      <c r="AIR41" s="261">
        <v>0</v>
      </c>
      <c r="AIS41" s="261">
        <v>0</v>
      </c>
      <c r="AIT41" s="261">
        <v>0</v>
      </c>
      <c r="AIU41" s="261">
        <v>0</v>
      </c>
      <c r="AIV41" s="262"/>
      <c r="AIW41" s="263">
        <f t="shared" si="61"/>
        <v>0</v>
      </c>
      <c r="AIX41" s="264">
        <f t="shared" si="61"/>
        <v>0</v>
      </c>
      <c r="AIY41" s="261">
        <v>0</v>
      </c>
      <c r="AIZ41" s="261">
        <v>0</v>
      </c>
      <c r="AJA41" s="261">
        <v>0</v>
      </c>
      <c r="AJB41" s="261">
        <v>0</v>
      </c>
      <c r="AJC41" s="261">
        <v>0</v>
      </c>
      <c r="AJD41" s="261">
        <v>0</v>
      </c>
      <c r="AJE41" s="261">
        <v>0</v>
      </c>
      <c r="AJF41" s="261">
        <v>0</v>
      </c>
      <c r="AJG41" s="261">
        <v>0</v>
      </c>
      <c r="AJH41" s="261">
        <v>0</v>
      </c>
      <c r="AJI41" s="261">
        <v>0</v>
      </c>
      <c r="AJJ41" s="261">
        <v>0</v>
      </c>
      <c r="AJK41" s="262"/>
      <c r="AJL41" s="263">
        <f t="shared" si="62"/>
        <v>0</v>
      </c>
      <c r="AJM41" s="264">
        <f t="shared" si="62"/>
        <v>0</v>
      </c>
      <c r="AJN41" s="261">
        <v>0</v>
      </c>
      <c r="AJO41" s="261">
        <v>0</v>
      </c>
      <c r="AJP41" s="261">
        <v>0</v>
      </c>
      <c r="AJQ41" s="261">
        <v>0</v>
      </c>
      <c r="AJR41" s="261">
        <v>0</v>
      </c>
      <c r="AJS41" s="261">
        <v>0</v>
      </c>
      <c r="AJT41" s="261">
        <v>0</v>
      </c>
      <c r="AJU41" s="261">
        <v>0</v>
      </c>
      <c r="AJV41" s="261">
        <v>0</v>
      </c>
      <c r="AJW41" s="261">
        <v>0</v>
      </c>
      <c r="AJX41" s="261">
        <v>0</v>
      </c>
      <c r="AJY41" s="261">
        <v>0</v>
      </c>
      <c r="AJZ41" s="262"/>
      <c r="AKA41" s="263">
        <f t="shared" si="63"/>
        <v>0</v>
      </c>
      <c r="AKB41" s="264">
        <f t="shared" si="63"/>
        <v>0</v>
      </c>
      <c r="AKC41" s="261">
        <v>4107.3999999999996</v>
      </c>
      <c r="AKD41" s="261">
        <v>4514.72</v>
      </c>
      <c r="AKE41" s="261">
        <v>3216.23</v>
      </c>
      <c r="AKF41" s="261">
        <v>3754.98</v>
      </c>
      <c r="AKG41" s="261">
        <v>4041.07</v>
      </c>
      <c r="AKH41" s="261">
        <v>4232.68</v>
      </c>
      <c r="AKI41" s="261">
        <v>4965.3599999999997</v>
      </c>
      <c r="AKJ41" s="261">
        <v>2286.58</v>
      </c>
      <c r="AKK41" s="261">
        <v>2704.87</v>
      </c>
      <c r="AKL41" s="261">
        <v>2725.98</v>
      </c>
      <c r="AKM41" s="261">
        <v>2595.35</v>
      </c>
      <c r="AKN41" s="261">
        <v>2757.26</v>
      </c>
      <c r="AKO41" s="262"/>
      <c r="AKP41" s="263">
        <f t="shared" si="64"/>
        <v>41902.480000000003</v>
      </c>
      <c r="AKQ41" s="264">
        <f t="shared" si="64"/>
        <v>37795.08</v>
      </c>
      <c r="AKR41" s="261">
        <v>0</v>
      </c>
      <c r="AKS41" s="261">
        <v>0</v>
      </c>
      <c r="AKT41" s="261">
        <v>0</v>
      </c>
      <c r="AKU41" s="261">
        <v>0</v>
      </c>
      <c r="AKV41" s="261">
        <v>0</v>
      </c>
      <c r="AKW41" s="261">
        <v>0</v>
      </c>
      <c r="AKX41" s="261">
        <v>0</v>
      </c>
      <c r="AKY41" s="261">
        <v>0</v>
      </c>
      <c r="AKZ41" s="261">
        <v>0</v>
      </c>
      <c r="ALA41" s="261">
        <v>0</v>
      </c>
      <c r="ALB41" s="261">
        <v>0</v>
      </c>
      <c r="ALC41" s="261">
        <v>0</v>
      </c>
      <c r="ALD41" s="262"/>
      <c r="ALE41" s="263">
        <f t="shared" si="65"/>
        <v>0</v>
      </c>
      <c r="ALF41" s="264">
        <f t="shared" si="65"/>
        <v>0</v>
      </c>
      <c r="ALG41" s="261">
        <v>0</v>
      </c>
      <c r="ALH41" s="261">
        <v>0</v>
      </c>
      <c r="ALI41" s="261">
        <v>0</v>
      </c>
      <c r="ALJ41" s="261">
        <v>0</v>
      </c>
      <c r="ALK41" s="261">
        <v>0</v>
      </c>
      <c r="ALL41" s="261">
        <v>0</v>
      </c>
      <c r="ALM41" s="261">
        <v>0</v>
      </c>
      <c r="ALN41" s="261">
        <v>0</v>
      </c>
      <c r="ALO41" s="261">
        <v>0</v>
      </c>
      <c r="ALP41" s="261">
        <v>0</v>
      </c>
      <c r="ALQ41" s="261">
        <v>0</v>
      </c>
      <c r="ALR41" s="261">
        <v>0</v>
      </c>
      <c r="ALS41" s="262"/>
      <c r="ALT41" s="263">
        <f t="shared" si="66"/>
        <v>0</v>
      </c>
      <c r="ALU41" s="264">
        <f t="shared" si="66"/>
        <v>0</v>
      </c>
      <c r="ALV41" s="261">
        <v>0</v>
      </c>
      <c r="ALW41" s="261">
        <v>0</v>
      </c>
      <c r="ALX41" s="261">
        <v>0</v>
      </c>
      <c r="ALY41" s="261">
        <v>0</v>
      </c>
      <c r="ALZ41" s="261">
        <v>0</v>
      </c>
      <c r="AMA41" s="261">
        <v>0</v>
      </c>
      <c r="AMB41" s="261">
        <v>0</v>
      </c>
      <c r="AMC41" s="261">
        <v>0</v>
      </c>
      <c r="AMD41" s="261">
        <v>0</v>
      </c>
      <c r="AME41" s="261">
        <v>0</v>
      </c>
      <c r="AMF41" s="261">
        <v>0</v>
      </c>
      <c r="AMG41" s="261">
        <v>0</v>
      </c>
      <c r="AMH41" s="262"/>
      <c r="AMI41" s="263">
        <f t="shared" si="67"/>
        <v>0</v>
      </c>
      <c r="AMJ41" s="264">
        <f t="shared" si="67"/>
        <v>0</v>
      </c>
      <c r="AMK41" s="261">
        <v>3.08</v>
      </c>
      <c r="AML41" s="261">
        <v>1.05</v>
      </c>
      <c r="AMM41" s="261">
        <v>1.2</v>
      </c>
      <c r="AMN41" s="261">
        <v>1.51</v>
      </c>
      <c r="AMO41" s="261">
        <v>1.1000000000000001</v>
      </c>
      <c r="AMP41" s="261">
        <v>0.9</v>
      </c>
      <c r="AMQ41" s="261">
        <v>0.63</v>
      </c>
      <c r="AMR41" s="261">
        <v>0.95</v>
      </c>
      <c r="AMS41" s="261">
        <v>0.34</v>
      </c>
      <c r="AMT41" s="261">
        <v>0.83</v>
      </c>
      <c r="AMU41" s="261">
        <v>0.52</v>
      </c>
      <c r="AMV41" s="261">
        <v>0.73</v>
      </c>
      <c r="AMW41" s="262"/>
      <c r="AMX41" s="263">
        <f t="shared" si="68"/>
        <v>12.84</v>
      </c>
      <c r="AMY41" s="264">
        <f t="shared" si="68"/>
        <v>9.76</v>
      </c>
      <c r="AMZ41" s="261">
        <v>0</v>
      </c>
      <c r="ANA41" s="261">
        <v>0</v>
      </c>
      <c r="ANB41" s="261">
        <v>0</v>
      </c>
      <c r="ANC41" s="261">
        <v>0</v>
      </c>
      <c r="AND41" s="261">
        <v>0</v>
      </c>
      <c r="ANE41" s="261">
        <v>0</v>
      </c>
      <c r="ANF41" s="261">
        <v>0</v>
      </c>
      <c r="ANG41" s="261">
        <v>0</v>
      </c>
      <c r="ANH41" s="261">
        <v>0</v>
      </c>
      <c r="ANI41" s="261">
        <v>0</v>
      </c>
      <c r="ANJ41" s="261">
        <v>0</v>
      </c>
      <c r="ANK41" s="261">
        <v>0</v>
      </c>
      <c r="ANL41" s="262"/>
      <c r="ANM41" s="263">
        <f t="shared" si="69"/>
        <v>0</v>
      </c>
      <c r="ANN41" s="264">
        <f t="shared" si="69"/>
        <v>0</v>
      </c>
      <c r="ANO41" s="261">
        <v>0</v>
      </c>
      <c r="ANP41" s="261">
        <v>0</v>
      </c>
      <c r="ANQ41" s="261">
        <v>0</v>
      </c>
      <c r="ANR41" s="261">
        <v>0</v>
      </c>
      <c r="ANS41" s="261">
        <v>0</v>
      </c>
      <c r="ANT41" s="261">
        <v>0</v>
      </c>
      <c r="ANU41" s="261">
        <v>0</v>
      </c>
      <c r="ANV41" s="261">
        <v>0</v>
      </c>
      <c r="ANW41" s="261">
        <v>0</v>
      </c>
      <c r="ANX41" s="261">
        <v>0</v>
      </c>
      <c r="ANY41" s="261">
        <v>0</v>
      </c>
      <c r="ANZ41" s="261">
        <v>0</v>
      </c>
      <c r="AOA41" s="262"/>
      <c r="AOB41" s="263">
        <f t="shared" si="70"/>
        <v>0</v>
      </c>
      <c r="AOC41" s="264">
        <f t="shared" si="70"/>
        <v>0</v>
      </c>
      <c r="AOD41" s="261">
        <v>0</v>
      </c>
      <c r="AOE41" s="261">
        <v>0</v>
      </c>
      <c r="AOF41" s="261">
        <v>0</v>
      </c>
      <c r="AOG41" s="261">
        <v>0</v>
      </c>
      <c r="AOH41" s="261">
        <v>0</v>
      </c>
      <c r="AOI41" s="261">
        <v>0</v>
      </c>
      <c r="AOJ41" s="261">
        <v>0</v>
      </c>
      <c r="AOK41" s="261">
        <v>0</v>
      </c>
      <c r="AOL41" s="261">
        <v>0</v>
      </c>
      <c r="AOM41" s="261">
        <v>0</v>
      </c>
      <c r="AON41" s="261">
        <v>0</v>
      </c>
      <c r="AOO41" s="261">
        <v>0</v>
      </c>
      <c r="AOP41" s="262"/>
      <c r="AOQ41" s="263">
        <f t="shared" si="71"/>
        <v>0</v>
      </c>
      <c r="AOR41" s="264">
        <f t="shared" si="71"/>
        <v>0</v>
      </c>
      <c r="AOS41" s="261">
        <v>0</v>
      </c>
      <c r="AOT41" s="261">
        <v>0</v>
      </c>
      <c r="AOU41" s="261">
        <v>0</v>
      </c>
      <c r="AOV41" s="261">
        <v>0</v>
      </c>
      <c r="AOW41" s="261">
        <v>0</v>
      </c>
      <c r="AOX41" s="261">
        <v>0</v>
      </c>
      <c r="AOY41" s="261">
        <v>0</v>
      </c>
      <c r="AOZ41" s="261">
        <v>0</v>
      </c>
      <c r="APA41" s="261">
        <v>0</v>
      </c>
      <c r="APB41" s="261">
        <v>0</v>
      </c>
      <c r="APC41" s="261">
        <v>0</v>
      </c>
      <c r="APD41" s="261">
        <v>0</v>
      </c>
      <c r="APE41" s="262"/>
      <c r="APF41" s="263">
        <f t="shared" si="72"/>
        <v>0</v>
      </c>
      <c r="APG41" s="264">
        <f t="shared" si="72"/>
        <v>0</v>
      </c>
      <c r="APH41" s="261">
        <v>0</v>
      </c>
      <c r="API41" s="261">
        <v>0</v>
      </c>
      <c r="APJ41" s="261">
        <v>0</v>
      </c>
      <c r="APK41" s="261">
        <v>0</v>
      </c>
      <c r="APL41" s="261">
        <v>0</v>
      </c>
      <c r="APM41" s="261">
        <v>0</v>
      </c>
      <c r="APN41" s="261">
        <v>0</v>
      </c>
      <c r="APO41" s="261">
        <v>0</v>
      </c>
      <c r="APP41" s="261">
        <v>0</v>
      </c>
      <c r="APQ41" s="261">
        <v>0</v>
      </c>
      <c r="APR41" s="261">
        <v>0</v>
      </c>
      <c r="APS41" s="261">
        <v>0</v>
      </c>
      <c r="APT41" s="262"/>
      <c r="APU41" s="263">
        <f t="shared" si="73"/>
        <v>0</v>
      </c>
      <c r="APV41" s="264">
        <f t="shared" si="73"/>
        <v>0</v>
      </c>
      <c r="APW41" s="261">
        <v>0</v>
      </c>
      <c r="APX41" s="261">
        <v>0</v>
      </c>
      <c r="APY41" s="261">
        <v>0</v>
      </c>
      <c r="APZ41" s="261">
        <v>0</v>
      </c>
      <c r="AQA41" s="261">
        <v>0</v>
      </c>
      <c r="AQB41" s="261">
        <v>0</v>
      </c>
      <c r="AQC41" s="261">
        <v>0</v>
      </c>
      <c r="AQD41" s="261">
        <v>0</v>
      </c>
      <c r="AQE41" s="261">
        <v>0</v>
      </c>
      <c r="AQF41" s="261">
        <v>0</v>
      </c>
      <c r="AQG41" s="261">
        <v>0</v>
      </c>
      <c r="AQH41" s="261">
        <v>0</v>
      </c>
      <c r="AQI41" s="262"/>
      <c r="AQJ41" s="263">
        <f t="shared" si="74"/>
        <v>0</v>
      </c>
      <c r="AQK41" s="264">
        <f t="shared" si="74"/>
        <v>0</v>
      </c>
      <c r="AQL41" s="261"/>
      <c r="AQM41" s="261"/>
      <c r="AQN41" s="261"/>
      <c r="AQO41" s="261"/>
      <c r="AQP41" s="261"/>
      <c r="AQQ41" s="261"/>
      <c r="AQR41" s="261">
        <v>18997</v>
      </c>
      <c r="AQS41" s="261"/>
      <c r="AQT41" s="261"/>
      <c r="AQU41" s="261"/>
      <c r="AQV41" s="261"/>
      <c r="AQW41" s="261"/>
      <c r="AQX41" s="262"/>
      <c r="AQY41" s="263">
        <f t="shared" si="75"/>
        <v>18997</v>
      </c>
      <c r="AQZ41" s="264">
        <f t="shared" si="75"/>
        <v>18997</v>
      </c>
      <c r="ARA41" s="261">
        <v>0</v>
      </c>
      <c r="ARB41" s="261">
        <v>0</v>
      </c>
      <c r="ARC41" s="261">
        <v>0</v>
      </c>
      <c r="ARD41" s="261">
        <v>0</v>
      </c>
      <c r="ARE41" s="261">
        <v>0</v>
      </c>
      <c r="ARF41" s="261">
        <v>0</v>
      </c>
      <c r="ARG41" s="261">
        <v>0</v>
      </c>
      <c r="ARH41" s="261">
        <v>0</v>
      </c>
      <c r="ARI41" s="261">
        <v>0</v>
      </c>
      <c r="ARJ41" s="261">
        <v>0</v>
      </c>
      <c r="ARK41" s="261">
        <v>0</v>
      </c>
      <c r="ARL41" s="261">
        <v>0</v>
      </c>
      <c r="ARM41" s="262"/>
      <c r="ARN41" s="263">
        <f t="shared" si="76"/>
        <v>0</v>
      </c>
      <c r="ARO41" s="264">
        <f t="shared" si="76"/>
        <v>0</v>
      </c>
      <c r="ARP41" s="261">
        <v>44119.71</v>
      </c>
      <c r="ARQ41" s="261">
        <v>44430.98</v>
      </c>
      <c r="ARR41" s="261">
        <v>52312.59</v>
      </c>
      <c r="ARS41" s="261">
        <v>43531.93</v>
      </c>
      <c r="ART41" s="261">
        <v>44942.2</v>
      </c>
      <c r="ARU41" s="261">
        <v>44554.43</v>
      </c>
      <c r="ARV41" s="261">
        <v>46882.89</v>
      </c>
      <c r="ARW41" s="261">
        <v>41854.449999999997</v>
      </c>
      <c r="ARX41" s="261">
        <v>40169.89</v>
      </c>
      <c r="ARY41" s="261">
        <v>43941.54</v>
      </c>
      <c r="ARZ41" s="261">
        <v>40700.89</v>
      </c>
      <c r="ASA41" s="262"/>
      <c r="ASB41" s="265">
        <f t="shared" si="78"/>
        <v>487441.5</v>
      </c>
      <c r="ASC41" s="266">
        <v>15235.01</v>
      </c>
      <c r="ASD41" s="261">
        <v>8034.34</v>
      </c>
      <c r="ASE41" s="261">
        <v>13469.68</v>
      </c>
      <c r="ASF41" s="261">
        <v>13641.64</v>
      </c>
      <c r="ASG41" s="261">
        <v>18293.599999999999</v>
      </c>
      <c r="ASH41" s="261">
        <v>22385.89</v>
      </c>
      <c r="ASI41" s="261"/>
      <c r="ASJ41" s="261"/>
      <c r="ASK41" s="261"/>
      <c r="ASL41" s="261"/>
      <c r="ASM41" s="261"/>
      <c r="ASN41" s="262"/>
      <c r="ASO41" s="267">
        <f t="shared" si="77"/>
        <v>91060.159999999989</v>
      </c>
    </row>
    <row r="42" spans="1:1185" x14ac:dyDescent="0.25">
      <c r="A42" s="39">
        <v>41</v>
      </c>
      <c r="B42" s="40">
        <v>1</v>
      </c>
      <c r="C42" s="40" t="s">
        <v>52</v>
      </c>
      <c r="D42" s="40" t="s">
        <v>52</v>
      </c>
      <c r="E42" s="41" t="s">
        <v>52</v>
      </c>
      <c r="F42" s="187">
        <v>5738374</v>
      </c>
      <c r="G42" s="49">
        <v>5983881</v>
      </c>
      <c r="H42" s="51">
        <v>5190403</v>
      </c>
      <c r="I42" s="49">
        <v>5241958</v>
      </c>
      <c r="J42" s="49">
        <v>80761.832584730349</v>
      </c>
      <c r="K42" s="51" t="s">
        <v>219</v>
      </c>
      <c r="L42" s="49">
        <v>5691350</v>
      </c>
      <c r="M42" s="49">
        <v>5772112</v>
      </c>
      <c r="N42" s="49">
        <v>5190403</v>
      </c>
      <c r="O42" s="49">
        <v>432534</v>
      </c>
      <c r="P42" s="49">
        <v>436830</v>
      </c>
      <c r="Q42" s="258">
        <v>77845.459002630974</v>
      </c>
      <c r="R42" s="259">
        <v>133923.70841263875</v>
      </c>
      <c r="S42" s="260">
        <f t="shared" si="0"/>
        <v>211769.16741526971</v>
      </c>
      <c r="T42" s="268">
        <v>4144.8900000000003</v>
      </c>
      <c r="U42" s="268">
        <v>4707.17</v>
      </c>
      <c r="V42" s="268">
        <v>1932.85</v>
      </c>
      <c r="W42" s="268">
        <v>3621.49</v>
      </c>
      <c r="X42" s="268">
        <v>4764.07</v>
      </c>
      <c r="Y42" s="268">
        <v>30440.99</v>
      </c>
      <c r="Z42" s="268">
        <v>4925.7299999999996</v>
      </c>
      <c r="AA42" s="268">
        <v>2778.58</v>
      </c>
      <c r="AB42" s="268">
        <v>24332.85</v>
      </c>
      <c r="AC42" s="268">
        <v>5612.87</v>
      </c>
      <c r="AD42" s="268">
        <v>4146.37</v>
      </c>
      <c r="AE42" s="268">
        <v>6068.17</v>
      </c>
      <c r="AF42" s="269"/>
      <c r="AG42" s="270">
        <f t="shared" si="1"/>
        <v>97476.029999999984</v>
      </c>
      <c r="AH42" s="271">
        <f t="shared" si="1"/>
        <v>93331.14</v>
      </c>
      <c r="AI42" s="268">
        <v>396.98</v>
      </c>
      <c r="AJ42" s="268">
        <v>502.94</v>
      </c>
      <c r="AK42" s="268">
        <v>274.57</v>
      </c>
      <c r="AL42" s="268">
        <v>463.3</v>
      </c>
      <c r="AM42" s="268">
        <v>406.93</v>
      </c>
      <c r="AN42" s="268">
        <v>3465.61</v>
      </c>
      <c r="AO42" s="268">
        <v>710.37</v>
      </c>
      <c r="AP42" s="268">
        <v>528.41999999999996</v>
      </c>
      <c r="AQ42" s="268">
        <v>2776.1</v>
      </c>
      <c r="AR42" s="268">
        <v>741.79</v>
      </c>
      <c r="AS42" s="268">
        <v>579.03</v>
      </c>
      <c r="AT42" s="268">
        <v>773.89</v>
      </c>
      <c r="AU42" s="269"/>
      <c r="AV42" s="270">
        <f t="shared" si="2"/>
        <v>11619.929999999998</v>
      </c>
      <c r="AW42" s="271">
        <f t="shared" si="2"/>
        <v>11222.949999999999</v>
      </c>
      <c r="AX42" s="268">
        <v>0</v>
      </c>
      <c r="AY42" s="268">
        <v>260</v>
      </c>
      <c r="AZ42" s="268">
        <v>0</v>
      </c>
      <c r="BA42" s="268">
        <v>0</v>
      </c>
      <c r="BB42" s="268">
        <v>0</v>
      </c>
      <c r="BC42" s="268">
        <v>0</v>
      </c>
      <c r="BD42" s="268">
        <v>0</v>
      </c>
      <c r="BE42" s="268">
        <v>0</v>
      </c>
      <c r="BF42" s="268">
        <v>0</v>
      </c>
      <c r="BG42" s="268">
        <v>0</v>
      </c>
      <c r="BH42" s="268">
        <v>0</v>
      </c>
      <c r="BI42" s="268">
        <v>0</v>
      </c>
      <c r="BJ42" s="269"/>
      <c r="BK42" s="270">
        <f t="shared" si="3"/>
        <v>260</v>
      </c>
      <c r="BL42" s="271">
        <f t="shared" si="3"/>
        <v>260</v>
      </c>
      <c r="BM42" s="268">
        <v>23351.82</v>
      </c>
      <c r="BN42" s="268">
        <v>9379.23</v>
      </c>
      <c r="BO42" s="268">
        <v>10391.290000000001</v>
      </c>
      <c r="BP42" s="268">
        <v>8337.25</v>
      </c>
      <c r="BQ42" s="268">
        <v>7578.69</v>
      </c>
      <c r="BR42" s="268">
        <v>7069.24</v>
      </c>
      <c r="BS42" s="268">
        <v>7351.3</v>
      </c>
      <c r="BT42" s="268">
        <v>5159.51</v>
      </c>
      <c r="BU42" s="268">
        <v>6448.64</v>
      </c>
      <c r="BV42" s="268">
        <v>6533.95</v>
      </c>
      <c r="BW42" s="268">
        <v>8385.84</v>
      </c>
      <c r="BX42" s="268">
        <v>8374.1299999999992</v>
      </c>
      <c r="BY42" s="269"/>
      <c r="BZ42" s="270">
        <f t="shared" si="4"/>
        <v>108360.89</v>
      </c>
      <c r="CA42" s="271">
        <f t="shared" si="4"/>
        <v>85009.07</v>
      </c>
      <c r="CB42" s="268">
        <v>17860.150000000001</v>
      </c>
      <c r="CC42" s="268">
        <v>16593.11</v>
      </c>
      <c r="CD42" s="268">
        <v>10924.88</v>
      </c>
      <c r="CE42" s="268">
        <v>16262.4</v>
      </c>
      <c r="CF42" s="268">
        <v>11659.93</v>
      </c>
      <c r="CG42" s="268">
        <v>16579.73</v>
      </c>
      <c r="CH42" s="268">
        <v>19396.07</v>
      </c>
      <c r="CI42" s="268">
        <v>8965.86</v>
      </c>
      <c r="CJ42" s="268">
        <v>13306.44</v>
      </c>
      <c r="CK42" s="268">
        <v>15526.74</v>
      </c>
      <c r="CL42" s="268">
        <v>18702.89</v>
      </c>
      <c r="CM42" s="268">
        <v>16310.57</v>
      </c>
      <c r="CN42" s="269"/>
      <c r="CO42" s="270">
        <f t="shared" si="5"/>
        <v>182088.76999999996</v>
      </c>
      <c r="CP42" s="271">
        <f t="shared" si="5"/>
        <v>164228.62</v>
      </c>
      <c r="CQ42" s="268">
        <v>0</v>
      </c>
      <c r="CR42" s="268">
        <v>20</v>
      </c>
      <c r="CS42" s="268">
        <v>0</v>
      </c>
      <c r="CT42" s="268">
        <v>0</v>
      </c>
      <c r="CU42" s="268">
        <v>0</v>
      </c>
      <c r="CV42" s="268">
        <v>0</v>
      </c>
      <c r="CW42" s="268">
        <v>0</v>
      </c>
      <c r="CX42" s="268">
        <v>0</v>
      </c>
      <c r="CY42" s="268">
        <v>0</v>
      </c>
      <c r="CZ42" s="268">
        <v>0</v>
      </c>
      <c r="DA42" s="268">
        <v>0</v>
      </c>
      <c r="DB42" s="268">
        <v>0</v>
      </c>
      <c r="DC42" s="269"/>
      <c r="DD42" s="270">
        <f t="shared" si="6"/>
        <v>20</v>
      </c>
      <c r="DE42" s="271">
        <f t="shared" si="6"/>
        <v>20</v>
      </c>
      <c r="DF42" s="268">
        <v>103.39</v>
      </c>
      <c r="DG42" s="268">
        <v>78.03</v>
      </c>
      <c r="DH42" s="268">
        <v>375.48</v>
      </c>
      <c r="DI42" s="268">
        <v>571</v>
      </c>
      <c r="DJ42" s="268">
        <v>49.54</v>
      </c>
      <c r="DK42" s="268">
        <v>49.55</v>
      </c>
      <c r="DL42" s="268">
        <v>150.69</v>
      </c>
      <c r="DM42" s="268">
        <v>24.77</v>
      </c>
      <c r="DN42" s="268">
        <v>63.99</v>
      </c>
      <c r="DO42" s="268">
        <v>39.5</v>
      </c>
      <c r="DP42" s="268">
        <v>699.98</v>
      </c>
      <c r="DQ42" s="268">
        <v>838.43</v>
      </c>
      <c r="DR42" s="269"/>
      <c r="DS42" s="270">
        <f t="shared" si="7"/>
        <v>3044.35</v>
      </c>
      <c r="DT42" s="271">
        <f t="shared" si="7"/>
        <v>2940.9599999999996</v>
      </c>
      <c r="DU42" s="268">
        <v>5802.29</v>
      </c>
      <c r="DV42" s="268">
        <v>5835.9</v>
      </c>
      <c r="DW42" s="268">
        <v>9043.9500000000007</v>
      </c>
      <c r="DX42" s="268">
        <v>3843.73</v>
      </c>
      <c r="DY42" s="268">
        <v>7076.96</v>
      </c>
      <c r="DZ42" s="268">
        <v>6689.05</v>
      </c>
      <c r="EA42" s="268">
        <v>9363.56</v>
      </c>
      <c r="EB42" s="268">
        <v>4098.66</v>
      </c>
      <c r="EC42" s="268">
        <v>4704.13</v>
      </c>
      <c r="ED42" s="268">
        <v>5981.19</v>
      </c>
      <c r="EE42" s="268">
        <v>4848.45</v>
      </c>
      <c r="EF42" s="268">
        <v>5192.9799999999996</v>
      </c>
      <c r="EG42" s="269"/>
      <c r="EH42" s="270">
        <f t="shared" si="8"/>
        <v>72480.849999999991</v>
      </c>
      <c r="EI42" s="271">
        <f t="shared" si="8"/>
        <v>66678.559999999998</v>
      </c>
      <c r="EJ42" s="268">
        <v>1360.54</v>
      </c>
      <c r="EK42" s="268">
        <v>1276.31</v>
      </c>
      <c r="EL42" s="268">
        <v>1535.58</v>
      </c>
      <c r="EM42" s="268">
        <v>828.65</v>
      </c>
      <c r="EN42" s="268">
        <v>1236.02</v>
      </c>
      <c r="EO42" s="268">
        <v>1247.8900000000001</v>
      </c>
      <c r="EP42" s="268">
        <v>1418.84</v>
      </c>
      <c r="EQ42" s="268">
        <v>927.83</v>
      </c>
      <c r="ER42" s="268">
        <v>835.2</v>
      </c>
      <c r="ES42" s="268">
        <v>924.75</v>
      </c>
      <c r="ET42" s="268">
        <v>1478.06</v>
      </c>
      <c r="EU42" s="268">
        <v>1391.97</v>
      </c>
      <c r="EV42" s="269"/>
      <c r="EW42" s="270">
        <f t="shared" si="9"/>
        <v>14461.64</v>
      </c>
      <c r="EX42" s="271">
        <f t="shared" si="9"/>
        <v>13101.1</v>
      </c>
      <c r="EY42" s="268">
        <v>940</v>
      </c>
      <c r="EZ42" s="268">
        <v>0</v>
      </c>
      <c r="FA42" s="268">
        <v>500</v>
      </c>
      <c r="FB42" s="268">
        <v>580</v>
      </c>
      <c r="FC42" s="268">
        <v>790</v>
      </c>
      <c r="FD42" s="268">
        <v>0</v>
      </c>
      <c r="FE42" s="268">
        <v>650</v>
      </c>
      <c r="FF42" s="268">
        <v>0</v>
      </c>
      <c r="FG42" s="268">
        <v>890</v>
      </c>
      <c r="FH42" s="268">
        <v>330</v>
      </c>
      <c r="FI42" s="268">
        <v>0</v>
      </c>
      <c r="FJ42" s="268">
        <v>480</v>
      </c>
      <c r="FK42" s="269"/>
      <c r="FL42" s="270">
        <f t="shared" si="10"/>
        <v>5160</v>
      </c>
      <c r="FM42" s="271">
        <f t="shared" si="10"/>
        <v>4220</v>
      </c>
      <c r="FN42" s="268">
        <v>5759.81</v>
      </c>
      <c r="FO42" s="268">
        <v>4374.75</v>
      </c>
      <c r="FP42" s="268">
        <v>3402.95</v>
      </c>
      <c r="FQ42" s="268">
        <v>3857.11</v>
      </c>
      <c r="FR42" s="268">
        <v>4231.78</v>
      </c>
      <c r="FS42" s="268">
        <v>5488.53</v>
      </c>
      <c r="FT42" s="268">
        <v>4638.04</v>
      </c>
      <c r="FU42" s="268">
        <v>2975.07</v>
      </c>
      <c r="FV42" s="268">
        <v>3188.06</v>
      </c>
      <c r="FW42" s="268">
        <v>3375.92</v>
      </c>
      <c r="FX42" s="268">
        <v>5064.33</v>
      </c>
      <c r="FY42" s="268">
        <v>4669.72</v>
      </c>
      <c r="FZ42" s="269"/>
      <c r="GA42" s="270">
        <f t="shared" si="11"/>
        <v>51026.07</v>
      </c>
      <c r="GB42" s="271">
        <f t="shared" si="11"/>
        <v>45266.26</v>
      </c>
      <c r="GC42" s="268">
        <v>4386.4799999999996</v>
      </c>
      <c r="GD42" s="268">
        <v>4723.04</v>
      </c>
      <c r="GE42" s="268">
        <v>2988.93</v>
      </c>
      <c r="GF42" s="268">
        <v>3426.02</v>
      </c>
      <c r="GG42" s="268">
        <v>3857.83</v>
      </c>
      <c r="GH42" s="268">
        <v>4925.5200000000004</v>
      </c>
      <c r="GI42" s="268">
        <v>5257.19</v>
      </c>
      <c r="GJ42" s="268">
        <v>1914.28</v>
      </c>
      <c r="GK42" s="268">
        <v>2666.76</v>
      </c>
      <c r="GL42" s="268">
        <v>2869.52</v>
      </c>
      <c r="GM42" s="268">
        <v>3512.54</v>
      </c>
      <c r="GN42" s="268">
        <v>3895.51</v>
      </c>
      <c r="GO42" s="269"/>
      <c r="GP42" s="270">
        <f t="shared" si="12"/>
        <v>44423.62</v>
      </c>
      <c r="GQ42" s="271">
        <f t="shared" si="12"/>
        <v>40037.14</v>
      </c>
      <c r="GR42" s="268">
        <v>1855.36</v>
      </c>
      <c r="GS42" s="268">
        <v>3269.41</v>
      </c>
      <c r="GT42" s="268">
        <v>2431.3000000000002</v>
      </c>
      <c r="GU42" s="268">
        <v>1596.47</v>
      </c>
      <c r="GV42" s="268">
        <v>2266.5500000000002</v>
      </c>
      <c r="GW42" s="268">
        <v>1561.67</v>
      </c>
      <c r="GX42" s="268">
        <v>1499.42</v>
      </c>
      <c r="GY42" s="268">
        <v>663.65</v>
      </c>
      <c r="GZ42" s="268">
        <v>1163.1600000000001</v>
      </c>
      <c r="HA42" s="268">
        <v>1428.72</v>
      </c>
      <c r="HB42" s="268">
        <v>3139.32</v>
      </c>
      <c r="HC42" s="268">
        <v>1617.3</v>
      </c>
      <c r="HD42" s="269"/>
      <c r="HE42" s="270">
        <f t="shared" si="13"/>
        <v>22492.329999999998</v>
      </c>
      <c r="HF42" s="271">
        <f t="shared" si="13"/>
        <v>20636.969999999998</v>
      </c>
      <c r="HG42" s="268">
        <v>0</v>
      </c>
      <c r="HH42" s="268">
        <v>0</v>
      </c>
      <c r="HI42" s="268">
        <v>0</v>
      </c>
      <c r="HJ42" s="268">
        <v>0</v>
      </c>
      <c r="HK42" s="268">
        <v>0</v>
      </c>
      <c r="HL42" s="268">
        <v>0</v>
      </c>
      <c r="HM42" s="268">
        <v>0</v>
      </c>
      <c r="HN42" s="268">
        <v>0</v>
      </c>
      <c r="HO42" s="268">
        <v>0</v>
      </c>
      <c r="HP42" s="268">
        <v>0</v>
      </c>
      <c r="HQ42" s="268">
        <v>0</v>
      </c>
      <c r="HR42" s="268">
        <v>0</v>
      </c>
      <c r="HS42" s="269"/>
      <c r="HT42" s="270">
        <f t="shared" si="14"/>
        <v>0</v>
      </c>
      <c r="HU42" s="271">
        <f t="shared" si="14"/>
        <v>0</v>
      </c>
      <c r="HV42" s="268">
        <v>0</v>
      </c>
      <c r="HW42" s="268">
        <v>0</v>
      </c>
      <c r="HX42" s="268">
        <v>0</v>
      </c>
      <c r="HY42" s="268">
        <v>0</v>
      </c>
      <c r="HZ42" s="268">
        <v>0</v>
      </c>
      <c r="IA42" s="268">
        <v>0</v>
      </c>
      <c r="IB42" s="268">
        <v>0</v>
      </c>
      <c r="IC42" s="268">
        <v>0</v>
      </c>
      <c r="ID42" s="268">
        <v>0</v>
      </c>
      <c r="IE42" s="268">
        <v>0</v>
      </c>
      <c r="IF42" s="268">
        <v>0</v>
      </c>
      <c r="IG42" s="268">
        <v>0</v>
      </c>
      <c r="IH42" s="269"/>
      <c r="II42" s="270">
        <f t="shared" si="15"/>
        <v>0</v>
      </c>
      <c r="IJ42" s="271">
        <f t="shared" si="15"/>
        <v>0</v>
      </c>
      <c r="IK42" s="268">
        <v>25766.94</v>
      </c>
      <c r="IL42" s="268">
        <v>24901.47</v>
      </c>
      <c r="IM42" s="268">
        <v>21261.5</v>
      </c>
      <c r="IN42" s="268">
        <v>19086.5</v>
      </c>
      <c r="IO42" s="268">
        <v>21760</v>
      </c>
      <c r="IP42" s="268">
        <v>16308</v>
      </c>
      <c r="IQ42" s="268">
        <v>20945</v>
      </c>
      <c r="IR42" s="268">
        <v>17074.5</v>
      </c>
      <c r="IS42" s="268">
        <v>20246.14</v>
      </c>
      <c r="IT42" s="268">
        <v>16069.36</v>
      </c>
      <c r="IU42" s="268">
        <v>20806.73</v>
      </c>
      <c r="IV42" s="268">
        <v>22755.5</v>
      </c>
      <c r="IW42" s="269"/>
      <c r="IX42" s="270">
        <f t="shared" si="16"/>
        <v>246981.63999999998</v>
      </c>
      <c r="IY42" s="271">
        <f t="shared" si="16"/>
        <v>221214.69999999998</v>
      </c>
      <c r="IZ42" s="268">
        <v>20151.57</v>
      </c>
      <c r="JA42" s="268">
        <v>21289.13</v>
      </c>
      <c r="JB42" s="268">
        <v>35126.74</v>
      </c>
      <c r="JC42" s="268">
        <v>13421.33</v>
      </c>
      <c r="JD42" s="268">
        <v>24118.11</v>
      </c>
      <c r="JE42" s="268">
        <v>17103.349999999999</v>
      </c>
      <c r="JF42" s="268">
        <v>26296.240000000002</v>
      </c>
      <c r="JG42" s="268">
        <v>4773.1499999999996</v>
      </c>
      <c r="JH42" s="268">
        <v>2228.75</v>
      </c>
      <c r="JI42" s="268">
        <v>6659.75</v>
      </c>
      <c r="JJ42" s="268">
        <v>2640.09</v>
      </c>
      <c r="JK42" s="268">
        <v>3105.68</v>
      </c>
      <c r="JL42" s="269"/>
      <c r="JM42" s="270">
        <f t="shared" si="17"/>
        <v>176913.88999999998</v>
      </c>
      <c r="JN42" s="271">
        <f t="shared" si="17"/>
        <v>156762.31999999998</v>
      </c>
      <c r="JO42" s="268">
        <v>0</v>
      </c>
      <c r="JP42" s="268">
        <v>0</v>
      </c>
      <c r="JQ42" s="268">
        <v>0</v>
      </c>
      <c r="JR42" s="268">
        <v>0</v>
      </c>
      <c r="JS42" s="268">
        <v>0</v>
      </c>
      <c r="JT42" s="268">
        <v>0</v>
      </c>
      <c r="JU42" s="268">
        <v>0</v>
      </c>
      <c r="JV42" s="268">
        <v>0</v>
      </c>
      <c r="JW42" s="268">
        <v>0</v>
      </c>
      <c r="JX42" s="268">
        <v>0</v>
      </c>
      <c r="JY42" s="268">
        <v>0</v>
      </c>
      <c r="JZ42" s="268">
        <v>0</v>
      </c>
      <c r="KA42" s="269"/>
      <c r="KB42" s="270">
        <f t="shared" si="18"/>
        <v>0</v>
      </c>
      <c r="KC42" s="271">
        <f t="shared" si="18"/>
        <v>0</v>
      </c>
      <c r="KD42" s="268">
        <v>15682.06</v>
      </c>
      <c r="KE42" s="268">
        <v>15961.03</v>
      </c>
      <c r="KF42" s="268">
        <v>13200</v>
      </c>
      <c r="KG42" s="268">
        <v>12240</v>
      </c>
      <c r="KH42" s="268">
        <v>13200</v>
      </c>
      <c r="KI42" s="268">
        <v>10320</v>
      </c>
      <c r="KJ42" s="268">
        <v>13760</v>
      </c>
      <c r="KK42" s="268">
        <v>9600</v>
      </c>
      <c r="KL42" s="268">
        <v>11654.7</v>
      </c>
      <c r="KM42" s="268">
        <v>10585.3</v>
      </c>
      <c r="KN42" s="268">
        <v>12470.43</v>
      </c>
      <c r="KO42" s="268">
        <v>14000</v>
      </c>
      <c r="KP42" s="269"/>
      <c r="KQ42" s="270">
        <f t="shared" si="19"/>
        <v>152673.51999999999</v>
      </c>
      <c r="KR42" s="271">
        <f t="shared" si="19"/>
        <v>136991.46</v>
      </c>
      <c r="KS42" s="268">
        <v>1200</v>
      </c>
      <c r="KT42" s="268">
        <v>1050</v>
      </c>
      <c r="KU42" s="268">
        <v>1000</v>
      </c>
      <c r="KV42" s="268">
        <v>950</v>
      </c>
      <c r="KW42" s="268">
        <v>1050</v>
      </c>
      <c r="KX42" s="268">
        <v>1100</v>
      </c>
      <c r="KY42" s="268">
        <v>1050</v>
      </c>
      <c r="KZ42" s="268">
        <v>950</v>
      </c>
      <c r="LA42" s="268">
        <v>850</v>
      </c>
      <c r="LB42" s="268">
        <v>1000</v>
      </c>
      <c r="LC42" s="268">
        <v>800</v>
      </c>
      <c r="LD42" s="268">
        <v>1900</v>
      </c>
      <c r="LE42" s="269"/>
      <c r="LF42" s="270">
        <f t="shared" si="20"/>
        <v>12900</v>
      </c>
      <c r="LG42" s="271">
        <f t="shared" si="20"/>
        <v>11700</v>
      </c>
      <c r="LH42" s="268">
        <v>1880</v>
      </c>
      <c r="LI42" s="268">
        <v>80</v>
      </c>
      <c r="LJ42" s="268">
        <v>400</v>
      </c>
      <c r="LK42" s="268">
        <v>800</v>
      </c>
      <c r="LL42" s="268">
        <v>320</v>
      </c>
      <c r="LM42" s="268">
        <v>240</v>
      </c>
      <c r="LN42" s="268">
        <v>160</v>
      </c>
      <c r="LO42" s="268">
        <v>160</v>
      </c>
      <c r="LP42" s="268">
        <v>400</v>
      </c>
      <c r="LQ42" s="268">
        <v>240</v>
      </c>
      <c r="LR42" s="268">
        <v>280</v>
      </c>
      <c r="LS42" s="268">
        <v>680</v>
      </c>
      <c r="LT42" s="269"/>
      <c r="LU42" s="270">
        <f t="shared" si="21"/>
        <v>5640</v>
      </c>
      <c r="LV42" s="271">
        <f t="shared" si="21"/>
        <v>3760</v>
      </c>
      <c r="LW42" s="268">
        <v>1185</v>
      </c>
      <c r="LX42" s="268">
        <v>3555</v>
      </c>
      <c r="LY42" s="268">
        <v>1580</v>
      </c>
      <c r="LZ42" s="268">
        <v>2370</v>
      </c>
      <c r="MA42" s="268">
        <v>1580</v>
      </c>
      <c r="MB42" s="268">
        <v>790</v>
      </c>
      <c r="MC42" s="268">
        <v>1975</v>
      </c>
      <c r="MD42" s="268">
        <v>1975</v>
      </c>
      <c r="ME42" s="268">
        <v>3950</v>
      </c>
      <c r="MF42" s="268">
        <v>5135</v>
      </c>
      <c r="MG42" s="268">
        <v>5135</v>
      </c>
      <c r="MH42" s="268">
        <v>1580</v>
      </c>
      <c r="MI42" s="269"/>
      <c r="MJ42" s="270">
        <f t="shared" si="22"/>
        <v>30810</v>
      </c>
      <c r="MK42" s="271">
        <f t="shared" si="22"/>
        <v>29625</v>
      </c>
      <c r="ML42" s="268">
        <v>0</v>
      </c>
      <c r="MM42" s="268">
        <v>295</v>
      </c>
      <c r="MN42" s="268">
        <v>0</v>
      </c>
      <c r="MO42" s="268">
        <v>0</v>
      </c>
      <c r="MP42" s="268">
        <v>0</v>
      </c>
      <c r="MQ42" s="268">
        <v>395</v>
      </c>
      <c r="MR42" s="268">
        <v>0</v>
      </c>
      <c r="MS42" s="268">
        <v>395</v>
      </c>
      <c r="MT42" s="268">
        <v>0</v>
      </c>
      <c r="MU42" s="268">
        <v>0</v>
      </c>
      <c r="MV42" s="268">
        <v>0</v>
      </c>
      <c r="MW42" s="268">
        <v>395</v>
      </c>
      <c r="MX42" s="269"/>
      <c r="MY42" s="270">
        <f t="shared" si="23"/>
        <v>1480</v>
      </c>
      <c r="MZ42" s="271">
        <f t="shared" si="23"/>
        <v>1480</v>
      </c>
      <c r="NA42" s="268">
        <v>100635</v>
      </c>
      <c r="NB42" s="268">
        <v>124516</v>
      </c>
      <c r="NC42" s="268">
        <v>116126</v>
      </c>
      <c r="ND42" s="268">
        <v>108695.9</v>
      </c>
      <c r="NE42" s="268">
        <v>96717</v>
      </c>
      <c r="NF42" s="268">
        <v>118555.91</v>
      </c>
      <c r="NG42" s="268">
        <v>126404</v>
      </c>
      <c r="NH42" s="268">
        <v>53260</v>
      </c>
      <c r="NI42" s="268">
        <v>47380</v>
      </c>
      <c r="NJ42" s="268">
        <v>77484</v>
      </c>
      <c r="NK42" s="268">
        <v>52205</v>
      </c>
      <c r="NL42" s="268">
        <v>80231.53</v>
      </c>
      <c r="NM42" s="269"/>
      <c r="NN42" s="270">
        <f t="shared" si="24"/>
        <v>1102210.3400000001</v>
      </c>
      <c r="NO42" s="271">
        <f t="shared" si="24"/>
        <v>1001575.3400000001</v>
      </c>
      <c r="NP42" s="268">
        <v>10749.56</v>
      </c>
      <c r="NQ42" s="268">
        <v>4219.9799999999996</v>
      </c>
      <c r="NR42" s="268">
        <v>1566.56</v>
      </c>
      <c r="NS42" s="268">
        <v>2160.3000000000002</v>
      </c>
      <c r="NT42" s="268">
        <v>1974.79</v>
      </c>
      <c r="NU42" s="268">
        <v>3176.35</v>
      </c>
      <c r="NV42" s="268">
        <v>5635.77</v>
      </c>
      <c r="NW42" s="268">
        <v>1916.36</v>
      </c>
      <c r="NX42" s="268">
        <v>882.37</v>
      </c>
      <c r="NY42" s="268">
        <v>1339.95</v>
      </c>
      <c r="NZ42" s="268">
        <v>596.66</v>
      </c>
      <c r="OA42" s="268">
        <v>1542.57</v>
      </c>
      <c r="OB42" s="269"/>
      <c r="OC42" s="270">
        <f t="shared" si="25"/>
        <v>35761.22</v>
      </c>
      <c r="OD42" s="271">
        <f t="shared" si="25"/>
        <v>25011.66</v>
      </c>
      <c r="OE42" s="268">
        <v>17920</v>
      </c>
      <c r="OF42" s="268">
        <v>21440</v>
      </c>
      <c r="OG42" s="268">
        <v>19920</v>
      </c>
      <c r="OH42" s="268">
        <v>17878.36</v>
      </c>
      <c r="OI42" s="268">
        <v>14720</v>
      </c>
      <c r="OJ42" s="268">
        <v>20452.759999999998</v>
      </c>
      <c r="OK42" s="268">
        <v>24320</v>
      </c>
      <c r="OL42" s="268">
        <v>9040</v>
      </c>
      <c r="OM42" s="268">
        <v>8320</v>
      </c>
      <c r="ON42" s="268">
        <v>15105.59</v>
      </c>
      <c r="OO42" s="268">
        <v>10240</v>
      </c>
      <c r="OP42" s="268">
        <v>14849.91</v>
      </c>
      <c r="OQ42" s="269"/>
      <c r="OR42" s="270">
        <f t="shared" si="26"/>
        <v>194206.62</v>
      </c>
      <c r="OS42" s="271">
        <f t="shared" si="26"/>
        <v>176286.62</v>
      </c>
      <c r="OT42" s="268">
        <v>150</v>
      </c>
      <c r="OU42" s="268">
        <v>0</v>
      </c>
      <c r="OV42" s="268">
        <v>50</v>
      </c>
      <c r="OW42" s="268">
        <v>100</v>
      </c>
      <c r="OX42" s="268">
        <v>100</v>
      </c>
      <c r="OY42" s="268">
        <v>450</v>
      </c>
      <c r="OZ42" s="268">
        <v>50</v>
      </c>
      <c r="PA42" s="268">
        <v>50</v>
      </c>
      <c r="PB42" s="268">
        <v>50</v>
      </c>
      <c r="PC42" s="268">
        <v>50</v>
      </c>
      <c r="PD42" s="268">
        <v>50</v>
      </c>
      <c r="PE42" s="268">
        <v>100</v>
      </c>
      <c r="PF42" s="269"/>
      <c r="PG42" s="270">
        <f t="shared" si="27"/>
        <v>1200</v>
      </c>
      <c r="PH42" s="271">
        <f t="shared" si="27"/>
        <v>1050</v>
      </c>
      <c r="PI42" s="268">
        <v>17640</v>
      </c>
      <c r="PJ42" s="268">
        <v>24706.5</v>
      </c>
      <c r="PK42" s="268">
        <v>22275</v>
      </c>
      <c r="PL42" s="268">
        <v>21784</v>
      </c>
      <c r="PM42" s="268">
        <v>26560</v>
      </c>
      <c r="PN42" s="268">
        <v>23900.5</v>
      </c>
      <c r="PO42" s="268">
        <v>29145</v>
      </c>
      <c r="PP42" s="268">
        <v>22980</v>
      </c>
      <c r="PQ42" s="268">
        <v>19706.5</v>
      </c>
      <c r="PR42" s="268">
        <v>31905</v>
      </c>
      <c r="PS42" s="268">
        <v>27460</v>
      </c>
      <c r="PT42" s="268">
        <v>29091</v>
      </c>
      <c r="PU42" s="269"/>
      <c r="PV42" s="270">
        <f t="shared" si="28"/>
        <v>297153.5</v>
      </c>
      <c r="PW42" s="271">
        <f t="shared" si="28"/>
        <v>279513.5</v>
      </c>
      <c r="PX42" s="268">
        <v>3070</v>
      </c>
      <c r="PY42" s="268">
        <v>2070.65</v>
      </c>
      <c r="PZ42" s="268">
        <v>1040.7</v>
      </c>
      <c r="QA42" s="268">
        <v>1280</v>
      </c>
      <c r="QB42" s="268">
        <v>1824.5</v>
      </c>
      <c r="QC42" s="268">
        <v>1341</v>
      </c>
      <c r="QD42" s="268">
        <v>1332.5</v>
      </c>
      <c r="QE42" s="268">
        <v>2196.5</v>
      </c>
      <c r="QF42" s="268">
        <v>1364.5</v>
      </c>
      <c r="QG42" s="268">
        <v>2485.73</v>
      </c>
      <c r="QH42" s="268">
        <v>1655</v>
      </c>
      <c r="QI42" s="268">
        <v>1626</v>
      </c>
      <c r="QJ42" s="269"/>
      <c r="QK42" s="270">
        <f t="shared" si="29"/>
        <v>21287.079999999998</v>
      </c>
      <c r="QL42" s="271">
        <f t="shared" si="29"/>
        <v>18217.080000000002</v>
      </c>
      <c r="QM42" s="268">
        <v>0</v>
      </c>
      <c r="QN42" s="268">
        <v>0</v>
      </c>
      <c r="QO42" s="268">
        <v>0</v>
      </c>
      <c r="QP42" s="268">
        <v>0</v>
      </c>
      <c r="QQ42" s="268">
        <v>0</v>
      </c>
      <c r="QR42" s="268">
        <v>0</v>
      </c>
      <c r="QS42" s="268">
        <v>0</v>
      </c>
      <c r="QT42" s="268">
        <v>0</v>
      </c>
      <c r="QU42" s="268">
        <v>0</v>
      </c>
      <c r="QV42" s="268">
        <v>0</v>
      </c>
      <c r="QW42" s="268">
        <v>0</v>
      </c>
      <c r="QX42" s="268">
        <v>0</v>
      </c>
      <c r="QY42" s="269"/>
      <c r="QZ42" s="270">
        <f t="shared" si="30"/>
        <v>0</v>
      </c>
      <c r="RA42" s="271">
        <f t="shared" si="30"/>
        <v>0</v>
      </c>
      <c r="RB42" s="268">
        <v>300</v>
      </c>
      <c r="RC42" s="268">
        <v>200</v>
      </c>
      <c r="RD42" s="268">
        <v>250</v>
      </c>
      <c r="RE42" s="268">
        <v>200</v>
      </c>
      <c r="RF42" s="268">
        <v>250</v>
      </c>
      <c r="RG42" s="268">
        <v>300</v>
      </c>
      <c r="RH42" s="268">
        <v>0</v>
      </c>
      <c r="RI42" s="268">
        <v>400</v>
      </c>
      <c r="RJ42" s="268">
        <v>200</v>
      </c>
      <c r="RK42" s="268">
        <v>450</v>
      </c>
      <c r="RL42" s="268">
        <v>250</v>
      </c>
      <c r="RM42" s="268">
        <v>0</v>
      </c>
      <c r="RN42" s="269"/>
      <c r="RO42" s="270">
        <f t="shared" si="31"/>
        <v>2800</v>
      </c>
      <c r="RP42" s="271">
        <f t="shared" si="31"/>
        <v>2500</v>
      </c>
      <c r="RQ42" s="268">
        <v>0</v>
      </c>
      <c r="RR42" s="268">
        <v>0</v>
      </c>
      <c r="RS42" s="268">
        <v>0</v>
      </c>
      <c r="RT42" s="268">
        <v>0</v>
      </c>
      <c r="RU42" s="268">
        <v>0</v>
      </c>
      <c r="RV42" s="268">
        <v>0</v>
      </c>
      <c r="RW42" s="268">
        <v>0</v>
      </c>
      <c r="RX42" s="268">
        <v>0</v>
      </c>
      <c r="RY42" s="268">
        <v>0</v>
      </c>
      <c r="RZ42" s="268">
        <v>0</v>
      </c>
      <c r="SA42" s="268">
        <v>0</v>
      </c>
      <c r="SB42" s="268">
        <v>0</v>
      </c>
      <c r="SC42" s="269"/>
      <c r="SD42" s="270">
        <f t="shared" si="32"/>
        <v>0</v>
      </c>
      <c r="SE42" s="271">
        <f t="shared" si="32"/>
        <v>0</v>
      </c>
      <c r="SF42" s="268">
        <v>0</v>
      </c>
      <c r="SG42" s="268">
        <v>0</v>
      </c>
      <c r="SH42" s="268">
        <v>0</v>
      </c>
      <c r="SI42" s="268">
        <v>0</v>
      </c>
      <c r="SJ42" s="268">
        <v>0</v>
      </c>
      <c r="SK42" s="268">
        <v>0</v>
      </c>
      <c r="SL42" s="268">
        <v>0</v>
      </c>
      <c r="SM42" s="268">
        <v>0</v>
      </c>
      <c r="SN42" s="268">
        <v>0</v>
      </c>
      <c r="SO42" s="268">
        <v>0</v>
      </c>
      <c r="SP42" s="268">
        <v>0</v>
      </c>
      <c r="SQ42" s="268">
        <v>0</v>
      </c>
      <c r="SR42" s="269"/>
      <c r="SS42" s="270">
        <f t="shared" si="33"/>
        <v>0</v>
      </c>
      <c r="ST42" s="271">
        <f t="shared" si="33"/>
        <v>0</v>
      </c>
      <c r="SU42" s="268">
        <v>9795</v>
      </c>
      <c r="SV42" s="268">
        <v>13785</v>
      </c>
      <c r="SW42" s="268">
        <v>8775</v>
      </c>
      <c r="SX42" s="268">
        <v>10745</v>
      </c>
      <c r="SY42" s="268">
        <v>11615</v>
      </c>
      <c r="SZ42" s="268">
        <v>11155</v>
      </c>
      <c r="TA42" s="268">
        <v>9795</v>
      </c>
      <c r="TB42" s="268">
        <v>7775</v>
      </c>
      <c r="TC42" s="268">
        <v>9520</v>
      </c>
      <c r="TD42" s="268">
        <v>13935</v>
      </c>
      <c r="TE42" s="268">
        <v>12590</v>
      </c>
      <c r="TF42" s="268">
        <v>13755</v>
      </c>
      <c r="TG42" s="269"/>
      <c r="TH42" s="270">
        <f t="shared" si="34"/>
        <v>133240</v>
      </c>
      <c r="TI42" s="271">
        <f t="shared" si="34"/>
        <v>123445</v>
      </c>
      <c r="TJ42" s="268">
        <v>3352.66</v>
      </c>
      <c r="TK42" s="268">
        <v>2674.03</v>
      </c>
      <c r="TL42" s="268">
        <v>2316.04</v>
      </c>
      <c r="TM42" s="268">
        <v>2338.4299999999998</v>
      </c>
      <c r="TN42" s="268">
        <v>2461.75</v>
      </c>
      <c r="TO42" s="268">
        <v>2758.01</v>
      </c>
      <c r="TP42" s="268">
        <v>2055.42</v>
      </c>
      <c r="TQ42" s="268">
        <v>191.03</v>
      </c>
      <c r="TR42" s="268">
        <v>566.98</v>
      </c>
      <c r="TS42" s="268">
        <v>1242.8900000000001</v>
      </c>
      <c r="TT42" s="268">
        <v>2213.02</v>
      </c>
      <c r="TU42" s="268">
        <v>2729.02</v>
      </c>
      <c r="TV42" s="269"/>
      <c r="TW42" s="270">
        <f t="shared" si="35"/>
        <v>24899.279999999999</v>
      </c>
      <c r="TX42" s="271">
        <f t="shared" si="35"/>
        <v>21546.620000000003</v>
      </c>
      <c r="TY42" s="268">
        <v>6640</v>
      </c>
      <c r="TZ42" s="268">
        <v>9520</v>
      </c>
      <c r="UA42" s="268">
        <v>6000</v>
      </c>
      <c r="UB42" s="268">
        <v>7440</v>
      </c>
      <c r="UC42" s="268">
        <v>8080</v>
      </c>
      <c r="UD42" s="268">
        <v>7760</v>
      </c>
      <c r="UE42" s="268">
        <v>6640</v>
      </c>
      <c r="UF42" s="268">
        <v>5200</v>
      </c>
      <c r="UG42" s="268">
        <v>6240</v>
      </c>
      <c r="UH42" s="268">
        <v>9520</v>
      </c>
      <c r="UI42" s="268">
        <v>8480</v>
      </c>
      <c r="UJ42" s="268">
        <v>9360</v>
      </c>
      <c r="UK42" s="269"/>
      <c r="UL42" s="270">
        <f t="shared" si="36"/>
        <v>90880</v>
      </c>
      <c r="UM42" s="271">
        <f t="shared" si="36"/>
        <v>84240</v>
      </c>
      <c r="UN42" s="268">
        <v>750</v>
      </c>
      <c r="UO42" s="268">
        <v>500</v>
      </c>
      <c r="UP42" s="268">
        <v>450</v>
      </c>
      <c r="UQ42" s="268">
        <v>1050</v>
      </c>
      <c r="UR42" s="268">
        <v>700</v>
      </c>
      <c r="US42" s="268">
        <v>500</v>
      </c>
      <c r="UT42" s="268">
        <v>400</v>
      </c>
      <c r="UU42" s="268">
        <v>150</v>
      </c>
      <c r="UV42" s="268">
        <v>50</v>
      </c>
      <c r="UW42" s="268">
        <v>150</v>
      </c>
      <c r="UX42" s="268">
        <v>550</v>
      </c>
      <c r="UY42" s="268">
        <v>300</v>
      </c>
      <c r="UZ42" s="269"/>
      <c r="VA42" s="270">
        <f t="shared" si="37"/>
        <v>5550</v>
      </c>
      <c r="VB42" s="271">
        <f t="shared" si="37"/>
        <v>4800</v>
      </c>
      <c r="VC42" s="268">
        <v>0</v>
      </c>
      <c r="VD42" s="268">
        <v>0</v>
      </c>
      <c r="VE42" s="268">
        <v>0</v>
      </c>
      <c r="VF42" s="268">
        <v>0</v>
      </c>
      <c r="VG42" s="268">
        <v>0</v>
      </c>
      <c r="VH42" s="268">
        <v>0</v>
      </c>
      <c r="VI42" s="268">
        <v>0</v>
      </c>
      <c r="VJ42" s="268">
        <v>0</v>
      </c>
      <c r="VK42" s="268">
        <v>0</v>
      </c>
      <c r="VL42" s="268">
        <v>0</v>
      </c>
      <c r="VM42" s="268">
        <v>0</v>
      </c>
      <c r="VN42" s="268">
        <v>0</v>
      </c>
      <c r="VO42" s="269"/>
      <c r="VP42" s="270">
        <f t="shared" si="38"/>
        <v>0</v>
      </c>
      <c r="VQ42" s="271">
        <f t="shared" si="38"/>
        <v>0</v>
      </c>
      <c r="VR42" s="268">
        <v>6195</v>
      </c>
      <c r="VS42" s="268">
        <v>5015</v>
      </c>
      <c r="VT42" s="268">
        <v>5015</v>
      </c>
      <c r="VU42" s="268">
        <v>5605</v>
      </c>
      <c r="VV42" s="268">
        <v>3835</v>
      </c>
      <c r="VW42" s="268">
        <v>3540</v>
      </c>
      <c r="VX42" s="268">
        <v>4130</v>
      </c>
      <c r="VY42" s="268">
        <v>2655</v>
      </c>
      <c r="VZ42" s="268">
        <v>3835</v>
      </c>
      <c r="WA42" s="268">
        <v>5310</v>
      </c>
      <c r="WB42" s="268">
        <v>7080</v>
      </c>
      <c r="WC42" s="268">
        <v>6195</v>
      </c>
      <c r="WD42" s="269"/>
      <c r="WE42" s="270">
        <f t="shared" si="39"/>
        <v>58410</v>
      </c>
      <c r="WF42" s="271">
        <f t="shared" si="39"/>
        <v>52215</v>
      </c>
      <c r="WG42" s="268">
        <v>21013.66</v>
      </c>
      <c r="WH42" s="268">
        <v>23489.31</v>
      </c>
      <c r="WI42" s="268">
        <v>18023</v>
      </c>
      <c r="WJ42" s="268">
        <v>19239.150000000001</v>
      </c>
      <c r="WK42" s="268">
        <v>26186.67</v>
      </c>
      <c r="WL42" s="268">
        <v>26054.29</v>
      </c>
      <c r="WM42" s="268">
        <v>24052.5</v>
      </c>
      <c r="WN42" s="268">
        <v>10244.629999999999</v>
      </c>
      <c r="WO42" s="268">
        <v>13728.05</v>
      </c>
      <c r="WP42" s="268">
        <v>18525.28</v>
      </c>
      <c r="WQ42" s="268">
        <v>26959.74</v>
      </c>
      <c r="WR42" s="268">
        <v>26119.9</v>
      </c>
      <c r="WS42" s="269"/>
      <c r="WT42" s="270">
        <f t="shared" si="40"/>
        <v>253636.17999999996</v>
      </c>
      <c r="WU42" s="271">
        <f t="shared" si="40"/>
        <v>232622.52</v>
      </c>
      <c r="WV42" s="268">
        <v>2728.89</v>
      </c>
      <c r="WW42" s="268">
        <v>3098.97</v>
      </c>
      <c r="WX42" s="268">
        <v>2660.74</v>
      </c>
      <c r="WY42" s="268">
        <v>4021.43</v>
      </c>
      <c r="WZ42" s="268">
        <v>4045.82</v>
      </c>
      <c r="XA42" s="268">
        <v>3934.25</v>
      </c>
      <c r="XB42" s="268">
        <v>3537.99</v>
      </c>
      <c r="XC42" s="268">
        <v>1349.88</v>
      </c>
      <c r="XD42" s="268">
        <v>2922.45</v>
      </c>
      <c r="XE42" s="268">
        <v>3113.31</v>
      </c>
      <c r="XF42" s="268">
        <v>3655.2</v>
      </c>
      <c r="XG42" s="268">
        <v>3621.35</v>
      </c>
      <c r="XH42" s="269"/>
      <c r="XI42" s="270">
        <f t="shared" si="41"/>
        <v>38690.28</v>
      </c>
      <c r="XJ42" s="271">
        <f t="shared" si="41"/>
        <v>35961.39</v>
      </c>
      <c r="XK42" s="268">
        <v>0</v>
      </c>
      <c r="XL42" s="268">
        <v>0</v>
      </c>
      <c r="XM42" s="268">
        <v>0</v>
      </c>
      <c r="XN42" s="268">
        <v>0</v>
      </c>
      <c r="XO42" s="268">
        <v>0</v>
      </c>
      <c r="XP42" s="268">
        <v>0</v>
      </c>
      <c r="XQ42" s="268">
        <v>0</v>
      </c>
      <c r="XR42" s="268">
        <v>0</v>
      </c>
      <c r="XS42" s="268">
        <v>0</v>
      </c>
      <c r="XT42" s="268">
        <v>0</v>
      </c>
      <c r="XU42" s="268">
        <v>0</v>
      </c>
      <c r="XV42" s="268">
        <v>0</v>
      </c>
      <c r="XW42" s="268"/>
      <c r="XX42" s="270">
        <f t="shared" si="42"/>
        <v>0</v>
      </c>
      <c r="XY42" s="271">
        <f t="shared" si="42"/>
        <v>0</v>
      </c>
      <c r="XZ42" s="268">
        <v>7491.73</v>
      </c>
      <c r="YA42" s="268">
        <v>6902.96</v>
      </c>
      <c r="YB42" s="268">
        <v>5097.04</v>
      </c>
      <c r="YC42" s="268">
        <v>6490.18</v>
      </c>
      <c r="YD42" s="268">
        <v>6251.2</v>
      </c>
      <c r="YE42" s="268">
        <v>8992.25</v>
      </c>
      <c r="YF42" s="268">
        <v>8787.27</v>
      </c>
      <c r="YG42" s="268">
        <v>4570.21</v>
      </c>
      <c r="YH42" s="268">
        <v>4279.54</v>
      </c>
      <c r="YI42" s="268">
        <v>4652.13</v>
      </c>
      <c r="YJ42" s="268">
        <v>6588.77</v>
      </c>
      <c r="YK42" s="268">
        <v>8113.67</v>
      </c>
      <c r="YL42" s="269"/>
      <c r="YM42" s="270">
        <f t="shared" si="43"/>
        <v>78216.95</v>
      </c>
      <c r="YN42" s="271">
        <f t="shared" si="43"/>
        <v>70725.22</v>
      </c>
      <c r="YO42" s="268">
        <v>8016.83</v>
      </c>
      <c r="YP42" s="268">
        <v>11708.39</v>
      </c>
      <c r="YQ42" s="268">
        <v>8647.07</v>
      </c>
      <c r="YR42" s="268">
        <v>9466.83</v>
      </c>
      <c r="YS42" s="268">
        <v>10233.969999999999</v>
      </c>
      <c r="YT42" s="268">
        <v>11642.74</v>
      </c>
      <c r="YU42" s="268">
        <v>12358.78</v>
      </c>
      <c r="YV42" s="268">
        <v>4485.6899999999996</v>
      </c>
      <c r="YW42" s="268">
        <v>3232.12</v>
      </c>
      <c r="YX42" s="268">
        <v>5539.07</v>
      </c>
      <c r="YY42" s="268">
        <v>9045.44</v>
      </c>
      <c r="YZ42" s="268">
        <v>10089.74</v>
      </c>
      <c r="ZA42" s="269"/>
      <c r="ZB42" s="270">
        <f t="shared" si="44"/>
        <v>104466.67</v>
      </c>
      <c r="ZC42" s="271">
        <f t="shared" si="44"/>
        <v>96449.840000000011</v>
      </c>
      <c r="ZD42" s="268">
        <v>0</v>
      </c>
      <c r="ZE42" s="268">
        <v>0</v>
      </c>
      <c r="ZF42" s="268">
        <v>0</v>
      </c>
      <c r="ZG42" s="268">
        <v>0</v>
      </c>
      <c r="ZH42" s="268">
        <v>0</v>
      </c>
      <c r="ZI42" s="268">
        <v>0</v>
      </c>
      <c r="ZJ42" s="268">
        <v>0</v>
      </c>
      <c r="ZK42" s="268">
        <v>0</v>
      </c>
      <c r="ZL42" s="268">
        <v>0</v>
      </c>
      <c r="ZM42" s="268">
        <v>0</v>
      </c>
      <c r="ZN42" s="268">
        <v>0</v>
      </c>
      <c r="ZO42" s="268">
        <v>0</v>
      </c>
      <c r="ZP42" s="269"/>
      <c r="ZQ42" s="270">
        <f t="shared" si="45"/>
        <v>0</v>
      </c>
      <c r="ZR42" s="271">
        <f t="shared" si="45"/>
        <v>0</v>
      </c>
      <c r="ZS42" s="268">
        <v>2640.53</v>
      </c>
      <c r="ZT42" s="268">
        <v>4558.93</v>
      </c>
      <c r="ZU42" s="268">
        <v>6182.45</v>
      </c>
      <c r="ZV42" s="268">
        <v>6164.74</v>
      </c>
      <c r="ZW42" s="268">
        <v>10209.35</v>
      </c>
      <c r="ZX42" s="268">
        <v>6846.57</v>
      </c>
      <c r="ZY42" s="268">
        <v>7826.59</v>
      </c>
      <c r="ZZ42" s="268">
        <v>2562.08</v>
      </c>
      <c r="AAA42" s="268">
        <v>2390.48</v>
      </c>
      <c r="AAB42" s="268">
        <v>5100.96</v>
      </c>
      <c r="AAC42" s="268">
        <v>6522.42</v>
      </c>
      <c r="AAD42" s="268">
        <v>8479.56</v>
      </c>
      <c r="AAE42" s="269"/>
      <c r="AAF42" s="270">
        <f t="shared" si="46"/>
        <v>69484.66</v>
      </c>
      <c r="AAG42" s="271">
        <f t="shared" si="46"/>
        <v>66844.13</v>
      </c>
      <c r="AAH42" s="268">
        <v>27389.26</v>
      </c>
      <c r="AAI42" s="268">
        <v>36260.730000000003</v>
      </c>
      <c r="AAJ42" s="268">
        <v>34342.44</v>
      </c>
      <c r="AAK42" s="268">
        <v>40506.17</v>
      </c>
      <c r="AAL42" s="268">
        <v>40057.949999999997</v>
      </c>
      <c r="AAM42" s="268">
        <v>39375.919999999998</v>
      </c>
      <c r="AAN42" s="268">
        <v>35745.71</v>
      </c>
      <c r="AAO42" s="268">
        <v>22696.42</v>
      </c>
      <c r="AAP42" s="268">
        <v>19610.830000000002</v>
      </c>
      <c r="AAQ42" s="268">
        <v>28102.57</v>
      </c>
      <c r="AAR42" s="268">
        <v>24075.27</v>
      </c>
      <c r="AAS42" s="268">
        <v>29572.25</v>
      </c>
      <c r="AAT42" s="269"/>
      <c r="AAU42" s="270">
        <f t="shared" si="47"/>
        <v>377735.52</v>
      </c>
      <c r="AAV42" s="271">
        <f t="shared" si="47"/>
        <v>350346.26000000007</v>
      </c>
      <c r="AAW42" s="268">
        <v>11266.58</v>
      </c>
      <c r="AAX42" s="268">
        <v>14423.56</v>
      </c>
      <c r="AAY42" s="268">
        <v>13314.14</v>
      </c>
      <c r="AAZ42" s="268">
        <v>16559.46</v>
      </c>
      <c r="ABA42" s="268">
        <v>15428.37</v>
      </c>
      <c r="ABB42" s="268">
        <v>16266.83</v>
      </c>
      <c r="ABC42" s="268">
        <v>14983.16</v>
      </c>
      <c r="ABD42" s="268">
        <v>9229.93</v>
      </c>
      <c r="ABE42" s="268">
        <v>7773.37</v>
      </c>
      <c r="ABF42" s="268">
        <v>10619.25</v>
      </c>
      <c r="ABG42" s="268">
        <v>9420.86</v>
      </c>
      <c r="ABH42" s="268">
        <v>10765.61</v>
      </c>
      <c r="ABI42" s="269"/>
      <c r="ABJ42" s="270">
        <f t="shared" si="48"/>
        <v>150051.12</v>
      </c>
      <c r="ABK42" s="271">
        <f t="shared" si="48"/>
        <v>138784.54</v>
      </c>
      <c r="ABL42" s="268">
        <v>13224.77</v>
      </c>
      <c r="ABM42" s="268">
        <v>15155.96</v>
      </c>
      <c r="ABN42" s="268">
        <v>12575.67</v>
      </c>
      <c r="ABO42" s="268">
        <v>12996.13</v>
      </c>
      <c r="ABP42" s="268">
        <v>15043.73</v>
      </c>
      <c r="ABQ42" s="268">
        <v>12758.04</v>
      </c>
      <c r="ABR42" s="268">
        <v>13512.2</v>
      </c>
      <c r="ABS42" s="268">
        <v>9725.0499999999993</v>
      </c>
      <c r="ABT42" s="268">
        <v>6395.21</v>
      </c>
      <c r="ABU42" s="268">
        <v>5589.58</v>
      </c>
      <c r="ABV42" s="268">
        <v>3719.04</v>
      </c>
      <c r="ABW42" s="268">
        <v>4041.22</v>
      </c>
      <c r="ABX42" s="269"/>
      <c r="ABY42" s="270">
        <f t="shared" si="49"/>
        <v>124736.59999999999</v>
      </c>
      <c r="ABZ42" s="271">
        <f t="shared" si="49"/>
        <v>111511.83</v>
      </c>
      <c r="ACA42" s="268">
        <v>47346.400000000001</v>
      </c>
      <c r="ACB42" s="268">
        <v>58881.599999999999</v>
      </c>
      <c r="ACC42" s="268">
        <v>51283.54</v>
      </c>
      <c r="ACD42" s="268">
        <v>66479.929999999993</v>
      </c>
      <c r="ACE42" s="268">
        <v>59080.01</v>
      </c>
      <c r="ACF42" s="268">
        <v>65266.95</v>
      </c>
      <c r="ACG42" s="268">
        <v>61733.599999999999</v>
      </c>
      <c r="ACH42" s="268">
        <v>38966.29</v>
      </c>
      <c r="ACI42" s="268">
        <v>31210.240000000002</v>
      </c>
      <c r="ACJ42" s="268">
        <v>44845.18</v>
      </c>
      <c r="ACK42" s="268">
        <v>37798.35</v>
      </c>
      <c r="ACL42" s="268">
        <v>38103.199999999997</v>
      </c>
      <c r="ACM42" s="269"/>
      <c r="ACN42" s="270">
        <f t="shared" si="50"/>
        <v>600995.28999999992</v>
      </c>
      <c r="ACO42" s="271">
        <f t="shared" si="50"/>
        <v>553648.8899999999</v>
      </c>
      <c r="ACP42" s="268">
        <v>920</v>
      </c>
      <c r="ACQ42" s="268">
        <v>805</v>
      </c>
      <c r="ACR42" s="268">
        <v>1725</v>
      </c>
      <c r="ACS42" s="268">
        <v>575</v>
      </c>
      <c r="ACT42" s="268">
        <v>920</v>
      </c>
      <c r="ACU42" s="268">
        <v>115</v>
      </c>
      <c r="ACV42" s="268">
        <v>115</v>
      </c>
      <c r="ACW42" s="268">
        <v>575</v>
      </c>
      <c r="ACX42" s="268">
        <v>460</v>
      </c>
      <c r="ACY42" s="268">
        <v>230</v>
      </c>
      <c r="ACZ42" s="268">
        <v>345</v>
      </c>
      <c r="ADA42" s="268">
        <v>805</v>
      </c>
      <c r="ADB42" s="269"/>
      <c r="ADC42" s="270">
        <f t="shared" si="51"/>
        <v>7590</v>
      </c>
      <c r="ADD42" s="271">
        <f t="shared" si="51"/>
        <v>6670</v>
      </c>
      <c r="ADE42" s="268">
        <v>109</v>
      </c>
      <c r="ADF42" s="268">
        <v>57.5</v>
      </c>
      <c r="ADG42" s="268">
        <v>33</v>
      </c>
      <c r="ADH42" s="268">
        <v>63</v>
      </c>
      <c r="ADI42" s="268">
        <v>16</v>
      </c>
      <c r="ADJ42" s="268">
        <v>44.5</v>
      </c>
      <c r="ADK42" s="268">
        <v>3</v>
      </c>
      <c r="ADL42" s="268">
        <v>47.75</v>
      </c>
      <c r="ADM42" s="268">
        <v>152</v>
      </c>
      <c r="ADN42" s="268">
        <v>97</v>
      </c>
      <c r="ADO42" s="268">
        <v>70.5</v>
      </c>
      <c r="ADP42" s="268">
        <v>155.5</v>
      </c>
      <c r="ADQ42" s="269"/>
      <c r="ADR42" s="270">
        <f t="shared" si="52"/>
        <v>848.75</v>
      </c>
      <c r="ADS42" s="271">
        <f t="shared" si="52"/>
        <v>739.75</v>
      </c>
      <c r="ADT42" s="268">
        <v>640</v>
      </c>
      <c r="ADU42" s="268">
        <v>560</v>
      </c>
      <c r="ADV42" s="268">
        <v>1200</v>
      </c>
      <c r="ADW42" s="268">
        <v>400</v>
      </c>
      <c r="ADX42" s="268">
        <v>640</v>
      </c>
      <c r="ADY42" s="268">
        <v>80</v>
      </c>
      <c r="ADZ42" s="268">
        <v>80</v>
      </c>
      <c r="AEA42" s="268">
        <v>400</v>
      </c>
      <c r="AEB42" s="268">
        <v>320</v>
      </c>
      <c r="AEC42" s="268">
        <v>160</v>
      </c>
      <c r="AED42" s="268">
        <v>240</v>
      </c>
      <c r="AEE42" s="268">
        <v>560</v>
      </c>
      <c r="AEF42" s="269"/>
      <c r="AEG42" s="270">
        <f t="shared" si="53"/>
        <v>5280</v>
      </c>
      <c r="AEH42" s="271">
        <f t="shared" si="53"/>
        <v>4640</v>
      </c>
      <c r="AEI42" s="268">
        <v>0</v>
      </c>
      <c r="AEJ42" s="268">
        <v>0</v>
      </c>
      <c r="AEK42" s="268">
        <v>0</v>
      </c>
      <c r="AEL42" s="268">
        <v>0</v>
      </c>
      <c r="AEM42" s="268">
        <v>0</v>
      </c>
      <c r="AEN42" s="268">
        <v>0</v>
      </c>
      <c r="AEO42" s="268">
        <v>0</v>
      </c>
      <c r="AEP42" s="268">
        <v>0</v>
      </c>
      <c r="AEQ42" s="268">
        <v>0</v>
      </c>
      <c r="AER42" s="268">
        <v>0</v>
      </c>
      <c r="AES42" s="268">
        <v>0</v>
      </c>
      <c r="AET42" s="268">
        <v>0</v>
      </c>
      <c r="AEU42" s="269"/>
      <c r="AEV42" s="270">
        <f t="shared" si="54"/>
        <v>0</v>
      </c>
      <c r="AEW42" s="271">
        <f t="shared" si="54"/>
        <v>0</v>
      </c>
      <c r="AEX42" s="268">
        <v>0</v>
      </c>
      <c r="AEY42" s="268">
        <v>0</v>
      </c>
      <c r="AEZ42" s="268">
        <v>0</v>
      </c>
      <c r="AFA42" s="268">
        <v>0</v>
      </c>
      <c r="AFB42" s="268">
        <v>0</v>
      </c>
      <c r="AFC42" s="268">
        <v>0</v>
      </c>
      <c r="AFD42" s="268">
        <v>0</v>
      </c>
      <c r="AFE42" s="268">
        <v>0</v>
      </c>
      <c r="AFF42" s="268">
        <v>0</v>
      </c>
      <c r="AFG42" s="268">
        <v>0</v>
      </c>
      <c r="AFH42" s="268">
        <v>0</v>
      </c>
      <c r="AFI42" s="268">
        <v>0</v>
      </c>
      <c r="AFJ42" s="269"/>
      <c r="AFK42" s="270">
        <f t="shared" si="55"/>
        <v>0</v>
      </c>
      <c r="AFL42" s="271">
        <f t="shared" si="55"/>
        <v>0</v>
      </c>
      <c r="AFM42" s="268">
        <v>24</v>
      </c>
      <c r="AFN42" s="268">
        <v>36</v>
      </c>
      <c r="AFO42" s="268">
        <v>0</v>
      </c>
      <c r="AFP42" s="268">
        <v>0</v>
      </c>
      <c r="AFQ42" s="268">
        <v>0</v>
      </c>
      <c r="AFR42" s="268">
        <v>24</v>
      </c>
      <c r="AFS42" s="268">
        <v>24</v>
      </c>
      <c r="AFT42" s="268">
        <v>0</v>
      </c>
      <c r="AFU42" s="268">
        <v>0</v>
      </c>
      <c r="AFV42" s="268">
        <v>0</v>
      </c>
      <c r="AFW42" s="268">
        <v>12</v>
      </c>
      <c r="AFX42" s="268">
        <v>0</v>
      </c>
      <c r="AFY42" s="269"/>
      <c r="AFZ42" s="270">
        <f t="shared" si="56"/>
        <v>120</v>
      </c>
      <c r="AGA42" s="271">
        <f t="shared" si="56"/>
        <v>96</v>
      </c>
      <c r="AGB42" s="268">
        <v>0</v>
      </c>
      <c r="AGC42" s="268">
        <v>0</v>
      </c>
      <c r="AGD42" s="268">
        <v>0</v>
      </c>
      <c r="AGE42" s="268">
        <v>0</v>
      </c>
      <c r="AGF42" s="268">
        <v>0</v>
      </c>
      <c r="AGG42" s="268">
        <v>0</v>
      </c>
      <c r="AGH42" s="268">
        <v>0</v>
      </c>
      <c r="AGI42" s="268">
        <v>0</v>
      </c>
      <c r="AGJ42" s="268">
        <v>0</v>
      </c>
      <c r="AGK42" s="268">
        <v>0</v>
      </c>
      <c r="AGL42" s="268">
        <v>0</v>
      </c>
      <c r="AGM42" s="268">
        <v>0</v>
      </c>
      <c r="AGN42" s="269"/>
      <c r="AGO42" s="270">
        <f t="shared" si="57"/>
        <v>0</v>
      </c>
      <c r="AGP42" s="271">
        <f t="shared" si="57"/>
        <v>0</v>
      </c>
      <c r="AGQ42" s="268">
        <v>0</v>
      </c>
      <c r="AGR42" s="268">
        <v>0</v>
      </c>
      <c r="AGS42" s="268">
        <v>0</v>
      </c>
      <c r="AGT42" s="268">
        <v>0</v>
      </c>
      <c r="AGU42" s="268">
        <v>0</v>
      </c>
      <c r="AGV42" s="268">
        <v>0</v>
      </c>
      <c r="AGW42" s="268">
        <v>0</v>
      </c>
      <c r="AGX42" s="268">
        <v>0</v>
      </c>
      <c r="AGY42" s="268">
        <v>0</v>
      </c>
      <c r="AGZ42" s="268">
        <v>0</v>
      </c>
      <c r="AHA42" s="268">
        <v>0</v>
      </c>
      <c r="AHB42" s="268">
        <v>0</v>
      </c>
      <c r="AHC42" s="269"/>
      <c r="AHD42" s="270">
        <f t="shared" si="58"/>
        <v>0</v>
      </c>
      <c r="AHE42" s="271">
        <f t="shared" si="58"/>
        <v>0</v>
      </c>
      <c r="AHF42" s="268">
        <v>1059.77</v>
      </c>
      <c r="AHG42" s="268">
        <v>239.15</v>
      </c>
      <c r="AHH42" s="268">
        <v>91.8</v>
      </c>
      <c r="AHI42" s="268">
        <v>130</v>
      </c>
      <c r="AHJ42" s="268">
        <v>93.65</v>
      </c>
      <c r="AHK42" s="268">
        <v>179.15</v>
      </c>
      <c r="AHL42" s="268">
        <v>67</v>
      </c>
      <c r="AHM42" s="268">
        <v>82.5</v>
      </c>
      <c r="AHN42" s="268">
        <v>32.299999999999997</v>
      </c>
      <c r="AHO42" s="268">
        <v>90</v>
      </c>
      <c r="AHP42" s="268">
        <v>176</v>
      </c>
      <c r="AHQ42" s="268">
        <v>144.99</v>
      </c>
      <c r="AHR42" s="269"/>
      <c r="AHS42" s="270">
        <f t="shared" si="59"/>
        <v>2386.3100000000004</v>
      </c>
      <c r="AHT42" s="271">
        <f t="shared" si="59"/>
        <v>1326.54</v>
      </c>
      <c r="AHU42" s="268">
        <v>2</v>
      </c>
      <c r="AHV42" s="268">
        <v>15</v>
      </c>
      <c r="AHW42" s="268">
        <v>7</v>
      </c>
      <c r="AHX42" s="268">
        <v>15</v>
      </c>
      <c r="AHY42" s="268">
        <v>5</v>
      </c>
      <c r="AHZ42" s="268">
        <v>9</v>
      </c>
      <c r="AIA42" s="268">
        <v>5</v>
      </c>
      <c r="AIB42" s="268">
        <v>3</v>
      </c>
      <c r="AIC42" s="268">
        <v>0</v>
      </c>
      <c r="AID42" s="268">
        <v>1</v>
      </c>
      <c r="AIE42" s="268">
        <v>5</v>
      </c>
      <c r="AIF42" s="268">
        <v>6</v>
      </c>
      <c r="AIG42" s="269"/>
      <c r="AIH42" s="270">
        <f t="shared" si="60"/>
        <v>73</v>
      </c>
      <c r="AII42" s="271">
        <f t="shared" si="60"/>
        <v>71</v>
      </c>
      <c r="AIJ42" s="268">
        <v>0</v>
      </c>
      <c r="AIK42" s="268">
        <v>0</v>
      </c>
      <c r="AIL42" s="268">
        <v>0</v>
      </c>
      <c r="AIM42" s="268">
        <v>0</v>
      </c>
      <c r="AIN42" s="268">
        <v>0</v>
      </c>
      <c r="AIO42" s="268">
        <v>0</v>
      </c>
      <c r="AIP42" s="268">
        <v>0</v>
      </c>
      <c r="AIQ42" s="268">
        <v>0</v>
      </c>
      <c r="AIR42" s="268">
        <v>0</v>
      </c>
      <c r="AIS42" s="268">
        <v>0</v>
      </c>
      <c r="AIT42" s="268">
        <v>0</v>
      </c>
      <c r="AIU42" s="268">
        <v>0</v>
      </c>
      <c r="AIV42" s="269"/>
      <c r="AIW42" s="270">
        <f t="shared" si="61"/>
        <v>0</v>
      </c>
      <c r="AIX42" s="271">
        <f t="shared" si="61"/>
        <v>0</v>
      </c>
      <c r="AIY42" s="268">
        <v>0</v>
      </c>
      <c r="AIZ42" s="268">
        <v>0</v>
      </c>
      <c r="AJA42" s="268">
        <v>0</v>
      </c>
      <c r="AJB42" s="268">
        <v>0</v>
      </c>
      <c r="AJC42" s="268">
        <v>0</v>
      </c>
      <c r="AJD42" s="268">
        <v>0</v>
      </c>
      <c r="AJE42" s="268">
        <v>0</v>
      </c>
      <c r="AJF42" s="268">
        <v>0</v>
      </c>
      <c r="AJG42" s="268">
        <v>0</v>
      </c>
      <c r="AJH42" s="268">
        <v>0</v>
      </c>
      <c r="AJI42" s="268">
        <v>0</v>
      </c>
      <c r="AJJ42" s="268">
        <v>0</v>
      </c>
      <c r="AJK42" s="269"/>
      <c r="AJL42" s="270">
        <f t="shared" si="62"/>
        <v>0</v>
      </c>
      <c r="AJM42" s="271">
        <f t="shared" si="62"/>
        <v>0</v>
      </c>
      <c r="AJN42" s="268">
        <v>0</v>
      </c>
      <c r="AJO42" s="268">
        <v>0</v>
      </c>
      <c r="AJP42" s="268">
        <v>0</v>
      </c>
      <c r="AJQ42" s="268">
        <v>0</v>
      </c>
      <c r="AJR42" s="268">
        <v>0</v>
      </c>
      <c r="AJS42" s="268">
        <v>0</v>
      </c>
      <c r="AJT42" s="268">
        <v>0</v>
      </c>
      <c r="AJU42" s="268">
        <v>0</v>
      </c>
      <c r="AJV42" s="268">
        <v>0</v>
      </c>
      <c r="AJW42" s="268">
        <v>0</v>
      </c>
      <c r="AJX42" s="268">
        <v>0</v>
      </c>
      <c r="AJY42" s="268">
        <v>0</v>
      </c>
      <c r="AJZ42" s="269"/>
      <c r="AKA42" s="270">
        <f t="shared" si="63"/>
        <v>0</v>
      </c>
      <c r="AKB42" s="271">
        <f t="shared" si="63"/>
        <v>0</v>
      </c>
      <c r="AKC42" s="268">
        <v>0</v>
      </c>
      <c r="AKD42" s="268">
        <v>0</v>
      </c>
      <c r="AKE42" s="268">
        <v>0</v>
      </c>
      <c r="AKF42" s="268">
        <v>0</v>
      </c>
      <c r="AKG42" s="268">
        <v>0</v>
      </c>
      <c r="AKH42" s="268">
        <v>0</v>
      </c>
      <c r="AKI42" s="268">
        <v>0</v>
      </c>
      <c r="AKJ42" s="268">
        <v>0</v>
      </c>
      <c r="AKK42" s="268">
        <v>0</v>
      </c>
      <c r="AKL42" s="268">
        <v>0</v>
      </c>
      <c r="AKM42" s="268">
        <v>0</v>
      </c>
      <c r="AKN42" s="268">
        <v>0</v>
      </c>
      <c r="AKO42" s="269"/>
      <c r="AKP42" s="270">
        <f t="shared" si="64"/>
        <v>0</v>
      </c>
      <c r="AKQ42" s="271">
        <f t="shared" si="64"/>
        <v>0</v>
      </c>
      <c r="AKR42" s="268">
        <v>11450.25</v>
      </c>
      <c r="AKS42" s="268">
        <v>4714</v>
      </c>
      <c r="AKT42" s="268">
        <v>4878.75</v>
      </c>
      <c r="AKU42" s="268">
        <v>16898.5</v>
      </c>
      <c r="AKV42" s="268">
        <v>10130</v>
      </c>
      <c r="AKW42" s="268">
        <v>70854.5</v>
      </c>
      <c r="AKX42" s="268">
        <v>15223.75</v>
      </c>
      <c r="AKY42" s="268">
        <v>1469.5</v>
      </c>
      <c r="AKZ42" s="268">
        <v>18874.25</v>
      </c>
      <c r="ALA42" s="268">
        <v>104731</v>
      </c>
      <c r="ALB42" s="268">
        <v>16894.5</v>
      </c>
      <c r="ALC42" s="268">
        <v>9854.75</v>
      </c>
      <c r="ALD42" s="269"/>
      <c r="ALE42" s="270">
        <f t="shared" si="65"/>
        <v>285973.75</v>
      </c>
      <c r="ALF42" s="271">
        <f t="shared" si="65"/>
        <v>274523.5</v>
      </c>
      <c r="ALG42" s="268">
        <v>0</v>
      </c>
      <c r="ALH42" s="268">
        <v>0</v>
      </c>
      <c r="ALI42" s="268">
        <v>0</v>
      </c>
      <c r="ALJ42" s="268">
        <v>0</v>
      </c>
      <c r="ALK42" s="268">
        <v>0</v>
      </c>
      <c r="ALL42" s="268">
        <v>0</v>
      </c>
      <c r="ALM42" s="268">
        <v>0</v>
      </c>
      <c r="ALN42" s="268">
        <v>0</v>
      </c>
      <c r="ALO42" s="268">
        <v>0</v>
      </c>
      <c r="ALP42" s="268">
        <v>0</v>
      </c>
      <c r="ALQ42" s="268">
        <v>0</v>
      </c>
      <c r="ALR42" s="268">
        <v>0</v>
      </c>
      <c r="ALS42" s="269"/>
      <c r="ALT42" s="270">
        <f t="shared" si="66"/>
        <v>0</v>
      </c>
      <c r="ALU42" s="271">
        <f t="shared" si="66"/>
        <v>0</v>
      </c>
      <c r="ALV42" s="268">
        <v>1292.71</v>
      </c>
      <c r="ALW42" s="268">
        <v>0</v>
      </c>
      <c r="ALX42" s="268">
        <v>0</v>
      </c>
      <c r="ALY42" s="268">
        <v>0</v>
      </c>
      <c r="ALZ42" s="268">
        <v>0</v>
      </c>
      <c r="AMA42" s="268">
        <v>0</v>
      </c>
      <c r="AMB42" s="268">
        <v>0</v>
      </c>
      <c r="AMC42" s="268">
        <v>0</v>
      </c>
      <c r="AMD42" s="268">
        <v>34.1</v>
      </c>
      <c r="AME42" s="268">
        <v>0</v>
      </c>
      <c r="AMF42" s="268">
        <v>0</v>
      </c>
      <c r="AMG42" s="268">
        <v>0</v>
      </c>
      <c r="AMH42" s="269"/>
      <c r="AMI42" s="270">
        <f t="shared" si="67"/>
        <v>1326.81</v>
      </c>
      <c r="AMJ42" s="271">
        <f t="shared" si="67"/>
        <v>34.1</v>
      </c>
      <c r="AMK42" s="268">
        <v>3451.39</v>
      </c>
      <c r="AML42" s="268">
        <v>3182.02</v>
      </c>
      <c r="AMM42" s="268">
        <v>2545.81</v>
      </c>
      <c r="AMN42" s="268">
        <v>2528</v>
      </c>
      <c r="AMO42" s="268">
        <v>1623.34</v>
      </c>
      <c r="AMP42" s="268">
        <v>1521.79</v>
      </c>
      <c r="AMQ42" s="268">
        <v>964.12</v>
      </c>
      <c r="AMR42" s="268">
        <v>534.08000000000004</v>
      </c>
      <c r="AMS42" s="268">
        <v>397.04</v>
      </c>
      <c r="AMT42" s="268">
        <v>340.29</v>
      </c>
      <c r="AMU42" s="268">
        <v>188.08</v>
      </c>
      <c r="AMV42" s="268">
        <v>172.36</v>
      </c>
      <c r="AMW42" s="269"/>
      <c r="AMX42" s="270">
        <f t="shared" si="68"/>
        <v>17448.320000000003</v>
      </c>
      <c r="AMY42" s="271">
        <f t="shared" si="68"/>
        <v>13996.930000000002</v>
      </c>
      <c r="AMZ42" s="268">
        <v>0</v>
      </c>
      <c r="ANA42" s="268">
        <v>0</v>
      </c>
      <c r="ANB42" s="268">
        <v>0</v>
      </c>
      <c r="ANC42" s="268">
        <v>0</v>
      </c>
      <c r="AND42" s="268">
        <v>0</v>
      </c>
      <c r="ANE42" s="268">
        <v>0</v>
      </c>
      <c r="ANF42" s="268">
        <v>0</v>
      </c>
      <c r="ANG42" s="268">
        <v>0</v>
      </c>
      <c r="ANH42" s="268">
        <v>0</v>
      </c>
      <c r="ANI42" s="268">
        <v>0</v>
      </c>
      <c r="ANJ42" s="268">
        <v>0</v>
      </c>
      <c r="ANK42" s="268">
        <v>0</v>
      </c>
      <c r="ANL42" s="269"/>
      <c r="ANM42" s="270">
        <f t="shared" si="69"/>
        <v>0</v>
      </c>
      <c r="ANN42" s="271">
        <f t="shared" si="69"/>
        <v>0</v>
      </c>
      <c r="ANO42" s="268">
        <v>0</v>
      </c>
      <c r="ANP42" s="268">
        <v>0</v>
      </c>
      <c r="ANQ42" s="268">
        <v>0</v>
      </c>
      <c r="ANR42" s="268">
        <v>0</v>
      </c>
      <c r="ANS42" s="268">
        <v>0</v>
      </c>
      <c r="ANT42" s="268">
        <v>0</v>
      </c>
      <c r="ANU42" s="268">
        <v>0</v>
      </c>
      <c r="ANV42" s="268">
        <v>0</v>
      </c>
      <c r="ANW42" s="268">
        <v>0</v>
      </c>
      <c r="ANX42" s="268">
        <v>0</v>
      </c>
      <c r="ANY42" s="268">
        <v>0</v>
      </c>
      <c r="ANZ42" s="268">
        <v>0</v>
      </c>
      <c r="AOA42" s="269"/>
      <c r="AOB42" s="270">
        <f t="shared" si="70"/>
        <v>0</v>
      </c>
      <c r="AOC42" s="271">
        <f t="shared" si="70"/>
        <v>0</v>
      </c>
      <c r="AOD42" s="268">
        <v>0</v>
      </c>
      <c r="AOE42" s="268">
        <v>0</v>
      </c>
      <c r="AOF42" s="268">
        <v>0</v>
      </c>
      <c r="AOG42" s="268">
        <v>0</v>
      </c>
      <c r="AOH42" s="268">
        <v>0</v>
      </c>
      <c r="AOI42" s="268">
        <v>0</v>
      </c>
      <c r="AOJ42" s="268">
        <v>0</v>
      </c>
      <c r="AOK42" s="268">
        <v>0</v>
      </c>
      <c r="AOL42" s="268">
        <v>0</v>
      </c>
      <c r="AOM42" s="268">
        <v>0</v>
      </c>
      <c r="AON42" s="268">
        <v>0</v>
      </c>
      <c r="AOO42" s="268">
        <v>0</v>
      </c>
      <c r="AOP42" s="269"/>
      <c r="AOQ42" s="270">
        <f t="shared" si="71"/>
        <v>0</v>
      </c>
      <c r="AOR42" s="271">
        <f t="shared" si="71"/>
        <v>0</v>
      </c>
      <c r="AOS42" s="268">
        <v>0</v>
      </c>
      <c r="AOT42" s="268">
        <v>0</v>
      </c>
      <c r="AOU42" s="268">
        <v>0</v>
      </c>
      <c r="AOV42" s="268">
        <v>0</v>
      </c>
      <c r="AOW42" s="268">
        <v>0</v>
      </c>
      <c r="AOX42" s="268">
        <v>0</v>
      </c>
      <c r="AOY42" s="268">
        <v>0</v>
      </c>
      <c r="AOZ42" s="268">
        <v>0</v>
      </c>
      <c r="APA42" s="268">
        <v>0</v>
      </c>
      <c r="APB42" s="268">
        <v>0</v>
      </c>
      <c r="APC42" s="268">
        <v>0</v>
      </c>
      <c r="APD42" s="268">
        <v>0</v>
      </c>
      <c r="APE42" s="269"/>
      <c r="APF42" s="270">
        <f t="shared" si="72"/>
        <v>0</v>
      </c>
      <c r="APG42" s="271">
        <f t="shared" si="72"/>
        <v>0</v>
      </c>
      <c r="APH42" s="268">
        <v>0</v>
      </c>
      <c r="API42" s="268">
        <v>0</v>
      </c>
      <c r="APJ42" s="268">
        <v>0</v>
      </c>
      <c r="APK42" s="268">
        <v>0</v>
      </c>
      <c r="APL42" s="268">
        <v>0</v>
      </c>
      <c r="APM42" s="268">
        <v>0</v>
      </c>
      <c r="APN42" s="268">
        <v>0</v>
      </c>
      <c r="APO42" s="268">
        <v>0</v>
      </c>
      <c r="APP42" s="268">
        <v>0</v>
      </c>
      <c r="APQ42" s="268">
        <v>0</v>
      </c>
      <c r="APR42" s="268">
        <v>0</v>
      </c>
      <c r="APS42" s="268">
        <v>0</v>
      </c>
      <c r="APT42" s="269"/>
      <c r="APU42" s="270">
        <f t="shared" si="73"/>
        <v>0</v>
      </c>
      <c r="APV42" s="271">
        <f t="shared" si="73"/>
        <v>0</v>
      </c>
      <c r="APW42" s="268">
        <v>0</v>
      </c>
      <c r="APX42" s="268">
        <v>0</v>
      </c>
      <c r="APY42" s="268">
        <v>0</v>
      </c>
      <c r="APZ42" s="268">
        <v>0</v>
      </c>
      <c r="AQA42" s="268">
        <v>0</v>
      </c>
      <c r="AQB42" s="268">
        <v>0</v>
      </c>
      <c r="AQC42" s="268">
        <v>0</v>
      </c>
      <c r="AQD42" s="268">
        <v>0</v>
      </c>
      <c r="AQE42" s="268">
        <v>0</v>
      </c>
      <c r="AQF42" s="268">
        <v>0</v>
      </c>
      <c r="AQG42" s="268">
        <v>0</v>
      </c>
      <c r="AQH42" s="268">
        <v>0</v>
      </c>
      <c r="AQI42" s="269"/>
      <c r="AQJ42" s="270">
        <f t="shared" si="74"/>
        <v>0</v>
      </c>
      <c r="AQK42" s="271">
        <f t="shared" si="74"/>
        <v>0</v>
      </c>
      <c r="AQL42" s="268"/>
      <c r="AQM42" s="268"/>
      <c r="AQN42" s="268"/>
      <c r="AQO42" s="268"/>
      <c r="AQP42" s="268">
        <v>211769</v>
      </c>
      <c r="AQQ42" s="268"/>
      <c r="AQR42" s="268"/>
      <c r="AQS42" s="268"/>
      <c r="AQT42" s="268"/>
      <c r="AQU42" s="268"/>
      <c r="AQV42" s="268"/>
      <c r="AQW42" s="268"/>
      <c r="AQX42" s="269"/>
      <c r="AQY42" s="270">
        <f t="shared" si="75"/>
        <v>211769</v>
      </c>
      <c r="AQZ42" s="271">
        <f t="shared" si="75"/>
        <v>211769</v>
      </c>
      <c r="ARA42" s="268">
        <v>59383</v>
      </c>
      <c r="ARB42" s="268">
        <v>0</v>
      </c>
      <c r="ARC42" s="268">
        <v>0</v>
      </c>
      <c r="ARD42" s="268">
        <v>20190</v>
      </c>
      <c r="ARE42" s="268">
        <v>6730</v>
      </c>
      <c r="ARF42" s="268">
        <v>6730</v>
      </c>
      <c r="ARG42" s="268">
        <v>6730</v>
      </c>
      <c r="ARH42" s="268">
        <v>6730</v>
      </c>
      <c r="ARI42" s="268">
        <v>0</v>
      </c>
      <c r="ARJ42" s="268">
        <v>0</v>
      </c>
      <c r="ARK42" s="268">
        <v>0</v>
      </c>
      <c r="ARL42" s="268">
        <v>0</v>
      </c>
      <c r="ARM42" s="269"/>
      <c r="ARN42" s="270">
        <f t="shared" si="76"/>
        <v>106493</v>
      </c>
      <c r="ARO42" s="271">
        <f t="shared" si="76"/>
        <v>47110</v>
      </c>
      <c r="ARP42" s="268">
        <v>415185.65</v>
      </c>
      <c r="ARQ42" s="268">
        <v>597430.61</v>
      </c>
      <c r="ARR42" s="268">
        <v>427403</v>
      </c>
      <c r="ARS42" s="268">
        <v>440170.73</v>
      </c>
      <c r="ART42" s="268">
        <v>418853.01</v>
      </c>
      <c r="ARU42" s="268">
        <v>433774.88</v>
      </c>
      <c r="ARV42" s="268">
        <v>438651.94</v>
      </c>
      <c r="ARW42" s="268">
        <v>575220.06999999995</v>
      </c>
      <c r="ARX42" s="268">
        <v>416688.66</v>
      </c>
      <c r="ARY42" s="268">
        <v>428290.31</v>
      </c>
      <c r="ARZ42" s="268">
        <v>382586.21</v>
      </c>
      <c r="ASA42" s="269"/>
      <c r="ASB42" s="272">
        <f t="shared" si="78"/>
        <v>4974255.0699999994</v>
      </c>
      <c r="ASC42" s="273"/>
      <c r="ASD42" s="268">
        <v>32669.93</v>
      </c>
      <c r="ASE42" s="268"/>
      <c r="ASF42" s="268"/>
      <c r="ASG42" s="268"/>
      <c r="ASH42" s="268">
        <v>62533.77</v>
      </c>
      <c r="ASI42" s="268">
        <v>29818.06</v>
      </c>
      <c r="ASJ42" s="268"/>
      <c r="ASK42" s="268"/>
      <c r="ASL42" s="268"/>
      <c r="ASM42" s="268"/>
      <c r="ASN42" s="269"/>
      <c r="ASO42" s="274">
        <f t="shared" si="77"/>
        <v>125021.75999999999</v>
      </c>
    </row>
    <row r="43" spans="1:1185" x14ac:dyDescent="0.25">
      <c r="A43" s="39">
        <v>42</v>
      </c>
      <c r="B43" s="40">
        <v>1</v>
      </c>
      <c r="C43" s="40" t="s">
        <v>53</v>
      </c>
      <c r="D43" s="40" t="s">
        <v>53</v>
      </c>
      <c r="E43" s="41" t="s">
        <v>53</v>
      </c>
      <c r="F43" s="187">
        <v>6033563</v>
      </c>
      <c r="G43" s="49">
        <v>6626239</v>
      </c>
      <c r="H43" s="51">
        <v>5747583</v>
      </c>
      <c r="I43" s="49">
        <v>5804672</v>
      </c>
      <c r="J43" s="49"/>
      <c r="K43" s="51">
        <v>178400</v>
      </c>
      <c r="L43" s="49">
        <v>6570136.7500000009</v>
      </c>
      <c r="M43" s="49">
        <v>6391737</v>
      </c>
      <c r="N43" s="49">
        <v>5747583</v>
      </c>
      <c r="O43" s="49">
        <v>478965</v>
      </c>
      <c r="P43" s="49">
        <v>483723</v>
      </c>
      <c r="Q43" s="258">
        <v>86202.017790148981</v>
      </c>
      <c r="R43" s="259">
        <v>148300.158326754</v>
      </c>
      <c r="S43" s="260">
        <f t="shared" si="0"/>
        <v>234502.17611690296</v>
      </c>
      <c r="T43" s="261">
        <v>19218.18</v>
      </c>
      <c r="U43" s="261">
        <v>24171.19</v>
      </c>
      <c r="V43" s="261">
        <v>22104.06</v>
      </c>
      <c r="W43" s="261">
        <v>17645.849999999999</v>
      </c>
      <c r="X43" s="261">
        <v>21078.77</v>
      </c>
      <c r="Y43" s="261">
        <v>25952.85</v>
      </c>
      <c r="Z43" s="261">
        <v>24776.34</v>
      </c>
      <c r="AA43" s="261">
        <v>21504.09</v>
      </c>
      <c r="AB43" s="261">
        <v>37030.06</v>
      </c>
      <c r="AC43" s="261">
        <v>25425.88</v>
      </c>
      <c r="AD43" s="261">
        <v>31552.32</v>
      </c>
      <c r="AE43" s="261">
        <v>31505.88</v>
      </c>
      <c r="AF43" s="262"/>
      <c r="AG43" s="263">
        <f t="shared" si="1"/>
        <v>301965.46999999997</v>
      </c>
      <c r="AH43" s="264">
        <f t="shared" si="1"/>
        <v>282747.28999999998</v>
      </c>
      <c r="AI43" s="261">
        <v>7046.54</v>
      </c>
      <c r="AJ43" s="261">
        <v>10162.27</v>
      </c>
      <c r="AK43" s="261">
        <v>8445.58</v>
      </c>
      <c r="AL43" s="261">
        <v>7166.36</v>
      </c>
      <c r="AM43" s="261">
        <v>7721.55</v>
      </c>
      <c r="AN43" s="261">
        <v>7672.43</v>
      </c>
      <c r="AO43" s="261">
        <v>10295.08</v>
      </c>
      <c r="AP43" s="261">
        <v>6350.4</v>
      </c>
      <c r="AQ43" s="261">
        <v>10489.66</v>
      </c>
      <c r="AR43" s="261">
        <v>9319.16</v>
      </c>
      <c r="AS43" s="261">
        <v>9013.73</v>
      </c>
      <c r="AT43" s="261">
        <v>9913.0499999999993</v>
      </c>
      <c r="AU43" s="262"/>
      <c r="AV43" s="263">
        <f t="shared" si="2"/>
        <v>103595.81000000001</v>
      </c>
      <c r="AW43" s="264">
        <f t="shared" si="2"/>
        <v>96549.27</v>
      </c>
      <c r="AX43" s="261">
        <v>0</v>
      </c>
      <c r="AY43" s="261">
        <v>0</v>
      </c>
      <c r="AZ43" s="261">
        <v>0</v>
      </c>
      <c r="BA43" s="261">
        <v>0</v>
      </c>
      <c r="BB43" s="261">
        <v>0</v>
      </c>
      <c r="BC43" s="261">
        <v>0</v>
      </c>
      <c r="BD43" s="261">
        <v>0</v>
      </c>
      <c r="BE43" s="261">
        <v>0</v>
      </c>
      <c r="BF43" s="261">
        <v>0</v>
      </c>
      <c r="BG43" s="261">
        <v>0</v>
      </c>
      <c r="BH43" s="261">
        <v>0</v>
      </c>
      <c r="BI43" s="261">
        <v>0</v>
      </c>
      <c r="BJ43" s="262"/>
      <c r="BK43" s="263">
        <f t="shared" si="3"/>
        <v>0</v>
      </c>
      <c r="BL43" s="264">
        <f t="shared" si="3"/>
        <v>0</v>
      </c>
      <c r="BM43" s="261">
        <v>5458.58</v>
      </c>
      <c r="BN43" s="261">
        <v>9028.43</v>
      </c>
      <c r="BO43" s="261">
        <v>5011.05</v>
      </c>
      <c r="BP43" s="261">
        <v>5301.12</v>
      </c>
      <c r="BQ43" s="261">
        <v>5437.79</v>
      </c>
      <c r="BR43" s="261">
        <v>6854.88</v>
      </c>
      <c r="BS43" s="261">
        <v>7028.57</v>
      </c>
      <c r="BT43" s="261">
        <v>4787.3900000000003</v>
      </c>
      <c r="BU43" s="261">
        <v>7457.67</v>
      </c>
      <c r="BV43" s="261">
        <v>7507.65</v>
      </c>
      <c r="BW43" s="261">
        <v>6718.51</v>
      </c>
      <c r="BX43" s="261">
        <v>7494.04</v>
      </c>
      <c r="BY43" s="262"/>
      <c r="BZ43" s="263">
        <f t="shared" si="4"/>
        <v>78085.679999999993</v>
      </c>
      <c r="CA43" s="264">
        <f t="shared" si="4"/>
        <v>72627.099999999991</v>
      </c>
      <c r="CB43" s="261">
        <v>22630.68</v>
      </c>
      <c r="CC43" s="261">
        <v>25682.26</v>
      </c>
      <c r="CD43" s="261">
        <v>20722.580000000002</v>
      </c>
      <c r="CE43" s="261">
        <v>21223.96</v>
      </c>
      <c r="CF43" s="261">
        <v>21374.53</v>
      </c>
      <c r="CG43" s="261">
        <v>24705.16</v>
      </c>
      <c r="CH43" s="261">
        <v>29603.47</v>
      </c>
      <c r="CI43" s="261">
        <v>22913.32</v>
      </c>
      <c r="CJ43" s="261">
        <v>19974.72</v>
      </c>
      <c r="CK43" s="261">
        <v>21606.67</v>
      </c>
      <c r="CL43" s="261">
        <v>20555.32</v>
      </c>
      <c r="CM43" s="261">
        <v>26739.05</v>
      </c>
      <c r="CN43" s="262"/>
      <c r="CO43" s="263">
        <f t="shared" si="5"/>
        <v>277731.72000000003</v>
      </c>
      <c r="CP43" s="264">
        <f t="shared" si="5"/>
        <v>255101.03999999998</v>
      </c>
      <c r="CQ43" s="261">
        <v>0</v>
      </c>
      <c r="CR43" s="261">
        <v>0</v>
      </c>
      <c r="CS43" s="261">
        <v>0</v>
      </c>
      <c r="CT43" s="261">
        <v>136</v>
      </c>
      <c r="CU43" s="261">
        <v>0</v>
      </c>
      <c r="CV43" s="261">
        <v>240</v>
      </c>
      <c r="CW43" s="261">
        <v>-160</v>
      </c>
      <c r="CX43" s="261">
        <v>80</v>
      </c>
      <c r="CY43" s="261">
        <v>24</v>
      </c>
      <c r="CZ43" s="261">
        <v>0</v>
      </c>
      <c r="DA43" s="261">
        <v>106.1</v>
      </c>
      <c r="DB43" s="261">
        <v>320</v>
      </c>
      <c r="DC43" s="262"/>
      <c r="DD43" s="263">
        <f t="shared" si="6"/>
        <v>746.1</v>
      </c>
      <c r="DE43" s="264">
        <f t="shared" si="6"/>
        <v>746.1</v>
      </c>
      <c r="DF43" s="261">
        <v>5554.84</v>
      </c>
      <c r="DG43" s="261">
        <v>5021.07</v>
      </c>
      <c r="DH43" s="261">
        <v>4031.28</v>
      </c>
      <c r="DI43" s="261">
        <v>3551.77</v>
      </c>
      <c r="DJ43" s="261">
        <v>4156.37</v>
      </c>
      <c r="DK43" s="261">
        <v>6748.43</v>
      </c>
      <c r="DL43" s="261">
        <v>8815.9699999999993</v>
      </c>
      <c r="DM43" s="261">
        <v>4580.67</v>
      </c>
      <c r="DN43" s="261">
        <v>5848.38</v>
      </c>
      <c r="DO43" s="261">
        <v>3501.09</v>
      </c>
      <c r="DP43" s="261">
        <v>5880.8</v>
      </c>
      <c r="DQ43" s="261">
        <v>5136.2700000000004</v>
      </c>
      <c r="DR43" s="262"/>
      <c r="DS43" s="263">
        <f t="shared" si="7"/>
        <v>62826.94</v>
      </c>
      <c r="DT43" s="264">
        <f t="shared" si="7"/>
        <v>57272.100000000006</v>
      </c>
      <c r="DU43" s="261">
        <v>15506.27</v>
      </c>
      <c r="DV43" s="261">
        <v>17724.7</v>
      </c>
      <c r="DW43" s="261">
        <v>17686.39</v>
      </c>
      <c r="DX43" s="261">
        <v>14857.09</v>
      </c>
      <c r="DY43" s="261">
        <v>16085.95</v>
      </c>
      <c r="DZ43" s="261">
        <v>16924.669999999998</v>
      </c>
      <c r="EA43" s="261">
        <v>19445.22</v>
      </c>
      <c r="EB43" s="261">
        <v>16289.79</v>
      </c>
      <c r="EC43" s="261">
        <v>16850.98</v>
      </c>
      <c r="ED43" s="261">
        <v>23057.5</v>
      </c>
      <c r="EE43" s="261">
        <v>19067.560000000001</v>
      </c>
      <c r="EF43" s="261">
        <v>17820.96</v>
      </c>
      <c r="EG43" s="262"/>
      <c r="EH43" s="263">
        <f t="shared" si="8"/>
        <v>211317.08</v>
      </c>
      <c r="EI43" s="264">
        <f t="shared" si="8"/>
        <v>195810.81</v>
      </c>
      <c r="EJ43" s="261">
        <v>2028.63</v>
      </c>
      <c r="EK43" s="261">
        <v>2408.59</v>
      </c>
      <c r="EL43" s="261">
        <v>2017.93</v>
      </c>
      <c r="EM43" s="261">
        <v>1921.98</v>
      </c>
      <c r="EN43" s="261">
        <v>1997.29</v>
      </c>
      <c r="EO43" s="261">
        <v>2033.65</v>
      </c>
      <c r="EP43" s="261">
        <v>2311.0500000000002</v>
      </c>
      <c r="EQ43" s="261">
        <v>1511.15</v>
      </c>
      <c r="ER43" s="261">
        <v>2244.44</v>
      </c>
      <c r="ES43" s="261">
        <v>3021.04</v>
      </c>
      <c r="ET43" s="261">
        <v>1949.88</v>
      </c>
      <c r="EU43" s="261">
        <v>2587.0500000000002</v>
      </c>
      <c r="EV43" s="262"/>
      <c r="EW43" s="263">
        <f t="shared" si="9"/>
        <v>26032.680000000004</v>
      </c>
      <c r="EX43" s="264">
        <f t="shared" si="9"/>
        <v>24004.050000000003</v>
      </c>
      <c r="EY43" s="261">
        <v>710</v>
      </c>
      <c r="EZ43" s="261">
        <v>630</v>
      </c>
      <c r="FA43" s="261">
        <v>345</v>
      </c>
      <c r="FB43" s="261">
        <v>620</v>
      </c>
      <c r="FC43" s="261">
        <v>351.26</v>
      </c>
      <c r="FD43" s="261">
        <v>140</v>
      </c>
      <c r="FE43" s="261">
        <v>1339.08</v>
      </c>
      <c r="FF43" s="261">
        <v>220</v>
      </c>
      <c r="FG43" s="261">
        <v>430</v>
      </c>
      <c r="FH43" s="261">
        <v>490</v>
      </c>
      <c r="FI43" s="261">
        <v>430</v>
      </c>
      <c r="FJ43" s="261">
        <v>394.08</v>
      </c>
      <c r="FK43" s="262"/>
      <c r="FL43" s="263">
        <f t="shared" si="10"/>
        <v>6099.42</v>
      </c>
      <c r="FM43" s="264">
        <f t="shared" si="10"/>
        <v>5389.42</v>
      </c>
      <c r="FN43" s="261">
        <v>6576.9</v>
      </c>
      <c r="FO43" s="261">
        <v>10253.06</v>
      </c>
      <c r="FP43" s="261">
        <v>5459.66</v>
      </c>
      <c r="FQ43" s="261">
        <v>5745.67</v>
      </c>
      <c r="FR43" s="261">
        <v>5857.28</v>
      </c>
      <c r="FS43" s="261">
        <v>7488.01</v>
      </c>
      <c r="FT43" s="261">
        <v>8494.93</v>
      </c>
      <c r="FU43" s="261">
        <v>4705.4399999999996</v>
      </c>
      <c r="FV43" s="261">
        <v>7524.25</v>
      </c>
      <c r="FW43" s="261">
        <v>9302.41</v>
      </c>
      <c r="FX43" s="261">
        <v>8766.27</v>
      </c>
      <c r="FY43" s="261">
        <v>10348.25</v>
      </c>
      <c r="FZ43" s="262"/>
      <c r="GA43" s="263">
        <f t="shared" si="11"/>
        <v>90522.13</v>
      </c>
      <c r="GB43" s="264">
        <f t="shared" si="11"/>
        <v>83945.23000000001</v>
      </c>
      <c r="GC43" s="261">
        <v>11483.77</v>
      </c>
      <c r="GD43" s="261">
        <v>11431.03</v>
      </c>
      <c r="GE43" s="261">
        <v>10547.95</v>
      </c>
      <c r="GF43" s="261">
        <v>11791.14</v>
      </c>
      <c r="GG43" s="261">
        <v>11117.22</v>
      </c>
      <c r="GH43" s="261">
        <v>12659.01</v>
      </c>
      <c r="GI43" s="261">
        <v>13496.42</v>
      </c>
      <c r="GJ43" s="261">
        <v>7826.82</v>
      </c>
      <c r="GK43" s="261">
        <v>9139.9699999999993</v>
      </c>
      <c r="GL43" s="261">
        <v>11052.24</v>
      </c>
      <c r="GM43" s="261">
        <v>8948.34</v>
      </c>
      <c r="GN43" s="261">
        <v>10793.18</v>
      </c>
      <c r="GO43" s="262"/>
      <c r="GP43" s="263">
        <f t="shared" si="12"/>
        <v>130287.09</v>
      </c>
      <c r="GQ43" s="264">
        <f t="shared" si="12"/>
        <v>118803.32</v>
      </c>
      <c r="GR43" s="261">
        <v>3020.75</v>
      </c>
      <c r="GS43" s="261">
        <v>2617.84</v>
      </c>
      <c r="GT43" s="261">
        <v>1858.7</v>
      </c>
      <c r="GU43" s="261">
        <v>2592.16</v>
      </c>
      <c r="GV43" s="261">
        <v>2943.6</v>
      </c>
      <c r="GW43" s="261">
        <v>3476.23</v>
      </c>
      <c r="GX43" s="261">
        <v>3907.09</v>
      </c>
      <c r="GY43" s="261">
        <v>2008.1</v>
      </c>
      <c r="GZ43" s="261">
        <v>2650.82</v>
      </c>
      <c r="HA43" s="261">
        <v>3478.84</v>
      </c>
      <c r="HB43" s="261">
        <v>1727.24</v>
      </c>
      <c r="HC43" s="261">
        <v>3098.72</v>
      </c>
      <c r="HD43" s="262"/>
      <c r="HE43" s="263">
        <f t="shared" si="13"/>
        <v>33380.090000000004</v>
      </c>
      <c r="HF43" s="264">
        <f t="shared" si="13"/>
        <v>30359.34</v>
      </c>
      <c r="HG43" s="261">
        <v>0</v>
      </c>
      <c r="HH43" s="261">
        <v>0</v>
      </c>
      <c r="HI43" s="261">
        <v>0</v>
      </c>
      <c r="HJ43" s="261">
        <v>0</v>
      </c>
      <c r="HK43" s="261">
        <v>0</v>
      </c>
      <c r="HL43" s="261">
        <v>0</v>
      </c>
      <c r="HM43" s="261">
        <v>0</v>
      </c>
      <c r="HN43" s="261">
        <v>0</v>
      </c>
      <c r="HO43" s="261">
        <v>0</v>
      </c>
      <c r="HP43" s="261">
        <v>0</v>
      </c>
      <c r="HQ43" s="261">
        <v>0</v>
      </c>
      <c r="HR43" s="261">
        <v>0</v>
      </c>
      <c r="HS43" s="262"/>
      <c r="HT43" s="263">
        <f t="shared" si="14"/>
        <v>0</v>
      </c>
      <c r="HU43" s="264">
        <f t="shared" si="14"/>
        <v>0</v>
      </c>
      <c r="HV43" s="261">
        <v>0</v>
      </c>
      <c r="HW43" s="261">
        <v>0</v>
      </c>
      <c r="HX43" s="261">
        <v>0</v>
      </c>
      <c r="HY43" s="261">
        <v>0</v>
      </c>
      <c r="HZ43" s="261">
        <v>0</v>
      </c>
      <c r="IA43" s="261">
        <v>0</v>
      </c>
      <c r="IB43" s="261">
        <v>0</v>
      </c>
      <c r="IC43" s="261">
        <v>0</v>
      </c>
      <c r="ID43" s="261">
        <v>0</v>
      </c>
      <c r="IE43" s="261">
        <v>0</v>
      </c>
      <c r="IF43" s="261">
        <v>0</v>
      </c>
      <c r="IG43" s="261">
        <v>0</v>
      </c>
      <c r="IH43" s="262"/>
      <c r="II43" s="263">
        <f t="shared" si="15"/>
        <v>0</v>
      </c>
      <c r="IJ43" s="264">
        <f t="shared" si="15"/>
        <v>0</v>
      </c>
      <c r="IK43" s="261">
        <v>25127</v>
      </c>
      <c r="IL43" s="261">
        <v>35351.31</v>
      </c>
      <c r="IM43" s="261">
        <v>26412.84</v>
      </c>
      <c r="IN43" s="261">
        <v>25368.5</v>
      </c>
      <c r="IO43" s="261">
        <v>25052.560000000001</v>
      </c>
      <c r="IP43" s="261">
        <v>21781.5</v>
      </c>
      <c r="IQ43" s="261">
        <v>27621.81</v>
      </c>
      <c r="IR43" s="261">
        <v>15884.96</v>
      </c>
      <c r="IS43" s="261">
        <v>17367.5</v>
      </c>
      <c r="IT43" s="261">
        <v>23734.04</v>
      </c>
      <c r="IU43" s="261">
        <v>17068</v>
      </c>
      <c r="IV43" s="261">
        <v>27911.09</v>
      </c>
      <c r="IW43" s="262"/>
      <c r="IX43" s="263">
        <f t="shared" si="16"/>
        <v>288681.11</v>
      </c>
      <c r="IY43" s="264">
        <f t="shared" si="16"/>
        <v>263554.11</v>
      </c>
      <c r="IZ43" s="261">
        <v>31661.78</v>
      </c>
      <c r="JA43" s="261">
        <v>20776.77</v>
      </c>
      <c r="JB43" s="261">
        <v>27680.84</v>
      </c>
      <c r="JC43" s="261">
        <v>31176.04</v>
      </c>
      <c r="JD43" s="261">
        <v>32867.19</v>
      </c>
      <c r="JE43" s="261">
        <v>13360.81</v>
      </c>
      <c r="JF43" s="261">
        <v>30321.279999999999</v>
      </c>
      <c r="JG43" s="261">
        <v>1248.7</v>
      </c>
      <c r="JH43" s="261">
        <v>1616.16</v>
      </c>
      <c r="JI43" s="261">
        <v>2292.69</v>
      </c>
      <c r="JJ43" s="261">
        <v>1554.06</v>
      </c>
      <c r="JK43" s="261">
        <v>4621.8999999999996</v>
      </c>
      <c r="JL43" s="262"/>
      <c r="JM43" s="263">
        <f t="shared" si="17"/>
        <v>199178.22</v>
      </c>
      <c r="JN43" s="264">
        <f t="shared" si="17"/>
        <v>167516.44</v>
      </c>
      <c r="JO43" s="261">
        <v>0</v>
      </c>
      <c r="JP43" s="261">
        <v>0</v>
      </c>
      <c r="JQ43" s="261">
        <v>0</v>
      </c>
      <c r="JR43" s="261">
        <v>0</v>
      </c>
      <c r="JS43" s="261">
        <v>0</v>
      </c>
      <c r="JT43" s="261">
        <v>0</v>
      </c>
      <c r="JU43" s="261">
        <v>0</v>
      </c>
      <c r="JV43" s="261">
        <v>0</v>
      </c>
      <c r="JW43" s="261">
        <v>0</v>
      </c>
      <c r="JX43" s="261">
        <v>0</v>
      </c>
      <c r="JY43" s="261">
        <v>0</v>
      </c>
      <c r="JZ43" s="261">
        <v>0</v>
      </c>
      <c r="KA43" s="262"/>
      <c r="KB43" s="263">
        <f t="shared" si="18"/>
        <v>0</v>
      </c>
      <c r="KC43" s="264">
        <f t="shared" si="18"/>
        <v>0</v>
      </c>
      <c r="KD43" s="261">
        <v>6320</v>
      </c>
      <c r="KE43" s="261">
        <v>5840</v>
      </c>
      <c r="KF43" s="261">
        <v>5280</v>
      </c>
      <c r="KG43" s="261">
        <v>6480</v>
      </c>
      <c r="KH43" s="261">
        <v>4320</v>
      </c>
      <c r="KI43" s="261">
        <v>4880</v>
      </c>
      <c r="KJ43" s="261">
        <v>5003</v>
      </c>
      <c r="KK43" s="261">
        <v>1040</v>
      </c>
      <c r="KL43" s="261">
        <v>1200</v>
      </c>
      <c r="KM43" s="261">
        <v>1280</v>
      </c>
      <c r="KN43" s="261">
        <v>560</v>
      </c>
      <c r="KO43" s="261">
        <v>3920</v>
      </c>
      <c r="KP43" s="262"/>
      <c r="KQ43" s="263">
        <f t="shared" si="19"/>
        <v>46123</v>
      </c>
      <c r="KR43" s="264">
        <f t="shared" si="19"/>
        <v>39803</v>
      </c>
      <c r="KS43" s="261">
        <v>900</v>
      </c>
      <c r="KT43" s="261">
        <v>1250</v>
      </c>
      <c r="KU43" s="261">
        <v>650</v>
      </c>
      <c r="KV43" s="261">
        <v>1150</v>
      </c>
      <c r="KW43" s="261">
        <v>650</v>
      </c>
      <c r="KX43" s="261">
        <v>1050</v>
      </c>
      <c r="KY43" s="261">
        <v>1000</v>
      </c>
      <c r="KZ43" s="261">
        <v>50</v>
      </c>
      <c r="LA43" s="261">
        <v>150</v>
      </c>
      <c r="LB43" s="261">
        <v>200</v>
      </c>
      <c r="LC43" s="261">
        <v>100</v>
      </c>
      <c r="LD43" s="261">
        <v>750</v>
      </c>
      <c r="LE43" s="262"/>
      <c r="LF43" s="263">
        <f t="shared" si="20"/>
        <v>7900</v>
      </c>
      <c r="LG43" s="264">
        <f t="shared" si="20"/>
        <v>7000</v>
      </c>
      <c r="LH43" s="261">
        <v>160</v>
      </c>
      <c r="LI43" s="261">
        <v>80</v>
      </c>
      <c r="LJ43" s="261">
        <v>160</v>
      </c>
      <c r="LK43" s="261">
        <v>80</v>
      </c>
      <c r="LL43" s="261">
        <v>80</v>
      </c>
      <c r="LM43" s="261">
        <v>160</v>
      </c>
      <c r="LN43" s="261">
        <v>160</v>
      </c>
      <c r="LO43" s="261">
        <v>160</v>
      </c>
      <c r="LP43" s="261">
        <v>80</v>
      </c>
      <c r="LQ43" s="261">
        <v>400</v>
      </c>
      <c r="LR43" s="261">
        <v>160</v>
      </c>
      <c r="LS43" s="261">
        <v>80</v>
      </c>
      <c r="LT43" s="262"/>
      <c r="LU43" s="263">
        <f t="shared" si="21"/>
        <v>1760</v>
      </c>
      <c r="LV43" s="264">
        <f t="shared" si="21"/>
        <v>1600</v>
      </c>
      <c r="LW43" s="261">
        <v>1580</v>
      </c>
      <c r="LX43" s="261">
        <v>2370</v>
      </c>
      <c r="LY43" s="261">
        <v>790</v>
      </c>
      <c r="LZ43" s="261">
        <v>790</v>
      </c>
      <c r="MA43" s="261">
        <v>1185</v>
      </c>
      <c r="MB43" s="261">
        <v>395</v>
      </c>
      <c r="MC43" s="261">
        <v>1185</v>
      </c>
      <c r="MD43" s="261">
        <v>1580</v>
      </c>
      <c r="ME43" s="261">
        <v>790</v>
      </c>
      <c r="MF43" s="261">
        <v>790</v>
      </c>
      <c r="MG43" s="261">
        <v>1975</v>
      </c>
      <c r="MH43" s="261">
        <v>1185</v>
      </c>
      <c r="MI43" s="262"/>
      <c r="MJ43" s="263">
        <f t="shared" si="22"/>
        <v>14615</v>
      </c>
      <c r="MK43" s="264">
        <f t="shared" si="22"/>
        <v>13035</v>
      </c>
      <c r="ML43" s="261">
        <v>0</v>
      </c>
      <c r="MM43" s="261">
        <v>0</v>
      </c>
      <c r="MN43" s="261">
        <v>0</v>
      </c>
      <c r="MO43" s="261">
        <v>0</v>
      </c>
      <c r="MP43" s="261">
        <v>0</v>
      </c>
      <c r="MQ43" s="261">
        <v>0</v>
      </c>
      <c r="MR43" s="261">
        <v>0</v>
      </c>
      <c r="MS43" s="261">
        <v>0</v>
      </c>
      <c r="MT43" s="261">
        <v>1295</v>
      </c>
      <c r="MU43" s="261">
        <v>0</v>
      </c>
      <c r="MV43" s="261">
        <v>0</v>
      </c>
      <c r="MW43" s="261">
        <v>0</v>
      </c>
      <c r="MX43" s="262"/>
      <c r="MY43" s="263">
        <f t="shared" si="23"/>
        <v>1295</v>
      </c>
      <c r="MZ43" s="264">
        <f t="shared" si="23"/>
        <v>1295</v>
      </c>
      <c r="NA43" s="261">
        <v>115111</v>
      </c>
      <c r="NB43" s="261">
        <v>109825</v>
      </c>
      <c r="NC43" s="261">
        <v>109757</v>
      </c>
      <c r="ND43" s="261">
        <v>114155.33</v>
      </c>
      <c r="NE43" s="261">
        <v>103200</v>
      </c>
      <c r="NF43" s="261">
        <v>109966.88</v>
      </c>
      <c r="NG43" s="261">
        <v>113674.96</v>
      </c>
      <c r="NH43" s="261">
        <v>39777.85</v>
      </c>
      <c r="NI43" s="261">
        <v>62177.86</v>
      </c>
      <c r="NJ43" s="261">
        <v>76060</v>
      </c>
      <c r="NK43" s="261">
        <v>77160.33</v>
      </c>
      <c r="NL43" s="261">
        <v>94272</v>
      </c>
      <c r="NM43" s="262"/>
      <c r="NN43" s="263">
        <f t="shared" si="24"/>
        <v>1125138.21</v>
      </c>
      <c r="NO43" s="264">
        <f t="shared" si="24"/>
        <v>1010027.2099999998</v>
      </c>
      <c r="NP43" s="261">
        <v>1992.39</v>
      </c>
      <c r="NQ43" s="261">
        <v>2269.5500000000002</v>
      </c>
      <c r="NR43" s="261">
        <v>2089.65</v>
      </c>
      <c r="NS43" s="261">
        <v>2697.37</v>
      </c>
      <c r="NT43" s="261">
        <v>2101.0500000000002</v>
      </c>
      <c r="NU43" s="261">
        <v>2143.16</v>
      </c>
      <c r="NV43" s="261">
        <v>1238.4100000000001</v>
      </c>
      <c r="NW43" s="261">
        <v>586.47</v>
      </c>
      <c r="NX43" s="261">
        <v>963.08</v>
      </c>
      <c r="NY43" s="261">
        <v>1670.93</v>
      </c>
      <c r="NZ43" s="261">
        <v>1185.28</v>
      </c>
      <c r="OA43" s="261">
        <v>1603.19</v>
      </c>
      <c r="OB43" s="262"/>
      <c r="OC43" s="263">
        <f t="shared" si="25"/>
        <v>20540.529999999995</v>
      </c>
      <c r="OD43" s="264">
        <f t="shared" si="25"/>
        <v>18548.14</v>
      </c>
      <c r="OE43" s="261">
        <v>21360</v>
      </c>
      <c r="OF43" s="261">
        <v>21520</v>
      </c>
      <c r="OG43" s="261">
        <v>20160</v>
      </c>
      <c r="OH43" s="261">
        <v>22433.33</v>
      </c>
      <c r="OI43" s="261">
        <v>18080</v>
      </c>
      <c r="OJ43" s="261">
        <v>21680</v>
      </c>
      <c r="OK43" s="261">
        <v>27097.71</v>
      </c>
      <c r="OL43" s="261">
        <v>7275.15</v>
      </c>
      <c r="OM43" s="261">
        <v>11627.14</v>
      </c>
      <c r="ON43" s="261">
        <v>13200</v>
      </c>
      <c r="OO43" s="261">
        <v>15873.33</v>
      </c>
      <c r="OP43" s="261">
        <v>14800</v>
      </c>
      <c r="OQ43" s="262"/>
      <c r="OR43" s="263">
        <f t="shared" si="26"/>
        <v>215106.66</v>
      </c>
      <c r="OS43" s="264">
        <f t="shared" si="26"/>
        <v>193746.66</v>
      </c>
      <c r="OT43" s="261">
        <v>150</v>
      </c>
      <c r="OU43" s="261">
        <v>250</v>
      </c>
      <c r="OV43" s="261">
        <v>150</v>
      </c>
      <c r="OW43" s="261">
        <v>100</v>
      </c>
      <c r="OX43" s="261">
        <v>225</v>
      </c>
      <c r="OY43" s="261">
        <v>250</v>
      </c>
      <c r="OZ43" s="261">
        <v>100</v>
      </c>
      <c r="PA43" s="261">
        <v>350</v>
      </c>
      <c r="PB43" s="261">
        <v>300</v>
      </c>
      <c r="PC43" s="261">
        <v>50</v>
      </c>
      <c r="PD43" s="261">
        <v>250</v>
      </c>
      <c r="PE43" s="261">
        <v>150</v>
      </c>
      <c r="PF43" s="262"/>
      <c r="PG43" s="263">
        <f t="shared" si="27"/>
        <v>2325</v>
      </c>
      <c r="PH43" s="264">
        <f t="shared" si="27"/>
        <v>2175</v>
      </c>
      <c r="PI43" s="261">
        <v>24065</v>
      </c>
      <c r="PJ43" s="261">
        <v>32175</v>
      </c>
      <c r="PK43" s="261">
        <v>28134.99</v>
      </c>
      <c r="PL43" s="261">
        <v>24591.71</v>
      </c>
      <c r="PM43" s="261">
        <v>28245</v>
      </c>
      <c r="PN43" s="261">
        <v>29118.44</v>
      </c>
      <c r="PO43" s="261">
        <v>26194.38</v>
      </c>
      <c r="PP43" s="261">
        <v>26164.37</v>
      </c>
      <c r="PQ43" s="261">
        <v>28384.83</v>
      </c>
      <c r="PR43" s="261">
        <v>32375</v>
      </c>
      <c r="PS43" s="261">
        <v>24290</v>
      </c>
      <c r="PT43" s="261">
        <v>39000</v>
      </c>
      <c r="PU43" s="262"/>
      <c r="PV43" s="263">
        <f t="shared" si="28"/>
        <v>342738.72000000003</v>
      </c>
      <c r="PW43" s="264">
        <f t="shared" si="28"/>
        <v>318673.72000000003</v>
      </c>
      <c r="PX43" s="261">
        <v>1865.2</v>
      </c>
      <c r="PY43" s="261">
        <v>2129.02</v>
      </c>
      <c r="PZ43" s="261">
        <v>2731.55</v>
      </c>
      <c r="QA43" s="261">
        <v>1828.45</v>
      </c>
      <c r="QB43" s="261">
        <v>2570.3000000000002</v>
      </c>
      <c r="QC43" s="261">
        <v>2311.75</v>
      </c>
      <c r="QD43" s="261">
        <v>2897.25</v>
      </c>
      <c r="QE43" s="261">
        <v>1148.25</v>
      </c>
      <c r="QF43" s="261">
        <v>4411.57</v>
      </c>
      <c r="QG43" s="261">
        <v>3305.9</v>
      </c>
      <c r="QH43" s="261">
        <v>2562.1999999999998</v>
      </c>
      <c r="QI43" s="261">
        <v>3753.8</v>
      </c>
      <c r="QJ43" s="262"/>
      <c r="QK43" s="263">
        <f t="shared" si="29"/>
        <v>31515.24</v>
      </c>
      <c r="QL43" s="264">
        <f t="shared" si="29"/>
        <v>29650.04</v>
      </c>
      <c r="QM43" s="261">
        <v>0</v>
      </c>
      <c r="QN43" s="261">
        <v>0</v>
      </c>
      <c r="QO43" s="261">
        <v>80</v>
      </c>
      <c r="QP43" s="261">
        <v>0</v>
      </c>
      <c r="QQ43" s="261">
        <v>0</v>
      </c>
      <c r="QR43" s="261">
        <v>0</v>
      </c>
      <c r="QS43" s="261">
        <v>0</v>
      </c>
      <c r="QT43" s="261">
        <v>0</v>
      </c>
      <c r="QU43" s="261">
        <v>0</v>
      </c>
      <c r="QV43" s="261">
        <v>0</v>
      </c>
      <c r="QW43" s="261">
        <v>0</v>
      </c>
      <c r="QX43" s="261">
        <v>80</v>
      </c>
      <c r="QY43" s="262"/>
      <c r="QZ43" s="263">
        <f t="shared" si="30"/>
        <v>160</v>
      </c>
      <c r="RA43" s="264">
        <f t="shared" si="30"/>
        <v>160</v>
      </c>
      <c r="RB43" s="261">
        <v>100</v>
      </c>
      <c r="RC43" s="261">
        <v>200</v>
      </c>
      <c r="RD43" s="261">
        <v>150</v>
      </c>
      <c r="RE43" s="261">
        <v>50</v>
      </c>
      <c r="RF43" s="261">
        <v>100</v>
      </c>
      <c r="RG43" s="261">
        <v>50</v>
      </c>
      <c r="RH43" s="261">
        <v>50</v>
      </c>
      <c r="RI43" s="261">
        <v>0</v>
      </c>
      <c r="RJ43" s="261">
        <v>200</v>
      </c>
      <c r="RK43" s="261">
        <v>300</v>
      </c>
      <c r="RL43" s="261">
        <v>150</v>
      </c>
      <c r="RM43" s="261">
        <v>0</v>
      </c>
      <c r="RN43" s="262"/>
      <c r="RO43" s="263">
        <f t="shared" si="31"/>
        <v>1350</v>
      </c>
      <c r="RP43" s="264">
        <f t="shared" si="31"/>
        <v>1250</v>
      </c>
      <c r="RQ43" s="261">
        <v>0</v>
      </c>
      <c r="RR43" s="261">
        <v>0</v>
      </c>
      <c r="RS43" s="261">
        <v>0</v>
      </c>
      <c r="RT43" s="261">
        <v>0</v>
      </c>
      <c r="RU43" s="261">
        <v>0</v>
      </c>
      <c r="RV43" s="261">
        <v>0</v>
      </c>
      <c r="RW43" s="261">
        <v>0</v>
      </c>
      <c r="RX43" s="261">
        <v>0</v>
      </c>
      <c r="RY43" s="261">
        <v>0</v>
      </c>
      <c r="RZ43" s="261">
        <v>80</v>
      </c>
      <c r="SA43" s="261">
        <v>0</v>
      </c>
      <c r="SB43" s="261">
        <v>0</v>
      </c>
      <c r="SC43" s="262"/>
      <c r="SD43" s="263">
        <f t="shared" si="32"/>
        <v>80</v>
      </c>
      <c r="SE43" s="264">
        <f t="shared" si="32"/>
        <v>80</v>
      </c>
      <c r="SF43" s="261">
        <v>0</v>
      </c>
      <c r="SG43" s="261">
        <v>0</v>
      </c>
      <c r="SH43" s="261">
        <v>0</v>
      </c>
      <c r="SI43" s="261">
        <v>0</v>
      </c>
      <c r="SJ43" s="261">
        <v>0</v>
      </c>
      <c r="SK43" s="261">
        <v>0</v>
      </c>
      <c r="SL43" s="261">
        <v>0</v>
      </c>
      <c r="SM43" s="261">
        <v>0</v>
      </c>
      <c r="SN43" s="261">
        <v>0</v>
      </c>
      <c r="SO43" s="261">
        <v>0</v>
      </c>
      <c r="SP43" s="261">
        <v>0</v>
      </c>
      <c r="SQ43" s="261">
        <v>0</v>
      </c>
      <c r="SR43" s="262"/>
      <c r="SS43" s="263">
        <f t="shared" si="33"/>
        <v>0</v>
      </c>
      <c r="ST43" s="264">
        <f t="shared" si="33"/>
        <v>0</v>
      </c>
      <c r="SU43" s="261">
        <v>13455</v>
      </c>
      <c r="SV43" s="261">
        <v>13915</v>
      </c>
      <c r="SW43" s="261">
        <v>11290</v>
      </c>
      <c r="SX43" s="261">
        <v>11387.25</v>
      </c>
      <c r="SY43" s="261">
        <v>13455</v>
      </c>
      <c r="SZ43" s="261">
        <v>11385</v>
      </c>
      <c r="TA43" s="261">
        <v>12075</v>
      </c>
      <c r="TB43" s="261">
        <v>9200</v>
      </c>
      <c r="TC43" s="261">
        <v>14251.75</v>
      </c>
      <c r="TD43" s="261">
        <v>15755</v>
      </c>
      <c r="TE43" s="261">
        <v>13802.25</v>
      </c>
      <c r="TF43" s="261">
        <v>13340</v>
      </c>
      <c r="TG43" s="262"/>
      <c r="TH43" s="263">
        <f t="shared" si="34"/>
        <v>153311.25</v>
      </c>
      <c r="TI43" s="264">
        <f t="shared" si="34"/>
        <v>139856.25</v>
      </c>
      <c r="TJ43" s="261">
        <v>11848.48</v>
      </c>
      <c r="TK43" s="261">
        <v>7721.06</v>
      </c>
      <c r="TL43" s="261">
        <v>7764.55</v>
      </c>
      <c r="TM43" s="261">
        <v>7924.45</v>
      </c>
      <c r="TN43" s="261">
        <v>10930.04</v>
      </c>
      <c r="TO43" s="261">
        <v>10760.84</v>
      </c>
      <c r="TP43" s="261">
        <v>8752.9599999999991</v>
      </c>
      <c r="TQ43" s="261">
        <v>4824.78</v>
      </c>
      <c r="TR43" s="261">
        <v>8450.44</v>
      </c>
      <c r="TS43" s="261">
        <v>10480.33</v>
      </c>
      <c r="TT43" s="261">
        <v>11024.28</v>
      </c>
      <c r="TU43" s="261">
        <v>10598.9</v>
      </c>
      <c r="TV43" s="262"/>
      <c r="TW43" s="263">
        <f t="shared" si="35"/>
        <v>111081.11</v>
      </c>
      <c r="TX43" s="264">
        <f t="shared" si="35"/>
        <v>99232.62999999999</v>
      </c>
      <c r="TY43" s="261">
        <v>17680</v>
      </c>
      <c r="TZ43" s="261">
        <v>21460</v>
      </c>
      <c r="UA43" s="261">
        <v>18342.91</v>
      </c>
      <c r="UB43" s="261">
        <v>16641.57</v>
      </c>
      <c r="UC43" s="261">
        <v>20239</v>
      </c>
      <c r="UD43" s="261">
        <v>16080</v>
      </c>
      <c r="UE43" s="261">
        <v>19200</v>
      </c>
      <c r="UF43" s="261">
        <v>15181.54</v>
      </c>
      <c r="UG43" s="261">
        <v>18954.27</v>
      </c>
      <c r="UH43" s="261">
        <v>22818.46</v>
      </c>
      <c r="UI43" s="261">
        <v>20241.57</v>
      </c>
      <c r="UJ43" s="261">
        <v>19202.91</v>
      </c>
      <c r="UK43" s="262"/>
      <c r="UL43" s="263">
        <f t="shared" si="36"/>
        <v>226042.23</v>
      </c>
      <c r="UM43" s="264">
        <f t="shared" si="36"/>
        <v>208362.23</v>
      </c>
      <c r="UN43" s="261">
        <v>1050</v>
      </c>
      <c r="UO43" s="261">
        <v>1000</v>
      </c>
      <c r="UP43" s="261">
        <v>600</v>
      </c>
      <c r="UQ43" s="261">
        <v>650</v>
      </c>
      <c r="UR43" s="261">
        <v>1400</v>
      </c>
      <c r="US43" s="261">
        <v>900</v>
      </c>
      <c r="UT43" s="261">
        <v>1150</v>
      </c>
      <c r="UU43" s="261">
        <v>550</v>
      </c>
      <c r="UV43" s="261">
        <v>900</v>
      </c>
      <c r="UW43" s="261">
        <v>1400</v>
      </c>
      <c r="UX43" s="261">
        <v>1800</v>
      </c>
      <c r="UY43" s="261">
        <v>1600</v>
      </c>
      <c r="UZ43" s="262"/>
      <c r="VA43" s="263">
        <f t="shared" si="37"/>
        <v>13000</v>
      </c>
      <c r="VB43" s="264">
        <f t="shared" si="37"/>
        <v>11950</v>
      </c>
      <c r="VC43" s="261">
        <v>0</v>
      </c>
      <c r="VD43" s="261">
        <v>0</v>
      </c>
      <c r="VE43" s="261">
        <v>80</v>
      </c>
      <c r="VF43" s="261">
        <v>0</v>
      </c>
      <c r="VG43" s="261">
        <v>0</v>
      </c>
      <c r="VH43" s="261">
        <v>0</v>
      </c>
      <c r="VI43" s="261">
        <v>0</v>
      </c>
      <c r="VJ43" s="261">
        <v>0</v>
      </c>
      <c r="VK43" s="261">
        <v>0</v>
      </c>
      <c r="VL43" s="261">
        <v>0</v>
      </c>
      <c r="VM43" s="261">
        <v>0</v>
      </c>
      <c r="VN43" s="261">
        <v>0</v>
      </c>
      <c r="VO43" s="262"/>
      <c r="VP43" s="263">
        <f t="shared" si="38"/>
        <v>80</v>
      </c>
      <c r="VQ43" s="264">
        <f t="shared" si="38"/>
        <v>80</v>
      </c>
      <c r="VR43" s="261">
        <v>2950</v>
      </c>
      <c r="VS43" s="261">
        <v>4425</v>
      </c>
      <c r="VT43" s="261">
        <v>3835</v>
      </c>
      <c r="VU43" s="261">
        <v>4720</v>
      </c>
      <c r="VV43" s="261">
        <v>2065</v>
      </c>
      <c r="VW43" s="261">
        <v>4720</v>
      </c>
      <c r="VX43" s="261">
        <v>6490</v>
      </c>
      <c r="VY43" s="261">
        <v>6490</v>
      </c>
      <c r="VZ43" s="261">
        <v>7080</v>
      </c>
      <c r="WA43" s="261">
        <v>6195</v>
      </c>
      <c r="WB43" s="261">
        <v>5900</v>
      </c>
      <c r="WC43" s="261">
        <v>8260</v>
      </c>
      <c r="WD43" s="262"/>
      <c r="WE43" s="263">
        <f t="shared" si="39"/>
        <v>63130</v>
      </c>
      <c r="WF43" s="264">
        <f t="shared" si="39"/>
        <v>60180</v>
      </c>
      <c r="WG43" s="261">
        <v>27853.439999999999</v>
      </c>
      <c r="WH43" s="261">
        <v>23512.44</v>
      </c>
      <c r="WI43" s="261">
        <v>22671.57</v>
      </c>
      <c r="WJ43" s="261">
        <v>14188.92</v>
      </c>
      <c r="WK43" s="261">
        <v>26004.63</v>
      </c>
      <c r="WL43" s="261">
        <v>25272.63</v>
      </c>
      <c r="WM43" s="261">
        <v>26197.8</v>
      </c>
      <c r="WN43" s="261">
        <v>12691.69</v>
      </c>
      <c r="WO43" s="261">
        <v>22421.55</v>
      </c>
      <c r="WP43" s="261">
        <v>34580.870000000003</v>
      </c>
      <c r="WQ43" s="261">
        <v>16596.099999999999</v>
      </c>
      <c r="WR43" s="261">
        <v>20461.25</v>
      </c>
      <c r="WS43" s="262"/>
      <c r="WT43" s="263">
        <f t="shared" si="40"/>
        <v>272452.89</v>
      </c>
      <c r="WU43" s="264">
        <f t="shared" si="40"/>
        <v>244599.44999999998</v>
      </c>
      <c r="WV43" s="261">
        <v>3347.98</v>
      </c>
      <c r="WW43" s="261">
        <v>3088.65</v>
      </c>
      <c r="WX43" s="261">
        <v>3038.03</v>
      </c>
      <c r="WY43" s="261">
        <v>4177.8100000000004</v>
      </c>
      <c r="WZ43" s="261">
        <v>5818.01</v>
      </c>
      <c r="XA43" s="261">
        <v>3876.84</v>
      </c>
      <c r="XB43" s="261">
        <v>4450.04</v>
      </c>
      <c r="XC43" s="261">
        <v>2368.15</v>
      </c>
      <c r="XD43" s="261">
        <v>3168.93</v>
      </c>
      <c r="XE43" s="261">
        <v>4622.08</v>
      </c>
      <c r="XF43" s="261">
        <v>2673.61</v>
      </c>
      <c r="XG43" s="261">
        <v>3176.45</v>
      </c>
      <c r="XH43" s="262"/>
      <c r="XI43" s="263">
        <f t="shared" si="41"/>
        <v>43806.58</v>
      </c>
      <c r="XJ43" s="264">
        <f t="shared" si="41"/>
        <v>40458.600000000006</v>
      </c>
      <c r="XK43" s="261">
        <v>0</v>
      </c>
      <c r="XL43" s="261">
        <v>0</v>
      </c>
      <c r="XM43" s="261">
        <v>0</v>
      </c>
      <c r="XN43" s="261">
        <v>0</v>
      </c>
      <c r="XO43" s="261">
        <v>0</v>
      </c>
      <c r="XP43" s="261">
        <v>0</v>
      </c>
      <c r="XQ43" s="261">
        <v>0</v>
      </c>
      <c r="XR43" s="261">
        <v>0</v>
      </c>
      <c r="XS43" s="261">
        <v>0</v>
      </c>
      <c r="XT43" s="261">
        <v>0</v>
      </c>
      <c r="XU43" s="261">
        <v>0</v>
      </c>
      <c r="XV43" s="261">
        <v>0</v>
      </c>
      <c r="XW43" s="261"/>
      <c r="XX43" s="263">
        <f t="shared" si="42"/>
        <v>0</v>
      </c>
      <c r="XY43" s="264">
        <f t="shared" si="42"/>
        <v>0</v>
      </c>
      <c r="XZ43" s="261">
        <v>604.17999999999995</v>
      </c>
      <c r="YA43" s="261">
        <v>832.95</v>
      </c>
      <c r="YB43" s="261">
        <v>496.85</v>
      </c>
      <c r="YC43" s="261">
        <v>347.45</v>
      </c>
      <c r="YD43" s="261">
        <v>374.58</v>
      </c>
      <c r="YE43" s="261">
        <v>814.25</v>
      </c>
      <c r="YF43" s="261">
        <v>557.17999999999995</v>
      </c>
      <c r="YG43" s="261">
        <v>201.35</v>
      </c>
      <c r="YH43" s="261">
        <v>726.8</v>
      </c>
      <c r="YI43" s="261">
        <v>912.22</v>
      </c>
      <c r="YJ43" s="261">
        <v>1124.5</v>
      </c>
      <c r="YK43" s="261">
        <v>1357.57</v>
      </c>
      <c r="YL43" s="262"/>
      <c r="YM43" s="263">
        <f t="shared" si="43"/>
        <v>8349.880000000001</v>
      </c>
      <c r="YN43" s="264">
        <f t="shared" si="43"/>
        <v>7745.7</v>
      </c>
      <c r="YO43" s="261">
        <v>2550.33</v>
      </c>
      <c r="YP43" s="261">
        <v>3770.45</v>
      </c>
      <c r="YQ43" s="261">
        <v>1992.87</v>
      </c>
      <c r="YR43" s="261">
        <v>1731.93</v>
      </c>
      <c r="YS43" s="261">
        <v>2439.54</v>
      </c>
      <c r="YT43" s="261">
        <v>2823.72</v>
      </c>
      <c r="YU43" s="261">
        <v>2543.94</v>
      </c>
      <c r="YV43" s="261">
        <v>1814.96</v>
      </c>
      <c r="YW43" s="261">
        <v>1574.91</v>
      </c>
      <c r="YX43" s="261">
        <v>2313.65</v>
      </c>
      <c r="YY43" s="261">
        <v>1250.79</v>
      </c>
      <c r="YZ43" s="261">
        <v>2578.5300000000002</v>
      </c>
      <c r="ZA43" s="262"/>
      <c r="ZB43" s="263">
        <f t="shared" si="44"/>
        <v>27385.62</v>
      </c>
      <c r="ZC43" s="264">
        <f t="shared" si="44"/>
        <v>24835.29</v>
      </c>
      <c r="ZD43" s="261">
        <v>0</v>
      </c>
      <c r="ZE43" s="261">
        <v>0</v>
      </c>
      <c r="ZF43" s="261">
        <v>0</v>
      </c>
      <c r="ZG43" s="261">
        <v>0</v>
      </c>
      <c r="ZH43" s="261">
        <v>0</v>
      </c>
      <c r="ZI43" s="261">
        <v>0</v>
      </c>
      <c r="ZJ43" s="261">
        <v>0</v>
      </c>
      <c r="ZK43" s="261">
        <v>0</v>
      </c>
      <c r="ZL43" s="261">
        <v>0</v>
      </c>
      <c r="ZM43" s="261">
        <v>0</v>
      </c>
      <c r="ZN43" s="261">
        <v>0</v>
      </c>
      <c r="ZO43" s="261">
        <v>0</v>
      </c>
      <c r="ZP43" s="262"/>
      <c r="ZQ43" s="263">
        <f t="shared" si="45"/>
        <v>0</v>
      </c>
      <c r="ZR43" s="264">
        <f t="shared" si="45"/>
        <v>0</v>
      </c>
      <c r="ZS43" s="261">
        <v>54</v>
      </c>
      <c r="ZT43" s="261">
        <v>49.72</v>
      </c>
      <c r="ZU43" s="261">
        <v>31.13</v>
      </c>
      <c r="ZV43" s="261">
        <v>17.059999999999999</v>
      </c>
      <c r="ZW43" s="261">
        <v>19.309999999999999</v>
      </c>
      <c r="ZX43" s="261">
        <v>1.36</v>
      </c>
      <c r="ZY43" s="261">
        <v>494.55</v>
      </c>
      <c r="ZZ43" s="261">
        <v>106.23</v>
      </c>
      <c r="AAA43" s="261">
        <v>46.83</v>
      </c>
      <c r="AAB43" s="261">
        <v>78.56</v>
      </c>
      <c r="AAC43" s="261">
        <v>88.25</v>
      </c>
      <c r="AAD43" s="261">
        <v>138.25</v>
      </c>
      <c r="AAE43" s="262"/>
      <c r="AAF43" s="263">
        <f t="shared" si="46"/>
        <v>1125.25</v>
      </c>
      <c r="AAG43" s="264">
        <f t="shared" si="46"/>
        <v>1071.25</v>
      </c>
      <c r="AAH43" s="261">
        <v>16072.49</v>
      </c>
      <c r="AAI43" s="261">
        <v>17226</v>
      </c>
      <c r="AAJ43" s="261">
        <v>16601.39</v>
      </c>
      <c r="AAK43" s="261">
        <v>21039.65</v>
      </c>
      <c r="AAL43" s="261">
        <v>20901.8</v>
      </c>
      <c r="AAM43" s="261">
        <v>22932.639999999999</v>
      </c>
      <c r="AAN43" s="261">
        <v>25748.57</v>
      </c>
      <c r="AAO43" s="261">
        <v>18536.48</v>
      </c>
      <c r="AAP43" s="261">
        <v>13345.4</v>
      </c>
      <c r="AAQ43" s="261">
        <v>16297.87</v>
      </c>
      <c r="AAR43" s="261">
        <v>17575.55</v>
      </c>
      <c r="AAS43" s="261">
        <v>17543.330000000002</v>
      </c>
      <c r="AAT43" s="262"/>
      <c r="AAU43" s="263">
        <f t="shared" si="47"/>
        <v>223821.16999999998</v>
      </c>
      <c r="AAV43" s="264">
        <f t="shared" si="47"/>
        <v>207748.68</v>
      </c>
      <c r="AAW43" s="261">
        <v>9200.36</v>
      </c>
      <c r="AAX43" s="261">
        <v>10189.4</v>
      </c>
      <c r="AAY43" s="261">
        <v>10272.780000000001</v>
      </c>
      <c r="AAZ43" s="261">
        <v>10798.56</v>
      </c>
      <c r="ABA43" s="261">
        <v>10649.45</v>
      </c>
      <c r="ABB43" s="261">
        <v>11173.49</v>
      </c>
      <c r="ABC43" s="261">
        <v>12963.28</v>
      </c>
      <c r="ABD43" s="261">
        <v>9198.89</v>
      </c>
      <c r="ABE43" s="261">
        <v>7146.64</v>
      </c>
      <c r="ABF43" s="261">
        <v>8793.25</v>
      </c>
      <c r="ABG43" s="261">
        <v>8799.1299999999992</v>
      </c>
      <c r="ABH43" s="261">
        <v>9161.36</v>
      </c>
      <c r="ABI43" s="262"/>
      <c r="ABJ43" s="263">
        <f t="shared" si="48"/>
        <v>118346.59000000001</v>
      </c>
      <c r="ABK43" s="264">
        <f t="shared" si="48"/>
        <v>109146.23000000001</v>
      </c>
      <c r="ABL43" s="261">
        <v>11647.12</v>
      </c>
      <c r="ABM43" s="261">
        <v>13935.39</v>
      </c>
      <c r="ABN43" s="261">
        <v>11978</v>
      </c>
      <c r="ABO43" s="261">
        <v>12887.29</v>
      </c>
      <c r="ABP43" s="261">
        <v>12730.01</v>
      </c>
      <c r="ABQ43" s="261">
        <v>13215.27</v>
      </c>
      <c r="ABR43" s="261">
        <v>12261.68</v>
      </c>
      <c r="ABS43" s="261">
        <v>5624.35</v>
      </c>
      <c r="ABT43" s="261">
        <v>6650.64</v>
      </c>
      <c r="ABU43" s="261">
        <v>9703.01</v>
      </c>
      <c r="ABV43" s="261">
        <v>13498.3</v>
      </c>
      <c r="ABW43" s="261">
        <v>13253.93</v>
      </c>
      <c r="ABX43" s="262"/>
      <c r="ABY43" s="263">
        <f t="shared" si="49"/>
        <v>137384.99000000002</v>
      </c>
      <c r="ABZ43" s="264">
        <f t="shared" si="49"/>
        <v>125737.87000000002</v>
      </c>
      <c r="ACA43" s="261">
        <v>31077.45</v>
      </c>
      <c r="ACB43" s="261">
        <v>33948.49</v>
      </c>
      <c r="ACC43" s="261">
        <v>31709.67</v>
      </c>
      <c r="ACD43" s="261">
        <v>36228.28</v>
      </c>
      <c r="ACE43" s="261">
        <v>34973.39</v>
      </c>
      <c r="ACF43" s="261">
        <v>35773.620000000003</v>
      </c>
      <c r="ACG43" s="261">
        <v>42151.28</v>
      </c>
      <c r="ACH43" s="261">
        <v>28349.97</v>
      </c>
      <c r="ACI43" s="261">
        <v>22923.64</v>
      </c>
      <c r="ACJ43" s="261">
        <v>28629.09</v>
      </c>
      <c r="ACK43" s="261">
        <v>27656.52</v>
      </c>
      <c r="ACL43" s="261">
        <v>29982.38</v>
      </c>
      <c r="ACM43" s="262"/>
      <c r="ACN43" s="263">
        <f t="shared" si="50"/>
        <v>383403.78000000009</v>
      </c>
      <c r="ACO43" s="264">
        <f t="shared" si="50"/>
        <v>352326.33000000007</v>
      </c>
      <c r="ACP43" s="261">
        <v>0</v>
      </c>
      <c r="ACQ43" s="261">
        <v>1560</v>
      </c>
      <c r="ACR43" s="261">
        <v>955</v>
      </c>
      <c r="ACS43" s="261">
        <v>3900</v>
      </c>
      <c r="ACT43" s="261">
        <v>390</v>
      </c>
      <c r="ACU43" s="261">
        <v>1950</v>
      </c>
      <c r="ACV43" s="261">
        <v>1170</v>
      </c>
      <c r="ACW43" s="261">
        <v>1365</v>
      </c>
      <c r="ACX43" s="261">
        <v>1170</v>
      </c>
      <c r="ACY43" s="261">
        <v>1755</v>
      </c>
      <c r="ACZ43" s="261">
        <v>1560</v>
      </c>
      <c r="ADA43" s="261">
        <v>1365</v>
      </c>
      <c r="ADB43" s="262"/>
      <c r="ADC43" s="263">
        <f t="shared" si="51"/>
        <v>17140</v>
      </c>
      <c r="ADD43" s="264">
        <f t="shared" si="51"/>
        <v>17140</v>
      </c>
      <c r="ADE43" s="261">
        <v>142.5</v>
      </c>
      <c r="ADF43" s="261">
        <v>170</v>
      </c>
      <c r="ADG43" s="261">
        <v>109</v>
      </c>
      <c r="ADH43" s="261">
        <v>256</v>
      </c>
      <c r="ADI43" s="261">
        <v>110</v>
      </c>
      <c r="ADJ43" s="261">
        <v>133</v>
      </c>
      <c r="ADK43" s="261">
        <v>208</v>
      </c>
      <c r="ADL43" s="261">
        <v>24</v>
      </c>
      <c r="ADM43" s="261">
        <v>66</v>
      </c>
      <c r="ADN43" s="261">
        <v>193.1</v>
      </c>
      <c r="ADO43" s="261">
        <v>68.650000000000006</v>
      </c>
      <c r="ADP43" s="261">
        <v>261.5</v>
      </c>
      <c r="ADQ43" s="262"/>
      <c r="ADR43" s="263">
        <f t="shared" si="52"/>
        <v>1741.75</v>
      </c>
      <c r="ADS43" s="264">
        <f t="shared" si="52"/>
        <v>1599.25</v>
      </c>
      <c r="ADT43" s="261">
        <v>0</v>
      </c>
      <c r="ADU43" s="261">
        <v>0</v>
      </c>
      <c r="ADV43" s="261">
        <v>0</v>
      </c>
      <c r="ADW43" s="261">
        <v>0</v>
      </c>
      <c r="ADX43" s="261">
        <v>0</v>
      </c>
      <c r="ADY43" s="261">
        <v>0</v>
      </c>
      <c r="ADZ43" s="261">
        <v>0</v>
      </c>
      <c r="AEA43" s="261">
        <v>0</v>
      </c>
      <c r="AEB43" s="261">
        <v>0</v>
      </c>
      <c r="AEC43" s="261">
        <v>0</v>
      </c>
      <c r="AED43" s="261">
        <v>0</v>
      </c>
      <c r="AEE43" s="261">
        <v>0</v>
      </c>
      <c r="AEF43" s="262"/>
      <c r="AEG43" s="263">
        <f t="shared" si="53"/>
        <v>0</v>
      </c>
      <c r="AEH43" s="264">
        <f t="shared" si="53"/>
        <v>0</v>
      </c>
      <c r="AEI43" s="261">
        <v>0</v>
      </c>
      <c r="AEJ43" s="261">
        <v>0</v>
      </c>
      <c r="AEK43" s="261">
        <v>0</v>
      </c>
      <c r="AEL43" s="261">
        <v>0</v>
      </c>
      <c r="AEM43" s="261">
        <v>0</v>
      </c>
      <c r="AEN43" s="261">
        <v>0</v>
      </c>
      <c r="AEO43" s="261">
        <v>0</v>
      </c>
      <c r="AEP43" s="261">
        <v>0</v>
      </c>
      <c r="AEQ43" s="261">
        <v>0</v>
      </c>
      <c r="AER43" s="261">
        <v>0</v>
      </c>
      <c r="AES43" s="261">
        <v>0</v>
      </c>
      <c r="AET43" s="261">
        <v>0</v>
      </c>
      <c r="AEU43" s="262"/>
      <c r="AEV43" s="263">
        <f t="shared" si="54"/>
        <v>0</v>
      </c>
      <c r="AEW43" s="264">
        <f t="shared" si="54"/>
        <v>0</v>
      </c>
      <c r="AEX43" s="261">
        <v>0</v>
      </c>
      <c r="AEY43" s="261">
        <v>0</v>
      </c>
      <c r="AEZ43" s="261">
        <v>0</v>
      </c>
      <c r="AFA43" s="261">
        <v>0</v>
      </c>
      <c r="AFB43" s="261">
        <v>0</v>
      </c>
      <c r="AFC43" s="261">
        <v>0</v>
      </c>
      <c r="AFD43" s="261">
        <v>0</v>
      </c>
      <c r="AFE43" s="261">
        <v>0</v>
      </c>
      <c r="AFF43" s="261">
        <v>0</v>
      </c>
      <c r="AFG43" s="261">
        <v>0</v>
      </c>
      <c r="AFH43" s="261">
        <v>0</v>
      </c>
      <c r="AFI43" s="261">
        <v>0</v>
      </c>
      <c r="AFJ43" s="262"/>
      <c r="AFK43" s="263">
        <f t="shared" si="55"/>
        <v>0</v>
      </c>
      <c r="AFL43" s="264">
        <f t="shared" si="55"/>
        <v>0</v>
      </c>
      <c r="AFM43" s="261">
        <v>0</v>
      </c>
      <c r="AFN43" s="261">
        <v>0</v>
      </c>
      <c r="AFO43" s="261">
        <v>0</v>
      </c>
      <c r="AFP43" s="261">
        <v>0</v>
      </c>
      <c r="AFQ43" s="261">
        <v>0</v>
      </c>
      <c r="AFR43" s="261">
        <v>0</v>
      </c>
      <c r="AFS43" s="261">
        <v>0</v>
      </c>
      <c r="AFT43" s="261">
        <v>0</v>
      </c>
      <c r="AFU43" s="261">
        <v>0</v>
      </c>
      <c r="AFV43" s="261">
        <v>0</v>
      </c>
      <c r="AFW43" s="261">
        <v>0</v>
      </c>
      <c r="AFX43" s="261">
        <v>0</v>
      </c>
      <c r="AFY43" s="262"/>
      <c r="AFZ43" s="263">
        <f t="shared" si="56"/>
        <v>0</v>
      </c>
      <c r="AGA43" s="264">
        <f t="shared" si="56"/>
        <v>0</v>
      </c>
      <c r="AGB43" s="261">
        <v>0</v>
      </c>
      <c r="AGC43" s="261">
        <v>0</v>
      </c>
      <c r="AGD43" s="261">
        <v>0</v>
      </c>
      <c r="AGE43" s="261">
        <v>0</v>
      </c>
      <c r="AGF43" s="261">
        <v>0</v>
      </c>
      <c r="AGG43" s="261">
        <v>0</v>
      </c>
      <c r="AGH43" s="261">
        <v>0</v>
      </c>
      <c r="AGI43" s="261">
        <v>0</v>
      </c>
      <c r="AGJ43" s="261">
        <v>0</v>
      </c>
      <c r="AGK43" s="261">
        <v>0</v>
      </c>
      <c r="AGL43" s="261">
        <v>0</v>
      </c>
      <c r="AGM43" s="261">
        <v>0</v>
      </c>
      <c r="AGN43" s="262"/>
      <c r="AGO43" s="263">
        <f t="shared" si="57"/>
        <v>0</v>
      </c>
      <c r="AGP43" s="264">
        <f t="shared" si="57"/>
        <v>0</v>
      </c>
      <c r="AGQ43" s="261">
        <v>0</v>
      </c>
      <c r="AGR43" s="261">
        <v>0</v>
      </c>
      <c r="AGS43" s="261">
        <v>0</v>
      </c>
      <c r="AGT43" s="261">
        <v>0</v>
      </c>
      <c r="AGU43" s="261">
        <v>0</v>
      </c>
      <c r="AGV43" s="261">
        <v>0</v>
      </c>
      <c r="AGW43" s="261">
        <v>0</v>
      </c>
      <c r="AGX43" s="261">
        <v>0</v>
      </c>
      <c r="AGY43" s="261">
        <v>0</v>
      </c>
      <c r="AGZ43" s="261">
        <v>0</v>
      </c>
      <c r="AHA43" s="261">
        <v>0</v>
      </c>
      <c r="AHB43" s="261">
        <v>0</v>
      </c>
      <c r="AHC43" s="262"/>
      <c r="AHD43" s="263">
        <f t="shared" si="58"/>
        <v>0</v>
      </c>
      <c r="AHE43" s="264">
        <f t="shared" si="58"/>
        <v>0</v>
      </c>
      <c r="AHF43" s="261">
        <v>245.85</v>
      </c>
      <c r="AHG43" s="261">
        <v>157.6</v>
      </c>
      <c r="AHH43" s="261">
        <v>223.5</v>
      </c>
      <c r="AHI43" s="261">
        <v>163.85</v>
      </c>
      <c r="AHJ43" s="261">
        <v>276.14999999999998</v>
      </c>
      <c r="AHK43" s="261">
        <v>200.75</v>
      </c>
      <c r="AHL43" s="261">
        <v>353.35</v>
      </c>
      <c r="AHM43" s="261">
        <v>227.1</v>
      </c>
      <c r="AHN43" s="261">
        <v>188.9</v>
      </c>
      <c r="AHO43" s="261">
        <v>139.08000000000001</v>
      </c>
      <c r="AHP43" s="261">
        <v>118.55</v>
      </c>
      <c r="AHQ43" s="261">
        <v>608.35</v>
      </c>
      <c r="AHR43" s="262"/>
      <c r="AHS43" s="263">
        <f t="shared" si="59"/>
        <v>2903.03</v>
      </c>
      <c r="AHT43" s="264">
        <f t="shared" si="59"/>
        <v>2657.18</v>
      </c>
      <c r="AHU43" s="261">
        <v>0</v>
      </c>
      <c r="AHV43" s="261">
        <v>0</v>
      </c>
      <c r="AHW43" s="261">
        <v>0</v>
      </c>
      <c r="AHX43" s="261">
        <v>0</v>
      </c>
      <c r="AHY43" s="261">
        <v>0</v>
      </c>
      <c r="AHZ43" s="261">
        <v>0</v>
      </c>
      <c r="AIA43" s="261">
        <v>0</v>
      </c>
      <c r="AIB43" s="261">
        <v>0</v>
      </c>
      <c r="AIC43" s="261">
        <v>0</v>
      </c>
      <c r="AID43" s="261">
        <v>0</v>
      </c>
      <c r="AIE43" s="261">
        <v>0</v>
      </c>
      <c r="AIF43" s="261">
        <v>0</v>
      </c>
      <c r="AIG43" s="262"/>
      <c r="AIH43" s="263">
        <f t="shared" si="60"/>
        <v>0</v>
      </c>
      <c r="AII43" s="264">
        <f t="shared" si="60"/>
        <v>0</v>
      </c>
      <c r="AIJ43" s="261">
        <v>0</v>
      </c>
      <c r="AIK43" s="261">
        <v>0</v>
      </c>
      <c r="AIL43" s="261">
        <v>0</v>
      </c>
      <c r="AIM43" s="261">
        <v>0</v>
      </c>
      <c r="AIN43" s="261">
        <v>0</v>
      </c>
      <c r="AIO43" s="261">
        <v>0</v>
      </c>
      <c r="AIP43" s="261">
        <v>0</v>
      </c>
      <c r="AIQ43" s="261">
        <v>0</v>
      </c>
      <c r="AIR43" s="261">
        <v>0</v>
      </c>
      <c r="AIS43" s="261">
        <v>0</v>
      </c>
      <c r="AIT43" s="261">
        <v>0</v>
      </c>
      <c r="AIU43" s="261">
        <v>0</v>
      </c>
      <c r="AIV43" s="262"/>
      <c r="AIW43" s="263">
        <f t="shared" si="61"/>
        <v>0</v>
      </c>
      <c r="AIX43" s="264">
        <f t="shared" si="61"/>
        <v>0</v>
      </c>
      <c r="AIY43" s="261">
        <v>0</v>
      </c>
      <c r="AIZ43" s="261">
        <v>0</v>
      </c>
      <c r="AJA43" s="261">
        <v>0</v>
      </c>
      <c r="AJB43" s="261">
        <v>0</v>
      </c>
      <c r="AJC43" s="261">
        <v>0</v>
      </c>
      <c r="AJD43" s="261">
        <v>0</v>
      </c>
      <c r="AJE43" s="261">
        <v>0</v>
      </c>
      <c r="AJF43" s="261">
        <v>0</v>
      </c>
      <c r="AJG43" s="261">
        <v>0</v>
      </c>
      <c r="AJH43" s="261">
        <v>0</v>
      </c>
      <c r="AJI43" s="261">
        <v>0</v>
      </c>
      <c r="AJJ43" s="261">
        <v>0</v>
      </c>
      <c r="AJK43" s="262"/>
      <c r="AJL43" s="263">
        <f t="shared" si="62"/>
        <v>0</v>
      </c>
      <c r="AJM43" s="264">
        <f t="shared" si="62"/>
        <v>0</v>
      </c>
      <c r="AJN43" s="261">
        <v>0</v>
      </c>
      <c r="AJO43" s="261">
        <v>0</v>
      </c>
      <c r="AJP43" s="261">
        <v>0</v>
      </c>
      <c r="AJQ43" s="261">
        <v>0</v>
      </c>
      <c r="AJR43" s="261">
        <v>0</v>
      </c>
      <c r="AJS43" s="261">
        <v>0</v>
      </c>
      <c r="AJT43" s="261">
        <v>0</v>
      </c>
      <c r="AJU43" s="261">
        <v>0</v>
      </c>
      <c r="AJV43" s="261">
        <v>0</v>
      </c>
      <c r="AJW43" s="261">
        <v>0</v>
      </c>
      <c r="AJX43" s="261">
        <v>0</v>
      </c>
      <c r="AJY43" s="261">
        <v>0</v>
      </c>
      <c r="AJZ43" s="262"/>
      <c r="AKA43" s="263">
        <f t="shared" si="63"/>
        <v>0</v>
      </c>
      <c r="AKB43" s="264">
        <f t="shared" si="63"/>
        <v>0</v>
      </c>
      <c r="AKC43" s="261">
        <v>0</v>
      </c>
      <c r="AKD43" s="261">
        <v>0</v>
      </c>
      <c r="AKE43" s="261">
        <v>0</v>
      </c>
      <c r="AKF43" s="261">
        <v>0</v>
      </c>
      <c r="AKG43" s="261">
        <v>0</v>
      </c>
      <c r="AKH43" s="261">
        <v>0</v>
      </c>
      <c r="AKI43" s="261">
        <v>0</v>
      </c>
      <c r="AKJ43" s="261">
        <v>0</v>
      </c>
      <c r="AKK43" s="261">
        <v>0</v>
      </c>
      <c r="AKL43" s="261">
        <v>0</v>
      </c>
      <c r="AKM43" s="261">
        <v>0</v>
      </c>
      <c r="AKN43" s="261">
        <v>0</v>
      </c>
      <c r="AKO43" s="262"/>
      <c r="AKP43" s="263">
        <f t="shared" si="64"/>
        <v>0</v>
      </c>
      <c r="AKQ43" s="264">
        <f t="shared" si="64"/>
        <v>0</v>
      </c>
      <c r="AKR43" s="261">
        <v>11675</v>
      </c>
      <c r="AKS43" s="261">
        <v>21855</v>
      </c>
      <c r="AKT43" s="261">
        <v>5408</v>
      </c>
      <c r="AKU43" s="261">
        <v>15565</v>
      </c>
      <c r="AKV43" s="261">
        <v>5460</v>
      </c>
      <c r="AKW43" s="261">
        <v>6805</v>
      </c>
      <c r="AKX43" s="261">
        <v>3720</v>
      </c>
      <c r="AKY43" s="261">
        <v>214595</v>
      </c>
      <c r="AKZ43" s="261">
        <v>141290</v>
      </c>
      <c r="ALA43" s="261">
        <v>70513</v>
      </c>
      <c r="ALB43" s="261">
        <v>9480</v>
      </c>
      <c r="ALC43" s="261">
        <v>0</v>
      </c>
      <c r="ALD43" s="262"/>
      <c r="ALE43" s="263">
        <f t="shared" si="65"/>
        <v>506366</v>
      </c>
      <c r="ALF43" s="264">
        <f t="shared" si="65"/>
        <v>494691</v>
      </c>
      <c r="ALG43" s="261">
        <v>0</v>
      </c>
      <c r="ALH43" s="261">
        <v>0</v>
      </c>
      <c r="ALI43" s="261">
        <v>0</v>
      </c>
      <c r="ALJ43" s="261">
        <v>0</v>
      </c>
      <c r="ALK43" s="261">
        <v>0</v>
      </c>
      <c r="ALL43" s="261">
        <v>0</v>
      </c>
      <c r="ALM43" s="261">
        <v>0</v>
      </c>
      <c r="ALN43" s="261">
        <v>0</v>
      </c>
      <c r="ALO43" s="261">
        <v>0</v>
      </c>
      <c r="ALP43" s="261">
        <v>0</v>
      </c>
      <c r="ALQ43" s="261">
        <v>0</v>
      </c>
      <c r="ALR43" s="261">
        <v>0</v>
      </c>
      <c r="ALS43" s="262"/>
      <c r="ALT43" s="263">
        <f t="shared" si="66"/>
        <v>0</v>
      </c>
      <c r="ALU43" s="264">
        <f t="shared" si="66"/>
        <v>0</v>
      </c>
      <c r="ALV43" s="261">
        <v>-92.28</v>
      </c>
      <c r="ALW43" s="261">
        <v>64.040000000000006</v>
      </c>
      <c r="ALX43" s="261">
        <v>50.62</v>
      </c>
      <c r="ALY43" s="261">
        <v>42.43</v>
      </c>
      <c r="ALZ43" s="261">
        <v>-37.700000000000003</v>
      </c>
      <c r="AMA43" s="261">
        <v>156.81</v>
      </c>
      <c r="AMB43" s="261">
        <v>125.99</v>
      </c>
      <c r="AMC43" s="261">
        <v>435.33</v>
      </c>
      <c r="AMD43" s="261">
        <v>-337.59</v>
      </c>
      <c r="AME43" s="261">
        <v>69.599999999999994</v>
      </c>
      <c r="AMF43" s="261">
        <v>83.41</v>
      </c>
      <c r="AMG43" s="261">
        <v>57.15</v>
      </c>
      <c r="AMH43" s="262"/>
      <c r="AMI43" s="263">
        <f t="shared" si="67"/>
        <v>617.80999999999995</v>
      </c>
      <c r="AMJ43" s="264">
        <f t="shared" si="67"/>
        <v>710.08999999999992</v>
      </c>
      <c r="AMK43" s="261">
        <v>6612.8</v>
      </c>
      <c r="AML43" s="261">
        <v>0</v>
      </c>
      <c r="AMM43" s="261">
        <v>2453</v>
      </c>
      <c r="AMN43" s="261">
        <v>2185.63</v>
      </c>
      <c r="AMO43" s="261">
        <v>2201.34</v>
      </c>
      <c r="AMP43" s="261">
        <v>2198.0700000000002</v>
      </c>
      <c r="AMQ43" s="261">
        <v>2409.15</v>
      </c>
      <c r="AMR43" s="261">
        <v>1992.76</v>
      </c>
      <c r="AMS43" s="261">
        <v>1348.87</v>
      </c>
      <c r="AMT43" s="261">
        <v>1131.94</v>
      </c>
      <c r="AMU43" s="261">
        <v>806.66</v>
      </c>
      <c r="AMV43" s="261">
        <v>637.15</v>
      </c>
      <c r="AMW43" s="262"/>
      <c r="AMX43" s="263">
        <f t="shared" si="68"/>
        <v>23977.37</v>
      </c>
      <c r="AMY43" s="264">
        <f t="shared" si="68"/>
        <v>17364.570000000003</v>
      </c>
      <c r="AMZ43" s="261">
        <v>0</v>
      </c>
      <c r="ANA43" s="261">
        <v>0</v>
      </c>
      <c r="ANB43" s="261">
        <v>0</v>
      </c>
      <c r="ANC43" s="261">
        <v>0</v>
      </c>
      <c r="AND43" s="261">
        <v>0</v>
      </c>
      <c r="ANE43" s="261">
        <v>0</v>
      </c>
      <c r="ANF43" s="261">
        <v>0</v>
      </c>
      <c r="ANG43" s="261">
        <v>0</v>
      </c>
      <c r="ANH43" s="261">
        <v>0</v>
      </c>
      <c r="ANI43" s="261">
        <v>0</v>
      </c>
      <c r="ANJ43" s="261">
        <v>0</v>
      </c>
      <c r="ANK43" s="261">
        <v>0</v>
      </c>
      <c r="ANL43" s="262"/>
      <c r="ANM43" s="263">
        <f t="shared" si="69"/>
        <v>0</v>
      </c>
      <c r="ANN43" s="264">
        <f t="shared" si="69"/>
        <v>0</v>
      </c>
      <c r="ANO43" s="261">
        <v>0</v>
      </c>
      <c r="ANP43" s="261">
        <v>0</v>
      </c>
      <c r="ANQ43" s="261">
        <v>0</v>
      </c>
      <c r="ANR43" s="261">
        <v>0</v>
      </c>
      <c r="ANS43" s="261">
        <v>0</v>
      </c>
      <c r="ANT43" s="261">
        <v>0</v>
      </c>
      <c r="ANU43" s="261">
        <v>0</v>
      </c>
      <c r="ANV43" s="261">
        <v>0</v>
      </c>
      <c r="ANW43" s="261">
        <v>0</v>
      </c>
      <c r="ANX43" s="261">
        <v>0</v>
      </c>
      <c r="ANY43" s="261">
        <v>0</v>
      </c>
      <c r="ANZ43" s="261">
        <v>0</v>
      </c>
      <c r="AOA43" s="262"/>
      <c r="AOB43" s="263">
        <f t="shared" si="70"/>
        <v>0</v>
      </c>
      <c r="AOC43" s="264">
        <f t="shared" si="70"/>
        <v>0</v>
      </c>
      <c r="AOD43" s="261">
        <v>0</v>
      </c>
      <c r="AOE43" s="261">
        <v>0</v>
      </c>
      <c r="AOF43" s="261">
        <v>0</v>
      </c>
      <c r="AOG43" s="261">
        <v>0</v>
      </c>
      <c r="AOH43" s="261">
        <v>0</v>
      </c>
      <c r="AOI43" s="261">
        <v>0</v>
      </c>
      <c r="AOJ43" s="261">
        <v>0</v>
      </c>
      <c r="AOK43" s="261">
        <v>0</v>
      </c>
      <c r="AOL43" s="261">
        <v>0</v>
      </c>
      <c r="AOM43" s="261">
        <v>0</v>
      </c>
      <c r="AON43" s="261">
        <v>0</v>
      </c>
      <c r="AOO43" s="261">
        <v>0</v>
      </c>
      <c r="AOP43" s="262"/>
      <c r="AOQ43" s="263">
        <f t="shared" si="71"/>
        <v>0</v>
      </c>
      <c r="AOR43" s="264">
        <f t="shared" si="71"/>
        <v>0</v>
      </c>
      <c r="AOS43" s="261">
        <v>0</v>
      </c>
      <c r="AOT43" s="261">
        <v>0</v>
      </c>
      <c r="AOU43" s="261">
        <v>260</v>
      </c>
      <c r="AOV43" s="261">
        <v>260</v>
      </c>
      <c r="AOW43" s="261">
        <v>270</v>
      </c>
      <c r="AOX43" s="261">
        <v>0</v>
      </c>
      <c r="AOY43" s="261">
        <v>0.92</v>
      </c>
      <c r="AOZ43" s="261">
        <v>260</v>
      </c>
      <c r="APA43" s="261">
        <v>420</v>
      </c>
      <c r="APB43" s="261">
        <v>0</v>
      </c>
      <c r="APC43" s="261">
        <v>0</v>
      </c>
      <c r="APD43" s="261">
        <v>520.91999999999996</v>
      </c>
      <c r="APE43" s="262"/>
      <c r="APF43" s="263">
        <f t="shared" si="72"/>
        <v>1991.8400000000001</v>
      </c>
      <c r="APG43" s="264">
        <f t="shared" si="72"/>
        <v>1991.8400000000001</v>
      </c>
      <c r="APH43" s="261">
        <v>0</v>
      </c>
      <c r="API43" s="261">
        <v>0</v>
      </c>
      <c r="APJ43" s="261">
        <v>0</v>
      </c>
      <c r="APK43" s="261">
        <v>0</v>
      </c>
      <c r="APL43" s="261">
        <v>0</v>
      </c>
      <c r="APM43" s="261">
        <v>0</v>
      </c>
      <c r="APN43" s="261">
        <v>0</v>
      </c>
      <c r="APO43" s="261">
        <v>0</v>
      </c>
      <c r="APP43" s="261">
        <v>0</v>
      </c>
      <c r="APQ43" s="261">
        <v>0</v>
      </c>
      <c r="APR43" s="261">
        <v>0</v>
      </c>
      <c r="APS43" s="261">
        <v>0</v>
      </c>
      <c r="APT43" s="262"/>
      <c r="APU43" s="263">
        <f t="shared" si="73"/>
        <v>0</v>
      </c>
      <c r="APV43" s="264">
        <f t="shared" si="73"/>
        <v>0</v>
      </c>
      <c r="APW43" s="261">
        <v>0</v>
      </c>
      <c r="APX43" s="261">
        <v>0</v>
      </c>
      <c r="APY43" s="261">
        <v>0</v>
      </c>
      <c r="APZ43" s="261">
        <v>0</v>
      </c>
      <c r="AQA43" s="261">
        <v>0</v>
      </c>
      <c r="AQB43" s="261">
        <v>0</v>
      </c>
      <c r="AQC43" s="261">
        <v>0</v>
      </c>
      <c r="AQD43" s="261">
        <v>0</v>
      </c>
      <c r="AQE43" s="261">
        <v>0</v>
      </c>
      <c r="AQF43" s="261">
        <v>0</v>
      </c>
      <c r="AQG43" s="261">
        <v>0</v>
      </c>
      <c r="AQH43" s="261">
        <v>0</v>
      </c>
      <c r="AQI43" s="262"/>
      <c r="AQJ43" s="263">
        <f t="shared" si="74"/>
        <v>0</v>
      </c>
      <c r="AQK43" s="264">
        <f t="shared" si="74"/>
        <v>0</v>
      </c>
      <c r="AQL43" s="261"/>
      <c r="AQM43" s="261"/>
      <c r="AQN43" s="261"/>
      <c r="AQO43" s="261"/>
      <c r="AQP43" s="261"/>
      <c r="AQQ43" s="261"/>
      <c r="AQR43" s="261">
        <v>234502</v>
      </c>
      <c r="AQS43" s="261"/>
      <c r="AQT43" s="261"/>
      <c r="AQU43" s="261"/>
      <c r="AQV43" s="261"/>
      <c r="AQW43" s="261"/>
      <c r="AQX43" s="262"/>
      <c r="AQY43" s="263">
        <f t="shared" si="75"/>
        <v>234502</v>
      </c>
      <c r="AQZ43" s="264">
        <f t="shared" si="75"/>
        <v>234502</v>
      </c>
      <c r="ARA43" s="261">
        <v>33492</v>
      </c>
      <c r="ARB43" s="261">
        <v>0</v>
      </c>
      <c r="ARC43" s="261">
        <v>0</v>
      </c>
      <c r="ARD43" s="261">
        <v>0</v>
      </c>
      <c r="ARE43" s="261">
        <v>0</v>
      </c>
      <c r="ARF43" s="261">
        <v>0</v>
      </c>
      <c r="ARG43" s="261">
        <v>0</v>
      </c>
      <c r="ARH43" s="261">
        <v>0</v>
      </c>
      <c r="ARI43" s="261">
        <v>0</v>
      </c>
      <c r="ARJ43" s="261">
        <v>0</v>
      </c>
      <c r="ARK43" s="261">
        <v>0</v>
      </c>
      <c r="ARL43" s="261">
        <v>0</v>
      </c>
      <c r="ARM43" s="262"/>
      <c r="ARN43" s="263">
        <f t="shared" si="76"/>
        <v>33492</v>
      </c>
      <c r="ARO43" s="264">
        <f t="shared" si="76"/>
        <v>0</v>
      </c>
      <c r="ARP43" s="261">
        <v>286440.43</v>
      </c>
      <c r="ARQ43" s="261">
        <v>662064.03</v>
      </c>
      <c r="ARR43" s="261">
        <v>474278.77</v>
      </c>
      <c r="ARS43" s="261">
        <v>478617.87</v>
      </c>
      <c r="ART43" s="261">
        <v>476956.88</v>
      </c>
      <c r="ARU43" s="261">
        <v>437772.95</v>
      </c>
      <c r="ARV43" s="261">
        <v>491624.45</v>
      </c>
      <c r="ARW43" s="261">
        <v>657181.76</v>
      </c>
      <c r="ARX43" s="261">
        <v>475938.81</v>
      </c>
      <c r="ARY43" s="261">
        <v>470778.82</v>
      </c>
      <c r="ARZ43" s="261">
        <v>463400.41</v>
      </c>
      <c r="ASA43" s="262"/>
      <c r="ASB43" s="265">
        <f t="shared" si="78"/>
        <v>5375055.1800000006</v>
      </c>
      <c r="ASC43" s="266"/>
      <c r="ASD43" s="261"/>
      <c r="ASE43" s="261"/>
      <c r="ASF43" s="261"/>
      <c r="ASG43" s="261"/>
      <c r="ASH43" s="261"/>
      <c r="ASI43" s="261"/>
      <c r="ASJ43" s="261"/>
      <c r="ASK43" s="261"/>
      <c r="ASL43" s="261"/>
      <c r="ASM43" s="261"/>
      <c r="ASN43" s="262"/>
      <c r="ASO43" s="267">
        <f t="shared" si="77"/>
        <v>0</v>
      </c>
    </row>
    <row r="44" spans="1:1185" x14ac:dyDescent="0.25">
      <c r="A44" s="39">
        <v>43</v>
      </c>
      <c r="B44" s="40">
        <v>1</v>
      </c>
      <c r="C44" s="40" t="s">
        <v>54</v>
      </c>
      <c r="D44" s="40" t="s">
        <v>54</v>
      </c>
      <c r="E44" s="41" t="s">
        <v>54</v>
      </c>
      <c r="F44" s="187">
        <v>3196230</v>
      </c>
      <c r="G44" s="49">
        <v>3601519</v>
      </c>
      <c r="H44" s="51">
        <v>3123948</v>
      </c>
      <c r="I44" s="49">
        <v>3154977</v>
      </c>
      <c r="J44" s="49">
        <v>16088.322007669136</v>
      </c>
      <c r="K44" s="51"/>
      <c r="L44" s="49">
        <v>3457973.1500000004</v>
      </c>
      <c r="M44" s="49">
        <v>3474061</v>
      </c>
      <c r="N44" s="49">
        <v>3123948</v>
      </c>
      <c r="O44" s="49">
        <v>260329</v>
      </c>
      <c r="P44" s="49">
        <v>262915</v>
      </c>
      <c r="Q44" s="258">
        <v>46852.853467790635</v>
      </c>
      <c r="R44" s="259">
        <v>80604.674524539892</v>
      </c>
      <c r="S44" s="260">
        <f t="shared" si="0"/>
        <v>127457.52799233052</v>
      </c>
      <c r="T44" s="268">
        <v>7852.91</v>
      </c>
      <c r="U44" s="268">
        <v>4547.01</v>
      </c>
      <c r="V44" s="268">
        <v>6423.35</v>
      </c>
      <c r="W44" s="268">
        <v>42104.5</v>
      </c>
      <c r="X44" s="268">
        <v>6579.49</v>
      </c>
      <c r="Y44" s="268">
        <v>4046.73</v>
      </c>
      <c r="Z44" s="268">
        <v>8988.6</v>
      </c>
      <c r="AA44" s="268">
        <v>4586.29</v>
      </c>
      <c r="AB44" s="268">
        <v>5418.82</v>
      </c>
      <c r="AC44" s="268">
        <v>7909.9</v>
      </c>
      <c r="AD44" s="268">
        <v>15256.39</v>
      </c>
      <c r="AE44" s="268">
        <v>4962.2299999999996</v>
      </c>
      <c r="AF44" s="269"/>
      <c r="AG44" s="270">
        <f t="shared" si="1"/>
        <v>118676.22</v>
      </c>
      <c r="AH44" s="271">
        <f t="shared" si="1"/>
        <v>110823.31</v>
      </c>
      <c r="AI44" s="268">
        <v>550.49</v>
      </c>
      <c r="AJ44" s="268">
        <v>472.83</v>
      </c>
      <c r="AK44" s="268">
        <v>729.85</v>
      </c>
      <c r="AL44" s="268">
        <v>616.54999999999995</v>
      </c>
      <c r="AM44" s="268">
        <v>756.55</v>
      </c>
      <c r="AN44" s="268">
        <v>287.27999999999997</v>
      </c>
      <c r="AO44" s="268">
        <v>1680.39</v>
      </c>
      <c r="AP44" s="268">
        <v>400.88</v>
      </c>
      <c r="AQ44" s="268">
        <v>324.75</v>
      </c>
      <c r="AR44" s="268">
        <v>705.06</v>
      </c>
      <c r="AS44" s="268">
        <v>352.73</v>
      </c>
      <c r="AT44" s="268">
        <v>763.31</v>
      </c>
      <c r="AU44" s="269"/>
      <c r="AV44" s="270">
        <f t="shared" si="2"/>
        <v>7640.67</v>
      </c>
      <c r="AW44" s="271">
        <f t="shared" si="2"/>
        <v>7090.1799999999985</v>
      </c>
      <c r="AX44" s="268">
        <v>0</v>
      </c>
      <c r="AY44" s="268">
        <v>0</v>
      </c>
      <c r="AZ44" s="268">
        <v>0</v>
      </c>
      <c r="BA44" s="268">
        <v>0</v>
      </c>
      <c r="BB44" s="268">
        <v>0</v>
      </c>
      <c r="BC44" s="268">
        <v>0</v>
      </c>
      <c r="BD44" s="268">
        <v>0</v>
      </c>
      <c r="BE44" s="268">
        <v>0</v>
      </c>
      <c r="BF44" s="268">
        <v>0</v>
      </c>
      <c r="BG44" s="268">
        <v>0</v>
      </c>
      <c r="BH44" s="268">
        <v>0</v>
      </c>
      <c r="BI44" s="268">
        <v>0</v>
      </c>
      <c r="BJ44" s="269"/>
      <c r="BK44" s="270">
        <f t="shared" si="3"/>
        <v>0</v>
      </c>
      <c r="BL44" s="271">
        <f t="shared" si="3"/>
        <v>0</v>
      </c>
      <c r="BM44" s="268">
        <v>928.67</v>
      </c>
      <c r="BN44" s="268">
        <v>955.57</v>
      </c>
      <c r="BO44" s="268">
        <v>1357.06</v>
      </c>
      <c r="BP44" s="268">
        <v>630.23</v>
      </c>
      <c r="BQ44" s="268">
        <v>1357.02</v>
      </c>
      <c r="BR44" s="268">
        <v>846.72</v>
      </c>
      <c r="BS44" s="268">
        <v>369.92</v>
      </c>
      <c r="BT44" s="268">
        <v>630.66999999999996</v>
      </c>
      <c r="BU44" s="268">
        <v>523.63</v>
      </c>
      <c r="BV44" s="268">
        <v>528.03</v>
      </c>
      <c r="BW44" s="268">
        <v>908.14</v>
      </c>
      <c r="BX44" s="268">
        <v>670.57</v>
      </c>
      <c r="BY44" s="269"/>
      <c r="BZ44" s="270">
        <f t="shared" si="4"/>
        <v>9706.23</v>
      </c>
      <c r="CA44" s="271">
        <f t="shared" si="4"/>
        <v>8777.5600000000013</v>
      </c>
      <c r="CB44" s="268">
        <v>8073.45</v>
      </c>
      <c r="CC44" s="268">
        <v>8171.48</v>
      </c>
      <c r="CD44" s="268">
        <v>7178.62</v>
      </c>
      <c r="CE44" s="268">
        <v>7960.3</v>
      </c>
      <c r="CF44" s="268">
        <v>6457.2</v>
      </c>
      <c r="CG44" s="268">
        <v>5657.27</v>
      </c>
      <c r="CH44" s="268">
        <v>7885.82</v>
      </c>
      <c r="CI44" s="268">
        <v>7489.28</v>
      </c>
      <c r="CJ44" s="268">
        <v>6299.83</v>
      </c>
      <c r="CK44" s="268">
        <v>7732.87</v>
      </c>
      <c r="CL44" s="268">
        <v>8787.2099999999991</v>
      </c>
      <c r="CM44" s="268">
        <v>6571.18</v>
      </c>
      <c r="CN44" s="269"/>
      <c r="CO44" s="270">
        <f t="shared" si="5"/>
        <v>88264.50999999998</v>
      </c>
      <c r="CP44" s="271">
        <f t="shared" si="5"/>
        <v>80191.06</v>
      </c>
      <c r="CQ44" s="268">
        <v>0</v>
      </c>
      <c r="CR44" s="268">
        <v>0</v>
      </c>
      <c r="CS44" s="268">
        <v>0</v>
      </c>
      <c r="CT44" s="268">
        <v>0</v>
      </c>
      <c r="CU44" s="268">
        <v>0</v>
      </c>
      <c r="CV44" s="268">
        <v>0</v>
      </c>
      <c r="CW44" s="268">
        <v>0</v>
      </c>
      <c r="CX44" s="268">
        <v>0</v>
      </c>
      <c r="CY44" s="268">
        <v>0</v>
      </c>
      <c r="CZ44" s="268">
        <v>0</v>
      </c>
      <c r="DA44" s="268">
        <v>0</v>
      </c>
      <c r="DB44" s="268">
        <v>0</v>
      </c>
      <c r="DC44" s="269"/>
      <c r="DD44" s="270">
        <f t="shared" si="6"/>
        <v>0</v>
      </c>
      <c r="DE44" s="271">
        <f t="shared" si="6"/>
        <v>0</v>
      </c>
      <c r="DF44" s="268">
        <v>0</v>
      </c>
      <c r="DG44" s="268">
        <v>0</v>
      </c>
      <c r="DH44" s="268">
        <v>0</v>
      </c>
      <c r="DI44" s="268">
        <v>0</v>
      </c>
      <c r="DJ44" s="268">
        <v>0</v>
      </c>
      <c r="DK44" s="268">
        <v>0</v>
      </c>
      <c r="DL44" s="268">
        <v>0</v>
      </c>
      <c r="DM44" s="268">
        <v>0</v>
      </c>
      <c r="DN44" s="268">
        <v>0</v>
      </c>
      <c r="DO44" s="268">
        <v>0</v>
      </c>
      <c r="DP44" s="268">
        <v>0</v>
      </c>
      <c r="DQ44" s="268">
        <v>0</v>
      </c>
      <c r="DR44" s="269"/>
      <c r="DS44" s="270">
        <f t="shared" si="7"/>
        <v>0</v>
      </c>
      <c r="DT44" s="271">
        <f t="shared" si="7"/>
        <v>0</v>
      </c>
      <c r="DU44" s="268">
        <v>8809</v>
      </c>
      <c r="DV44" s="268">
        <v>6974.51</v>
      </c>
      <c r="DW44" s="268">
        <v>8734.8700000000008</v>
      </c>
      <c r="DX44" s="268">
        <v>4928.57</v>
      </c>
      <c r="DY44" s="268">
        <v>8254.2900000000009</v>
      </c>
      <c r="DZ44" s="268">
        <v>5741.49</v>
      </c>
      <c r="EA44" s="268">
        <v>7313.02</v>
      </c>
      <c r="EB44" s="268">
        <v>6624.38</v>
      </c>
      <c r="EC44" s="268">
        <v>6006.81</v>
      </c>
      <c r="ED44" s="268">
        <v>9523.06</v>
      </c>
      <c r="EE44" s="268">
        <v>10467.65</v>
      </c>
      <c r="EF44" s="268">
        <v>9854.5499999999993</v>
      </c>
      <c r="EG44" s="269"/>
      <c r="EH44" s="270">
        <f t="shared" si="8"/>
        <v>93232.2</v>
      </c>
      <c r="EI44" s="271">
        <f t="shared" si="8"/>
        <v>84423.2</v>
      </c>
      <c r="EJ44" s="268">
        <v>767.41</v>
      </c>
      <c r="EK44" s="268">
        <v>919.9</v>
      </c>
      <c r="EL44" s="268">
        <v>1073.6600000000001</v>
      </c>
      <c r="EM44" s="268">
        <v>654.05999999999995</v>
      </c>
      <c r="EN44" s="268">
        <v>997.07</v>
      </c>
      <c r="EO44" s="268">
        <v>717.51</v>
      </c>
      <c r="EP44" s="268">
        <v>869.86</v>
      </c>
      <c r="EQ44" s="268">
        <v>691.58</v>
      </c>
      <c r="ER44" s="268">
        <v>773.22</v>
      </c>
      <c r="ES44" s="268">
        <v>375.51</v>
      </c>
      <c r="ET44" s="268">
        <v>1429.96</v>
      </c>
      <c r="EU44" s="268">
        <v>1296.04</v>
      </c>
      <c r="EV44" s="269"/>
      <c r="EW44" s="270">
        <f t="shared" si="9"/>
        <v>10565.780000000002</v>
      </c>
      <c r="EX44" s="271">
        <f t="shared" si="9"/>
        <v>9798.369999999999</v>
      </c>
      <c r="EY44" s="268">
        <v>0</v>
      </c>
      <c r="EZ44" s="268">
        <v>0</v>
      </c>
      <c r="FA44" s="268">
        <v>0</v>
      </c>
      <c r="FB44" s="268">
        <v>0</v>
      </c>
      <c r="FC44" s="268">
        <v>0</v>
      </c>
      <c r="FD44" s="268">
        <v>0</v>
      </c>
      <c r="FE44" s="268">
        <v>0</v>
      </c>
      <c r="FF44" s="268">
        <v>0</v>
      </c>
      <c r="FG44" s="268">
        <v>0</v>
      </c>
      <c r="FH44" s="268">
        <v>0</v>
      </c>
      <c r="FI44" s="268">
        <v>0</v>
      </c>
      <c r="FJ44" s="268">
        <v>0</v>
      </c>
      <c r="FK44" s="269"/>
      <c r="FL44" s="270">
        <f t="shared" si="10"/>
        <v>0</v>
      </c>
      <c r="FM44" s="271">
        <f t="shared" si="10"/>
        <v>0</v>
      </c>
      <c r="FN44" s="268">
        <v>4121.5200000000004</v>
      </c>
      <c r="FO44" s="268">
        <v>6043.03</v>
      </c>
      <c r="FP44" s="268">
        <v>3826.93</v>
      </c>
      <c r="FQ44" s="268">
        <v>3407.67</v>
      </c>
      <c r="FR44" s="268">
        <v>3724.42</v>
      </c>
      <c r="FS44" s="268">
        <v>3135.46</v>
      </c>
      <c r="FT44" s="268">
        <v>3435.26</v>
      </c>
      <c r="FU44" s="268">
        <v>1569.57</v>
      </c>
      <c r="FV44" s="268">
        <v>1990.15</v>
      </c>
      <c r="FW44" s="268">
        <v>2054.31</v>
      </c>
      <c r="FX44" s="268">
        <v>5343.02</v>
      </c>
      <c r="FY44" s="268">
        <v>4006.13</v>
      </c>
      <c r="FZ44" s="269"/>
      <c r="GA44" s="270">
        <f t="shared" si="11"/>
        <v>42657.469999999994</v>
      </c>
      <c r="GB44" s="271">
        <f t="shared" si="11"/>
        <v>38535.949999999997</v>
      </c>
      <c r="GC44" s="268">
        <v>4632.7299999999996</v>
      </c>
      <c r="GD44" s="268">
        <v>4411.42</v>
      </c>
      <c r="GE44" s="268">
        <v>3383.83</v>
      </c>
      <c r="GF44" s="268">
        <v>3231.72</v>
      </c>
      <c r="GG44" s="268">
        <v>3943.38</v>
      </c>
      <c r="GH44" s="268">
        <v>3222.9</v>
      </c>
      <c r="GI44" s="268">
        <v>2955.1</v>
      </c>
      <c r="GJ44" s="268">
        <v>1721.77</v>
      </c>
      <c r="GK44" s="268">
        <v>2545.65</v>
      </c>
      <c r="GL44" s="268">
        <v>3446.51</v>
      </c>
      <c r="GM44" s="268">
        <v>3071.93</v>
      </c>
      <c r="GN44" s="268">
        <v>3984.1</v>
      </c>
      <c r="GO44" s="269"/>
      <c r="GP44" s="270">
        <f t="shared" si="12"/>
        <v>40551.040000000001</v>
      </c>
      <c r="GQ44" s="271">
        <f t="shared" si="12"/>
        <v>35918.31</v>
      </c>
      <c r="GR44" s="268">
        <v>811.04</v>
      </c>
      <c r="GS44" s="268">
        <v>807.54</v>
      </c>
      <c r="GT44" s="268">
        <v>1266.3599999999999</v>
      </c>
      <c r="GU44" s="268">
        <v>1088.48</v>
      </c>
      <c r="GV44" s="268">
        <v>1071.82</v>
      </c>
      <c r="GW44" s="268">
        <v>974.84</v>
      </c>
      <c r="GX44" s="268">
        <v>1366.16</v>
      </c>
      <c r="GY44" s="268">
        <v>0</v>
      </c>
      <c r="GZ44" s="268">
        <v>835.17</v>
      </c>
      <c r="HA44" s="268">
        <v>2276.52</v>
      </c>
      <c r="HB44" s="268">
        <v>1052.8599999999999</v>
      </c>
      <c r="HC44" s="268">
        <v>1005.84</v>
      </c>
      <c r="HD44" s="269"/>
      <c r="HE44" s="270">
        <f t="shared" si="13"/>
        <v>12556.630000000001</v>
      </c>
      <c r="HF44" s="271">
        <f t="shared" si="13"/>
        <v>11745.59</v>
      </c>
      <c r="HG44" s="268">
        <v>672.59</v>
      </c>
      <c r="HH44" s="268">
        <v>0</v>
      </c>
      <c r="HI44" s="268">
        <v>0</v>
      </c>
      <c r="HJ44" s="268">
        <v>0</v>
      </c>
      <c r="HK44" s="268">
        <v>0</v>
      </c>
      <c r="HL44" s="268">
        <v>0</v>
      </c>
      <c r="HM44" s="268">
        <v>0</v>
      </c>
      <c r="HN44" s="268">
        <v>0</v>
      </c>
      <c r="HO44" s="268">
        <v>0</v>
      </c>
      <c r="HP44" s="268">
        <v>0</v>
      </c>
      <c r="HQ44" s="268">
        <v>0</v>
      </c>
      <c r="HR44" s="268">
        <v>0</v>
      </c>
      <c r="HS44" s="269"/>
      <c r="HT44" s="270">
        <f t="shared" si="14"/>
        <v>672.59</v>
      </c>
      <c r="HU44" s="271">
        <f t="shared" si="14"/>
        <v>0</v>
      </c>
      <c r="HV44" s="268">
        <v>0</v>
      </c>
      <c r="HW44" s="268">
        <v>0</v>
      </c>
      <c r="HX44" s="268">
        <v>0</v>
      </c>
      <c r="HY44" s="268">
        <v>0</v>
      </c>
      <c r="HZ44" s="268">
        <v>0</v>
      </c>
      <c r="IA44" s="268">
        <v>0</v>
      </c>
      <c r="IB44" s="268">
        <v>0</v>
      </c>
      <c r="IC44" s="268">
        <v>0</v>
      </c>
      <c r="ID44" s="268">
        <v>0</v>
      </c>
      <c r="IE44" s="268">
        <v>0</v>
      </c>
      <c r="IF44" s="268">
        <v>0</v>
      </c>
      <c r="IG44" s="268">
        <v>0</v>
      </c>
      <c r="IH44" s="269"/>
      <c r="II44" s="270">
        <f t="shared" si="15"/>
        <v>0</v>
      </c>
      <c r="IJ44" s="271">
        <f t="shared" si="15"/>
        <v>0</v>
      </c>
      <c r="IK44" s="268">
        <v>10074.11</v>
      </c>
      <c r="IL44" s="268">
        <v>12119.66</v>
      </c>
      <c r="IM44" s="268">
        <v>12084.5</v>
      </c>
      <c r="IN44" s="268">
        <v>13819</v>
      </c>
      <c r="IO44" s="268">
        <v>7437</v>
      </c>
      <c r="IP44" s="268">
        <v>3314.59</v>
      </c>
      <c r="IQ44" s="268">
        <v>4455</v>
      </c>
      <c r="IR44" s="268">
        <v>8984</v>
      </c>
      <c r="IS44" s="268">
        <v>5314.17</v>
      </c>
      <c r="IT44" s="268">
        <v>8460.2000000000007</v>
      </c>
      <c r="IU44" s="268">
        <v>11232</v>
      </c>
      <c r="IV44" s="268">
        <v>14814.69</v>
      </c>
      <c r="IW44" s="269"/>
      <c r="IX44" s="270">
        <f t="shared" si="16"/>
        <v>112108.92</v>
      </c>
      <c r="IY44" s="271">
        <f t="shared" si="16"/>
        <v>102034.81</v>
      </c>
      <c r="IZ44" s="268">
        <v>2727.42</v>
      </c>
      <c r="JA44" s="268">
        <v>5173.45</v>
      </c>
      <c r="JB44" s="268">
        <v>5829.35</v>
      </c>
      <c r="JC44" s="268">
        <v>12345</v>
      </c>
      <c r="JD44" s="268">
        <v>3492.65</v>
      </c>
      <c r="JE44" s="268">
        <v>3667</v>
      </c>
      <c r="JF44" s="268">
        <v>-73.400000000000006</v>
      </c>
      <c r="JG44" s="268">
        <v>1941.03</v>
      </c>
      <c r="JH44" s="268">
        <v>552</v>
      </c>
      <c r="JI44" s="268">
        <v>-52.34</v>
      </c>
      <c r="JJ44" s="268">
        <v>236.5</v>
      </c>
      <c r="JK44" s="268">
        <v>482</v>
      </c>
      <c r="JL44" s="269"/>
      <c r="JM44" s="270">
        <f t="shared" si="17"/>
        <v>36320.660000000003</v>
      </c>
      <c r="JN44" s="271">
        <f t="shared" si="17"/>
        <v>33593.240000000005</v>
      </c>
      <c r="JO44" s="268">
        <v>0</v>
      </c>
      <c r="JP44" s="268">
        <v>0</v>
      </c>
      <c r="JQ44" s="268">
        <v>0</v>
      </c>
      <c r="JR44" s="268">
        <v>0</v>
      </c>
      <c r="JS44" s="268">
        <v>0</v>
      </c>
      <c r="JT44" s="268">
        <v>0</v>
      </c>
      <c r="JU44" s="268">
        <v>0</v>
      </c>
      <c r="JV44" s="268">
        <v>0</v>
      </c>
      <c r="JW44" s="268">
        <v>0</v>
      </c>
      <c r="JX44" s="268">
        <v>0</v>
      </c>
      <c r="JY44" s="268">
        <v>0</v>
      </c>
      <c r="JZ44" s="268">
        <v>0</v>
      </c>
      <c r="KA44" s="269"/>
      <c r="KB44" s="270">
        <f t="shared" si="18"/>
        <v>0</v>
      </c>
      <c r="KC44" s="271">
        <f t="shared" si="18"/>
        <v>0</v>
      </c>
      <c r="KD44" s="268">
        <v>6105.86</v>
      </c>
      <c r="KE44" s="268">
        <v>7925.6</v>
      </c>
      <c r="KF44" s="268">
        <v>7920</v>
      </c>
      <c r="KG44" s="268">
        <v>8160</v>
      </c>
      <c r="KH44" s="268">
        <v>4720</v>
      </c>
      <c r="KI44" s="268">
        <v>6336.41</v>
      </c>
      <c r="KJ44" s="268">
        <v>5280</v>
      </c>
      <c r="KK44" s="268">
        <v>6240</v>
      </c>
      <c r="KL44" s="268">
        <v>5145.5</v>
      </c>
      <c r="KM44" s="268">
        <v>5620.32</v>
      </c>
      <c r="KN44" s="268">
        <v>6640</v>
      </c>
      <c r="KO44" s="268">
        <v>7793.78</v>
      </c>
      <c r="KP44" s="269"/>
      <c r="KQ44" s="270">
        <f t="shared" si="19"/>
        <v>77887.47</v>
      </c>
      <c r="KR44" s="271">
        <f t="shared" si="19"/>
        <v>71781.61</v>
      </c>
      <c r="KS44" s="268">
        <v>500</v>
      </c>
      <c r="KT44" s="268">
        <v>400</v>
      </c>
      <c r="KU44" s="268">
        <v>550</v>
      </c>
      <c r="KV44" s="268">
        <v>150</v>
      </c>
      <c r="KW44" s="268">
        <v>250</v>
      </c>
      <c r="KX44" s="268">
        <v>500</v>
      </c>
      <c r="KY44" s="268">
        <v>500</v>
      </c>
      <c r="KZ44" s="268">
        <v>250</v>
      </c>
      <c r="LA44" s="268">
        <v>200</v>
      </c>
      <c r="LB44" s="268">
        <v>350</v>
      </c>
      <c r="LC44" s="268">
        <v>150</v>
      </c>
      <c r="LD44" s="268">
        <v>650</v>
      </c>
      <c r="LE44" s="269"/>
      <c r="LF44" s="270">
        <f t="shared" si="20"/>
        <v>4450</v>
      </c>
      <c r="LG44" s="271">
        <f t="shared" si="20"/>
        <v>3950</v>
      </c>
      <c r="LH44" s="268">
        <v>0</v>
      </c>
      <c r="LI44" s="268">
        <v>0</v>
      </c>
      <c r="LJ44" s="268">
        <v>80</v>
      </c>
      <c r="LK44" s="268">
        <v>-80</v>
      </c>
      <c r="LL44" s="268">
        <v>0</v>
      </c>
      <c r="LM44" s="268">
        <v>0</v>
      </c>
      <c r="LN44" s="268">
        <v>0</v>
      </c>
      <c r="LO44" s="268">
        <v>0</v>
      </c>
      <c r="LP44" s="268">
        <v>80</v>
      </c>
      <c r="LQ44" s="268">
        <v>-80</v>
      </c>
      <c r="LR44" s="268">
        <v>0</v>
      </c>
      <c r="LS44" s="268">
        <v>0</v>
      </c>
      <c r="LT44" s="269"/>
      <c r="LU44" s="270">
        <f t="shared" si="21"/>
        <v>0</v>
      </c>
      <c r="LV44" s="271">
        <f t="shared" si="21"/>
        <v>0</v>
      </c>
      <c r="LW44" s="268">
        <v>790</v>
      </c>
      <c r="LX44" s="268">
        <v>790</v>
      </c>
      <c r="LY44" s="268">
        <v>1185</v>
      </c>
      <c r="LZ44" s="268">
        <v>1185</v>
      </c>
      <c r="MA44" s="268">
        <v>790</v>
      </c>
      <c r="MB44" s="268">
        <v>790</v>
      </c>
      <c r="MC44" s="268">
        <v>395</v>
      </c>
      <c r="MD44" s="268">
        <v>1185</v>
      </c>
      <c r="ME44" s="268">
        <v>1975</v>
      </c>
      <c r="MF44" s="268">
        <v>395</v>
      </c>
      <c r="MG44" s="268">
        <v>2765</v>
      </c>
      <c r="MH44" s="268">
        <v>0</v>
      </c>
      <c r="MI44" s="269"/>
      <c r="MJ44" s="270">
        <f t="shared" si="22"/>
        <v>12245</v>
      </c>
      <c r="MK44" s="271">
        <f t="shared" si="22"/>
        <v>11455</v>
      </c>
      <c r="ML44" s="268">
        <v>0</v>
      </c>
      <c r="MM44" s="268">
        <v>0</v>
      </c>
      <c r="MN44" s="268">
        <v>790</v>
      </c>
      <c r="MO44" s="268">
        <v>790</v>
      </c>
      <c r="MP44" s="268">
        <v>0</v>
      </c>
      <c r="MQ44" s="268">
        <v>1185</v>
      </c>
      <c r="MR44" s="268">
        <v>0</v>
      </c>
      <c r="MS44" s="268">
        <v>0</v>
      </c>
      <c r="MT44" s="268">
        <v>0</v>
      </c>
      <c r="MU44" s="268">
        <v>2370</v>
      </c>
      <c r="MV44" s="268">
        <v>0</v>
      </c>
      <c r="MW44" s="268">
        <v>0</v>
      </c>
      <c r="MX44" s="269"/>
      <c r="MY44" s="270">
        <f t="shared" si="23"/>
        <v>5135</v>
      </c>
      <c r="MZ44" s="271">
        <f t="shared" si="23"/>
        <v>5135</v>
      </c>
      <c r="NA44" s="268">
        <v>27645</v>
      </c>
      <c r="NB44" s="268">
        <v>41050</v>
      </c>
      <c r="NC44" s="268">
        <v>29142</v>
      </c>
      <c r="ND44" s="268">
        <v>40345</v>
      </c>
      <c r="NE44" s="268">
        <v>32845</v>
      </c>
      <c r="NF44" s="268">
        <v>34485</v>
      </c>
      <c r="NG44" s="268">
        <v>39739</v>
      </c>
      <c r="NH44" s="268">
        <v>17710</v>
      </c>
      <c r="NI44" s="268">
        <v>19255</v>
      </c>
      <c r="NJ44" s="268">
        <v>26365</v>
      </c>
      <c r="NK44" s="268">
        <v>26030</v>
      </c>
      <c r="NL44" s="268">
        <v>27957</v>
      </c>
      <c r="NM44" s="269"/>
      <c r="NN44" s="270">
        <f t="shared" si="24"/>
        <v>362568</v>
      </c>
      <c r="NO44" s="271">
        <f t="shared" si="24"/>
        <v>334923</v>
      </c>
      <c r="NP44" s="268">
        <v>649.04999999999995</v>
      </c>
      <c r="NQ44" s="268">
        <v>1674.45</v>
      </c>
      <c r="NR44" s="268">
        <v>1066.3800000000001</v>
      </c>
      <c r="NS44" s="268">
        <v>707.05</v>
      </c>
      <c r="NT44" s="268">
        <v>716.85</v>
      </c>
      <c r="NU44" s="268">
        <v>1563.24</v>
      </c>
      <c r="NV44" s="268">
        <v>668.62</v>
      </c>
      <c r="NW44" s="268">
        <v>487.4</v>
      </c>
      <c r="NX44" s="268">
        <v>81.900000000000006</v>
      </c>
      <c r="NY44" s="268">
        <v>291.52999999999997</v>
      </c>
      <c r="NZ44" s="268">
        <v>701.95</v>
      </c>
      <c r="OA44" s="268">
        <v>389.96</v>
      </c>
      <c r="OB44" s="269"/>
      <c r="OC44" s="270">
        <f t="shared" si="25"/>
        <v>8998.3799999999992</v>
      </c>
      <c r="OD44" s="271">
        <f t="shared" si="25"/>
        <v>8349.3299999999981</v>
      </c>
      <c r="OE44" s="268">
        <v>6240</v>
      </c>
      <c r="OF44" s="268">
        <v>7760</v>
      </c>
      <c r="OG44" s="268">
        <v>6960</v>
      </c>
      <c r="OH44" s="268">
        <v>8080</v>
      </c>
      <c r="OI44" s="268">
        <v>8160</v>
      </c>
      <c r="OJ44" s="268">
        <v>6560</v>
      </c>
      <c r="OK44" s="268">
        <v>9280</v>
      </c>
      <c r="OL44" s="268">
        <v>3440</v>
      </c>
      <c r="OM44" s="268">
        <v>3760</v>
      </c>
      <c r="ON44" s="268">
        <v>5680</v>
      </c>
      <c r="OO44" s="268">
        <v>4640</v>
      </c>
      <c r="OP44" s="268">
        <v>4800</v>
      </c>
      <c r="OQ44" s="269"/>
      <c r="OR44" s="270">
        <f t="shared" si="26"/>
        <v>75360</v>
      </c>
      <c r="OS44" s="271">
        <f t="shared" si="26"/>
        <v>69120</v>
      </c>
      <c r="OT44" s="268">
        <v>150</v>
      </c>
      <c r="OU44" s="268">
        <v>200</v>
      </c>
      <c r="OV44" s="268">
        <v>50</v>
      </c>
      <c r="OW44" s="268">
        <v>100</v>
      </c>
      <c r="OX44" s="268">
        <v>350</v>
      </c>
      <c r="OY44" s="268">
        <v>200</v>
      </c>
      <c r="OZ44" s="268">
        <v>150</v>
      </c>
      <c r="PA44" s="268">
        <v>0</v>
      </c>
      <c r="PB44" s="268">
        <v>50</v>
      </c>
      <c r="PC44" s="268">
        <v>50</v>
      </c>
      <c r="PD44" s="268">
        <v>100</v>
      </c>
      <c r="PE44" s="268">
        <v>450</v>
      </c>
      <c r="PF44" s="269"/>
      <c r="PG44" s="270">
        <f t="shared" si="27"/>
        <v>1850</v>
      </c>
      <c r="PH44" s="271">
        <f t="shared" si="27"/>
        <v>1700</v>
      </c>
      <c r="PI44" s="268">
        <v>9540</v>
      </c>
      <c r="PJ44" s="268">
        <v>11220</v>
      </c>
      <c r="PK44" s="268">
        <v>9680</v>
      </c>
      <c r="PL44" s="268">
        <v>9065</v>
      </c>
      <c r="PM44" s="268">
        <v>15260</v>
      </c>
      <c r="PN44" s="268">
        <v>14945</v>
      </c>
      <c r="PO44" s="268">
        <v>14910</v>
      </c>
      <c r="PP44" s="268">
        <v>10060</v>
      </c>
      <c r="PQ44" s="268">
        <v>15320</v>
      </c>
      <c r="PR44" s="268">
        <v>14300</v>
      </c>
      <c r="PS44" s="268">
        <v>16072.15</v>
      </c>
      <c r="PT44" s="268">
        <v>16265</v>
      </c>
      <c r="PU44" s="269"/>
      <c r="PV44" s="270">
        <f t="shared" si="28"/>
        <v>156637.15</v>
      </c>
      <c r="PW44" s="271">
        <f t="shared" si="28"/>
        <v>147097.15</v>
      </c>
      <c r="PX44" s="268">
        <v>907.1</v>
      </c>
      <c r="PY44" s="268">
        <v>1708.5</v>
      </c>
      <c r="PZ44" s="268">
        <v>1802</v>
      </c>
      <c r="QA44" s="268">
        <v>633.5</v>
      </c>
      <c r="QB44" s="268">
        <v>1623</v>
      </c>
      <c r="QC44" s="268">
        <v>1929.5</v>
      </c>
      <c r="QD44" s="268">
        <v>1730.35</v>
      </c>
      <c r="QE44" s="268">
        <v>4201</v>
      </c>
      <c r="QF44" s="268">
        <v>1843.5</v>
      </c>
      <c r="QG44" s="268">
        <v>1980.53</v>
      </c>
      <c r="QH44" s="268">
        <v>3097.59</v>
      </c>
      <c r="QI44" s="268">
        <v>1519.35</v>
      </c>
      <c r="QJ44" s="269"/>
      <c r="QK44" s="270">
        <f t="shared" si="29"/>
        <v>22975.919999999998</v>
      </c>
      <c r="QL44" s="271">
        <f t="shared" si="29"/>
        <v>22068.82</v>
      </c>
      <c r="QM44" s="268">
        <v>0</v>
      </c>
      <c r="QN44" s="268">
        <v>0</v>
      </c>
      <c r="QO44" s="268">
        <v>0</v>
      </c>
      <c r="QP44" s="268">
        <v>0</v>
      </c>
      <c r="QQ44" s="268">
        <v>160</v>
      </c>
      <c r="QR44" s="268">
        <v>80</v>
      </c>
      <c r="QS44" s="268">
        <v>0</v>
      </c>
      <c r="QT44" s="268">
        <v>0</v>
      </c>
      <c r="QU44" s="268">
        <v>80</v>
      </c>
      <c r="QV44" s="268">
        <v>160</v>
      </c>
      <c r="QW44" s="268">
        <v>0</v>
      </c>
      <c r="QX44" s="268">
        <v>0</v>
      </c>
      <c r="QY44" s="269"/>
      <c r="QZ44" s="270">
        <f t="shared" si="30"/>
        <v>480</v>
      </c>
      <c r="RA44" s="271">
        <f t="shared" si="30"/>
        <v>480</v>
      </c>
      <c r="RB44" s="268">
        <v>50</v>
      </c>
      <c r="RC44" s="268">
        <v>100</v>
      </c>
      <c r="RD44" s="268">
        <v>50</v>
      </c>
      <c r="RE44" s="268">
        <v>0</v>
      </c>
      <c r="RF44" s="268">
        <v>100</v>
      </c>
      <c r="RG44" s="268">
        <v>150</v>
      </c>
      <c r="RH44" s="268">
        <v>50</v>
      </c>
      <c r="RI44" s="268">
        <v>50</v>
      </c>
      <c r="RJ44" s="268">
        <v>0</v>
      </c>
      <c r="RK44" s="268">
        <v>0</v>
      </c>
      <c r="RL44" s="268">
        <v>50</v>
      </c>
      <c r="RM44" s="268">
        <v>150</v>
      </c>
      <c r="RN44" s="269"/>
      <c r="RO44" s="270">
        <f t="shared" si="31"/>
        <v>750</v>
      </c>
      <c r="RP44" s="271">
        <f t="shared" si="31"/>
        <v>700</v>
      </c>
      <c r="RQ44" s="268">
        <v>0</v>
      </c>
      <c r="RR44" s="268">
        <v>0</v>
      </c>
      <c r="RS44" s="268">
        <v>0</v>
      </c>
      <c r="RT44" s="268">
        <v>0</v>
      </c>
      <c r="RU44" s="268">
        <v>0</v>
      </c>
      <c r="RV44" s="268">
        <v>0</v>
      </c>
      <c r="RW44" s="268">
        <v>0</v>
      </c>
      <c r="RX44" s="268">
        <v>0</v>
      </c>
      <c r="RY44" s="268">
        <v>0</v>
      </c>
      <c r="RZ44" s="268">
        <v>0</v>
      </c>
      <c r="SA44" s="268">
        <v>0</v>
      </c>
      <c r="SB44" s="268">
        <v>0</v>
      </c>
      <c r="SC44" s="269"/>
      <c r="SD44" s="270">
        <f t="shared" si="32"/>
        <v>0</v>
      </c>
      <c r="SE44" s="271">
        <f t="shared" si="32"/>
        <v>0</v>
      </c>
      <c r="SF44" s="268">
        <v>0</v>
      </c>
      <c r="SG44" s="268">
        <v>0</v>
      </c>
      <c r="SH44" s="268">
        <v>0</v>
      </c>
      <c r="SI44" s="268">
        <v>0</v>
      </c>
      <c r="SJ44" s="268">
        <v>0</v>
      </c>
      <c r="SK44" s="268">
        <v>0</v>
      </c>
      <c r="SL44" s="268">
        <v>0</v>
      </c>
      <c r="SM44" s="268">
        <v>0</v>
      </c>
      <c r="SN44" s="268">
        <v>0</v>
      </c>
      <c r="SO44" s="268">
        <v>0</v>
      </c>
      <c r="SP44" s="268">
        <v>0</v>
      </c>
      <c r="SQ44" s="268">
        <v>0</v>
      </c>
      <c r="SR44" s="269"/>
      <c r="SS44" s="270">
        <f t="shared" si="33"/>
        <v>0</v>
      </c>
      <c r="ST44" s="271">
        <f t="shared" si="33"/>
        <v>0</v>
      </c>
      <c r="SU44" s="268">
        <v>6670</v>
      </c>
      <c r="SV44" s="268">
        <v>6095</v>
      </c>
      <c r="SW44" s="268">
        <v>4830</v>
      </c>
      <c r="SX44" s="268">
        <v>7370</v>
      </c>
      <c r="SY44" s="268">
        <v>9755</v>
      </c>
      <c r="SZ44" s="268">
        <v>6053.3</v>
      </c>
      <c r="TA44" s="268">
        <v>7905</v>
      </c>
      <c r="TB44" s="268">
        <v>3405</v>
      </c>
      <c r="TC44" s="268">
        <v>3450</v>
      </c>
      <c r="TD44" s="268">
        <v>5101.7</v>
      </c>
      <c r="TE44" s="268">
        <v>6210</v>
      </c>
      <c r="TF44" s="268">
        <v>5405</v>
      </c>
      <c r="TG44" s="269"/>
      <c r="TH44" s="270">
        <f t="shared" si="34"/>
        <v>72250</v>
      </c>
      <c r="TI44" s="271">
        <f t="shared" si="34"/>
        <v>65580</v>
      </c>
      <c r="TJ44" s="268">
        <v>3278.88</v>
      </c>
      <c r="TK44" s="268">
        <v>3295.56</v>
      </c>
      <c r="TL44" s="268">
        <v>3252.79</v>
      </c>
      <c r="TM44" s="268">
        <v>2956.55</v>
      </c>
      <c r="TN44" s="268">
        <v>3498.56</v>
      </c>
      <c r="TO44" s="268">
        <v>3155.49</v>
      </c>
      <c r="TP44" s="268">
        <v>2419.5100000000002</v>
      </c>
      <c r="TQ44" s="268">
        <v>1813.47</v>
      </c>
      <c r="TR44" s="268">
        <v>1954.47</v>
      </c>
      <c r="TS44" s="268">
        <v>3452.78</v>
      </c>
      <c r="TT44" s="268">
        <v>4091.64</v>
      </c>
      <c r="TU44" s="268">
        <v>2428.1799999999998</v>
      </c>
      <c r="TV44" s="269"/>
      <c r="TW44" s="270">
        <f t="shared" si="35"/>
        <v>35597.879999999997</v>
      </c>
      <c r="TX44" s="271">
        <f t="shared" si="35"/>
        <v>32319</v>
      </c>
      <c r="TY44" s="268">
        <v>4640</v>
      </c>
      <c r="TZ44" s="268">
        <v>4240</v>
      </c>
      <c r="UA44" s="268">
        <v>3360</v>
      </c>
      <c r="UB44" s="268">
        <v>3280</v>
      </c>
      <c r="UC44" s="268">
        <v>1360</v>
      </c>
      <c r="UD44" s="268">
        <v>4160</v>
      </c>
      <c r="UE44" s="268">
        <v>480</v>
      </c>
      <c r="UF44" s="268">
        <v>2160</v>
      </c>
      <c r="UG44" s="268">
        <v>2400</v>
      </c>
      <c r="UH44" s="268">
        <v>3600</v>
      </c>
      <c r="UI44" s="268">
        <v>4320</v>
      </c>
      <c r="UJ44" s="268">
        <v>3760</v>
      </c>
      <c r="UK44" s="269"/>
      <c r="UL44" s="270">
        <f t="shared" si="36"/>
        <v>37760</v>
      </c>
      <c r="UM44" s="271">
        <f t="shared" si="36"/>
        <v>33120</v>
      </c>
      <c r="UN44" s="268">
        <v>650</v>
      </c>
      <c r="UO44" s="268">
        <v>800</v>
      </c>
      <c r="UP44" s="268">
        <v>500</v>
      </c>
      <c r="UQ44" s="268">
        <v>300</v>
      </c>
      <c r="UR44" s="268">
        <v>550</v>
      </c>
      <c r="US44" s="268">
        <v>750</v>
      </c>
      <c r="UT44" s="268">
        <v>450</v>
      </c>
      <c r="UU44" s="268">
        <v>300</v>
      </c>
      <c r="UV44" s="268">
        <v>500</v>
      </c>
      <c r="UW44" s="268">
        <v>1000</v>
      </c>
      <c r="UX44" s="268">
        <v>850</v>
      </c>
      <c r="UY44" s="268">
        <v>1350</v>
      </c>
      <c r="UZ44" s="269"/>
      <c r="VA44" s="270">
        <f t="shared" si="37"/>
        <v>8000</v>
      </c>
      <c r="VB44" s="271">
        <f t="shared" si="37"/>
        <v>7350</v>
      </c>
      <c r="VC44" s="268">
        <v>-80</v>
      </c>
      <c r="VD44" s="268">
        <v>0</v>
      </c>
      <c r="VE44" s="268">
        <v>0</v>
      </c>
      <c r="VF44" s="268">
        <v>0</v>
      </c>
      <c r="VG44" s="268">
        <v>0</v>
      </c>
      <c r="VH44" s="268">
        <v>0</v>
      </c>
      <c r="VI44" s="268">
        <v>80</v>
      </c>
      <c r="VJ44" s="268">
        <v>0</v>
      </c>
      <c r="VK44" s="268">
        <v>0</v>
      </c>
      <c r="VL44" s="268">
        <v>0</v>
      </c>
      <c r="VM44" s="268">
        <v>0</v>
      </c>
      <c r="VN44" s="268">
        <v>0</v>
      </c>
      <c r="VO44" s="269"/>
      <c r="VP44" s="270">
        <f t="shared" si="38"/>
        <v>0</v>
      </c>
      <c r="VQ44" s="271">
        <f t="shared" si="38"/>
        <v>80</v>
      </c>
      <c r="VR44" s="268">
        <v>2950</v>
      </c>
      <c r="VS44" s="268">
        <v>5310</v>
      </c>
      <c r="VT44" s="268">
        <v>3835</v>
      </c>
      <c r="VU44" s="268">
        <v>0</v>
      </c>
      <c r="VV44" s="268">
        <v>4130</v>
      </c>
      <c r="VW44" s="268">
        <v>5310</v>
      </c>
      <c r="VX44" s="268">
        <v>1770</v>
      </c>
      <c r="VY44" s="268">
        <v>2655</v>
      </c>
      <c r="VZ44" s="268">
        <v>3245</v>
      </c>
      <c r="WA44" s="268">
        <v>4415</v>
      </c>
      <c r="WB44" s="268">
        <v>4720</v>
      </c>
      <c r="WC44" s="268">
        <v>4720</v>
      </c>
      <c r="WD44" s="269"/>
      <c r="WE44" s="270">
        <f t="shared" si="39"/>
        <v>43060</v>
      </c>
      <c r="WF44" s="271">
        <f t="shared" si="39"/>
        <v>40110</v>
      </c>
      <c r="WG44" s="268">
        <v>23059.97</v>
      </c>
      <c r="WH44" s="268">
        <v>29786.080000000002</v>
      </c>
      <c r="WI44" s="268">
        <v>19515.45</v>
      </c>
      <c r="WJ44" s="268">
        <v>24568.91</v>
      </c>
      <c r="WK44" s="268">
        <v>32508.34</v>
      </c>
      <c r="WL44" s="268">
        <v>40940.120000000003</v>
      </c>
      <c r="WM44" s="268">
        <v>22364.01</v>
      </c>
      <c r="WN44" s="268">
        <v>16170.49</v>
      </c>
      <c r="WO44" s="268">
        <v>18307.990000000002</v>
      </c>
      <c r="WP44" s="268">
        <v>44160.83</v>
      </c>
      <c r="WQ44" s="268">
        <v>37199.94</v>
      </c>
      <c r="WR44" s="268">
        <v>26306.29</v>
      </c>
      <c r="WS44" s="269"/>
      <c r="WT44" s="270">
        <f t="shared" si="40"/>
        <v>334888.42</v>
      </c>
      <c r="WU44" s="271">
        <f t="shared" si="40"/>
        <v>311828.44999999995</v>
      </c>
      <c r="WV44" s="268">
        <v>2295.4699999999998</v>
      </c>
      <c r="WW44" s="268">
        <v>3414.2</v>
      </c>
      <c r="WX44" s="268">
        <v>2141.7399999999998</v>
      </c>
      <c r="WY44" s="268">
        <v>2784.85</v>
      </c>
      <c r="WZ44" s="268">
        <v>3861.74</v>
      </c>
      <c r="XA44" s="268">
        <v>4657.1099999999997</v>
      </c>
      <c r="XB44" s="268">
        <v>2701.47</v>
      </c>
      <c r="XC44" s="268">
        <v>1898.72</v>
      </c>
      <c r="XD44" s="268">
        <v>2096.71</v>
      </c>
      <c r="XE44" s="268">
        <v>4967.21</v>
      </c>
      <c r="XF44" s="268">
        <v>4246.6899999999996</v>
      </c>
      <c r="XG44" s="268">
        <v>2970.67</v>
      </c>
      <c r="XH44" s="269"/>
      <c r="XI44" s="270">
        <f t="shared" si="41"/>
        <v>38036.58</v>
      </c>
      <c r="XJ44" s="271">
        <f t="shared" si="41"/>
        <v>35741.11</v>
      </c>
      <c r="XK44" s="268">
        <v>0</v>
      </c>
      <c r="XL44" s="268">
        <v>0</v>
      </c>
      <c r="XM44" s="268">
        <v>0</v>
      </c>
      <c r="XN44" s="268">
        <v>0</v>
      </c>
      <c r="XO44" s="268">
        <v>0</v>
      </c>
      <c r="XP44" s="268">
        <v>0</v>
      </c>
      <c r="XQ44" s="268">
        <v>0</v>
      </c>
      <c r="XR44" s="268">
        <v>0</v>
      </c>
      <c r="XS44" s="268">
        <v>0</v>
      </c>
      <c r="XT44" s="268">
        <v>0</v>
      </c>
      <c r="XU44" s="268">
        <v>0</v>
      </c>
      <c r="XV44" s="268">
        <v>0</v>
      </c>
      <c r="XW44" s="268"/>
      <c r="XX44" s="270">
        <f t="shared" si="42"/>
        <v>0</v>
      </c>
      <c r="XY44" s="271">
        <f t="shared" si="42"/>
        <v>0</v>
      </c>
      <c r="XZ44" s="268">
        <v>2938.49</v>
      </c>
      <c r="YA44" s="268">
        <v>5615.93</v>
      </c>
      <c r="YB44" s="268">
        <v>3021.59</v>
      </c>
      <c r="YC44" s="268">
        <v>3187.65</v>
      </c>
      <c r="YD44" s="268">
        <v>4794.0600000000004</v>
      </c>
      <c r="YE44" s="268">
        <v>3916.4</v>
      </c>
      <c r="YF44" s="268">
        <v>4225.37</v>
      </c>
      <c r="YG44" s="268">
        <v>1191.72</v>
      </c>
      <c r="YH44" s="268">
        <v>1152.56</v>
      </c>
      <c r="YI44" s="268">
        <v>2355.38</v>
      </c>
      <c r="YJ44" s="268">
        <v>4334.46</v>
      </c>
      <c r="YK44" s="268">
        <v>2526.7399999999998</v>
      </c>
      <c r="YL44" s="269"/>
      <c r="YM44" s="270">
        <f t="shared" si="43"/>
        <v>39260.350000000006</v>
      </c>
      <c r="YN44" s="271">
        <f t="shared" si="43"/>
        <v>36321.86</v>
      </c>
      <c r="YO44" s="268">
        <v>3661.53</v>
      </c>
      <c r="YP44" s="268">
        <v>5890.81</v>
      </c>
      <c r="YQ44" s="268">
        <v>4210.8500000000004</v>
      </c>
      <c r="YR44" s="268">
        <v>4152.6499999999996</v>
      </c>
      <c r="YS44" s="268">
        <v>5827.82</v>
      </c>
      <c r="YT44" s="268">
        <v>5763.74</v>
      </c>
      <c r="YU44" s="268">
        <v>4173.1899999999996</v>
      </c>
      <c r="YV44" s="268">
        <v>2290.17</v>
      </c>
      <c r="YW44" s="268">
        <v>2392.38</v>
      </c>
      <c r="YX44" s="268">
        <v>6088.7</v>
      </c>
      <c r="YY44" s="268">
        <v>4866.96</v>
      </c>
      <c r="YZ44" s="268">
        <v>4013.93</v>
      </c>
      <c r="ZA44" s="269"/>
      <c r="ZB44" s="270">
        <f t="shared" si="44"/>
        <v>53332.729999999996</v>
      </c>
      <c r="ZC44" s="271">
        <f t="shared" si="44"/>
        <v>49671.19999999999</v>
      </c>
      <c r="ZD44" s="268">
        <v>0</v>
      </c>
      <c r="ZE44" s="268">
        <v>0</v>
      </c>
      <c r="ZF44" s="268">
        <v>0</v>
      </c>
      <c r="ZG44" s="268">
        <v>0</v>
      </c>
      <c r="ZH44" s="268">
        <v>0</v>
      </c>
      <c r="ZI44" s="268">
        <v>0</v>
      </c>
      <c r="ZJ44" s="268">
        <v>0</v>
      </c>
      <c r="ZK44" s="268">
        <v>0</v>
      </c>
      <c r="ZL44" s="268">
        <v>0</v>
      </c>
      <c r="ZM44" s="268">
        <v>0</v>
      </c>
      <c r="ZN44" s="268">
        <v>0</v>
      </c>
      <c r="ZO44" s="268">
        <v>0</v>
      </c>
      <c r="ZP44" s="269"/>
      <c r="ZQ44" s="270">
        <f t="shared" si="45"/>
        <v>0</v>
      </c>
      <c r="ZR44" s="271">
        <f t="shared" si="45"/>
        <v>0</v>
      </c>
      <c r="ZS44" s="268">
        <v>449.34</v>
      </c>
      <c r="ZT44" s="268">
        <v>1701.43</v>
      </c>
      <c r="ZU44" s="268">
        <v>1561.23</v>
      </c>
      <c r="ZV44" s="268">
        <v>586.30999999999995</v>
      </c>
      <c r="ZW44" s="268">
        <v>2227.14</v>
      </c>
      <c r="ZX44" s="268">
        <v>974.68</v>
      </c>
      <c r="ZY44" s="268">
        <v>2456.1799999999998</v>
      </c>
      <c r="ZZ44" s="268">
        <v>918.92</v>
      </c>
      <c r="AAA44" s="268">
        <v>702.54</v>
      </c>
      <c r="AAB44" s="268">
        <v>1127.96</v>
      </c>
      <c r="AAC44" s="268">
        <v>1154.1500000000001</v>
      </c>
      <c r="AAD44" s="268">
        <v>664.4</v>
      </c>
      <c r="AAE44" s="269"/>
      <c r="AAF44" s="270">
        <f t="shared" si="46"/>
        <v>14524.279999999999</v>
      </c>
      <c r="AAG44" s="271">
        <f t="shared" si="46"/>
        <v>14074.939999999999</v>
      </c>
      <c r="AAH44" s="268">
        <v>26937.8</v>
      </c>
      <c r="AAI44" s="268">
        <v>28801.79</v>
      </c>
      <c r="AAJ44" s="268">
        <v>28015.37</v>
      </c>
      <c r="AAK44" s="268">
        <v>30381.360000000001</v>
      </c>
      <c r="AAL44" s="268">
        <v>32785.370000000003</v>
      </c>
      <c r="AAM44" s="268">
        <v>31984.74</v>
      </c>
      <c r="AAN44" s="268">
        <v>27140.52</v>
      </c>
      <c r="AAO44" s="268">
        <v>17161.97</v>
      </c>
      <c r="AAP44" s="268">
        <v>12452.19</v>
      </c>
      <c r="AAQ44" s="268">
        <v>19175.86</v>
      </c>
      <c r="AAR44" s="268">
        <v>21603.96</v>
      </c>
      <c r="AAS44" s="268">
        <v>23416.38</v>
      </c>
      <c r="AAT44" s="269"/>
      <c r="AAU44" s="270">
        <f t="shared" si="47"/>
        <v>299857.31</v>
      </c>
      <c r="AAV44" s="271">
        <f t="shared" si="47"/>
        <v>272919.50999999995</v>
      </c>
      <c r="AAW44" s="268">
        <v>8606.39</v>
      </c>
      <c r="AAX44" s="268">
        <v>9606.56</v>
      </c>
      <c r="AAY44" s="268">
        <v>9318.7000000000007</v>
      </c>
      <c r="AAZ44" s="268">
        <v>9889.49</v>
      </c>
      <c r="ABA44" s="268">
        <v>10264.370000000001</v>
      </c>
      <c r="ABB44" s="268">
        <v>10025.26</v>
      </c>
      <c r="ABC44" s="268">
        <v>8710.2999999999993</v>
      </c>
      <c r="ABD44" s="268">
        <v>5161.2299999999996</v>
      </c>
      <c r="ABE44" s="268">
        <v>3698.97</v>
      </c>
      <c r="ABF44" s="268">
        <v>6000.49</v>
      </c>
      <c r="ABG44" s="268">
        <v>6648.99</v>
      </c>
      <c r="ABH44" s="268">
        <v>7230.9</v>
      </c>
      <c r="ABI44" s="269"/>
      <c r="ABJ44" s="270">
        <f t="shared" si="48"/>
        <v>95161.650000000009</v>
      </c>
      <c r="ABK44" s="271">
        <f t="shared" si="48"/>
        <v>86555.260000000009</v>
      </c>
      <c r="ABL44" s="268">
        <v>9707.42</v>
      </c>
      <c r="ABM44" s="268">
        <v>12625.29</v>
      </c>
      <c r="ABN44" s="268">
        <v>10837.15</v>
      </c>
      <c r="ABO44" s="268">
        <v>13175.87</v>
      </c>
      <c r="ABP44" s="268">
        <v>15316.91</v>
      </c>
      <c r="ABQ44" s="268">
        <v>13387.7</v>
      </c>
      <c r="ABR44" s="268">
        <v>10509.18</v>
      </c>
      <c r="ABS44" s="268">
        <v>5057.8900000000003</v>
      </c>
      <c r="ABT44" s="268">
        <v>2830.87</v>
      </c>
      <c r="ABU44" s="268">
        <v>5408.31</v>
      </c>
      <c r="ABV44" s="268">
        <v>6101.82</v>
      </c>
      <c r="ABW44" s="268">
        <v>7552.58</v>
      </c>
      <c r="ABX44" s="269"/>
      <c r="ABY44" s="270">
        <f t="shared" si="49"/>
        <v>112510.98999999998</v>
      </c>
      <c r="ABZ44" s="271">
        <f t="shared" si="49"/>
        <v>102803.56999999999</v>
      </c>
      <c r="ACA44" s="268">
        <v>35286.129999999997</v>
      </c>
      <c r="ACB44" s="268">
        <v>40624.18</v>
      </c>
      <c r="ACC44" s="268">
        <v>37175.769999999997</v>
      </c>
      <c r="ACD44" s="268">
        <v>42513.07</v>
      </c>
      <c r="ACE44" s="268">
        <v>42459.7</v>
      </c>
      <c r="ACF44" s="268">
        <v>42153.599999999999</v>
      </c>
      <c r="ACG44" s="268">
        <v>36502.800000000003</v>
      </c>
      <c r="ACH44" s="268">
        <v>20199.71</v>
      </c>
      <c r="ACI44" s="268">
        <v>15167.12</v>
      </c>
      <c r="ACJ44" s="268">
        <v>26727.360000000001</v>
      </c>
      <c r="ACK44" s="268">
        <v>29494.44</v>
      </c>
      <c r="ACL44" s="268">
        <v>28596.13</v>
      </c>
      <c r="ACM44" s="269"/>
      <c r="ACN44" s="270">
        <f t="shared" si="50"/>
        <v>396900.01</v>
      </c>
      <c r="ACO44" s="271">
        <f t="shared" si="50"/>
        <v>361613.88</v>
      </c>
      <c r="ACP44" s="268">
        <v>0</v>
      </c>
      <c r="ACQ44" s="268">
        <v>0</v>
      </c>
      <c r="ACR44" s="268">
        <v>115</v>
      </c>
      <c r="ACS44" s="268">
        <v>0</v>
      </c>
      <c r="ACT44" s="268">
        <v>0</v>
      </c>
      <c r="ACU44" s="268">
        <v>0</v>
      </c>
      <c r="ACV44" s="268">
        <v>115</v>
      </c>
      <c r="ACW44" s="268">
        <v>0</v>
      </c>
      <c r="ACX44" s="268">
        <v>0</v>
      </c>
      <c r="ACY44" s="268">
        <v>0</v>
      </c>
      <c r="ACZ44" s="268">
        <v>0</v>
      </c>
      <c r="ADA44" s="268">
        <v>0</v>
      </c>
      <c r="ADB44" s="269"/>
      <c r="ADC44" s="270">
        <f t="shared" si="51"/>
        <v>230</v>
      </c>
      <c r="ADD44" s="271">
        <f t="shared" si="51"/>
        <v>230</v>
      </c>
      <c r="ADE44" s="268">
        <v>0.8</v>
      </c>
      <c r="ADF44" s="268">
        <v>77.400000000000006</v>
      </c>
      <c r="ADG44" s="268">
        <v>28.4</v>
      </c>
      <c r="ADH44" s="268">
        <v>8.1999999999999993</v>
      </c>
      <c r="ADI44" s="268">
        <v>40</v>
      </c>
      <c r="ADJ44" s="268">
        <v>39.1</v>
      </c>
      <c r="ADK44" s="268">
        <v>3.6</v>
      </c>
      <c r="ADL44" s="268">
        <v>3.8</v>
      </c>
      <c r="ADM44" s="268">
        <v>0</v>
      </c>
      <c r="ADN44" s="268">
        <v>0.8</v>
      </c>
      <c r="ADO44" s="268">
        <v>1.6</v>
      </c>
      <c r="ADP44" s="268">
        <v>9.8000000000000007</v>
      </c>
      <c r="ADQ44" s="269"/>
      <c r="ADR44" s="270">
        <f t="shared" si="52"/>
        <v>213.50000000000003</v>
      </c>
      <c r="ADS44" s="271">
        <f t="shared" si="52"/>
        <v>212.70000000000002</v>
      </c>
      <c r="ADT44" s="268">
        <v>0</v>
      </c>
      <c r="ADU44" s="268">
        <v>0</v>
      </c>
      <c r="ADV44" s="268">
        <v>80</v>
      </c>
      <c r="ADW44" s="268">
        <v>0</v>
      </c>
      <c r="ADX44" s="268">
        <v>0</v>
      </c>
      <c r="ADY44" s="268">
        <v>0</v>
      </c>
      <c r="ADZ44" s="268">
        <v>80</v>
      </c>
      <c r="AEA44" s="268">
        <v>0</v>
      </c>
      <c r="AEB44" s="268">
        <v>0</v>
      </c>
      <c r="AEC44" s="268">
        <v>0</v>
      </c>
      <c r="AED44" s="268">
        <v>0</v>
      </c>
      <c r="AEE44" s="268">
        <v>0</v>
      </c>
      <c r="AEF44" s="269"/>
      <c r="AEG44" s="270">
        <f t="shared" si="53"/>
        <v>160</v>
      </c>
      <c r="AEH44" s="271">
        <f t="shared" si="53"/>
        <v>160</v>
      </c>
      <c r="AEI44" s="268">
        <v>0</v>
      </c>
      <c r="AEJ44" s="268">
        <v>0</v>
      </c>
      <c r="AEK44" s="268">
        <v>0</v>
      </c>
      <c r="AEL44" s="268">
        <v>0</v>
      </c>
      <c r="AEM44" s="268">
        <v>0</v>
      </c>
      <c r="AEN44" s="268">
        <v>0</v>
      </c>
      <c r="AEO44" s="268">
        <v>0</v>
      </c>
      <c r="AEP44" s="268">
        <v>0</v>
      </c>
      <c r="AEQ44" s="268">
        <v>0</v>
      </c>
      <c r="AER44" s="268">
        <v>0</v>
      </c>
      <c r="AES44" s="268">
        <v>0</v>
      </c>
      <c r="AET44" s="268">
        <v>0</v>
      </c>
      <c r="AEU44" s="269"/>
      <c r="AEV44" s="270">
        <f t="shared" si="54"/>
        <v>0</v>
      </c>
      <c r="AEW44" s="271">
        <f t="shared" si="54"/>
        <v>0</v>
      </c>
      <c r="AEX44" s="268">
        <v>0</v>
      </c>
      <c r="AEY44" s="268">
        <v>0</v>
      </c>
      <c r="AEZ44" s="268">
        <v>0</v>
      </c>
      <c r="AFA44" s="268">
        <v>0</v>
      </c>
      <c r="AFB44" s="268">
        <v>0</v>
      </c>
      <c r="AFC44" s="268">
        <v>0</v>
      </c>
      <c r="AFD44" s="268">
        <v>0</v>
      </c>
      <c r="AFE44" s="268">
        <v>0</v>
      </c>
      <c r="AFF44" s="268">
        <v>0</v>
      </c>
      <c r="AFG44" s="268">
        <v>0</v>
      </c>
      <c r="AFH44" s="268">
        <v>0</v>
      </c>
      <c r="AFI44" s="268">
        <v>0</v>
      </c>
      <c r="AFJ44" s="269"/>
      <c r="AFK44" s="270">
        <f t="shared" si="55"/>
        <v>0</v>
      </c>
      <c r="AFL44" s="271">
        <f t="shared" si="55"/>
        <v>0</v>
      </c>
      <c r="AFM44" s="268">
        <v>1476.95</v>
      </c>
      <c r="AFN44" s="268">
        <v>0</v>
      </c>
      <c r="AFO44" s="268">
        <v>0</v>
      </c>
      <c r="AFP44" s="268">
        <v>0</v>
      </c>
      <c r="AFQ44" s="268">
        <v>0</v>
      </c>
      <c r="AFR44" s="268">
        <v>0</v>
      </c>
      <c r="AFS44" s="268">
        <v>0</v>
      </c>
      <c r="AFT44" s="268">
        <v>0</v>
      </c>
      <c r="AFU44" s="268">
        <v>0</v>
      </c>
      <c r="AFV44" s="268">
        <v>0</v>
      </c>
      <c r="AFW44" s="268">
        <v>0</v>
      </c>
      <c r="AFX44" s="268">
        <v>0</v>
      </c>
      <c r="AFY44" s="269"/>
      <c r="AFZ44" s="270">
        <f t="shared" si="56"/>
        <v>1476.95</v>
      </c>
      <c r="AGA44" s="271">
        <f t="shared" si="56"/>
        <v>0</v>
      </c>
      <c r="AGB44" s="268">
        <v>0</v>
      </c>
      <c r="AGC44" s="268">
        <v>0</v>
      </c>
      <c r="AGD44" s="268">
        <v>0</v>
      </c>
      <c r="AGE44" s="268">
        <v>0</v>
      </c>
      <c r="AGF44" s="268">
        <v>0</v>
      </c>
      <c r="AGG44" s="268">
        <v>0</v>
      </c>
      <c r="AGH44" s="268">
        <v>0</v>
      </c>
      <c r="AGI44" s="268">
        <v>0</v>
      </c>
      <c r="AGJ44" s="268">
        <v>0</v>
      </c>
      <c r="AGK44" s="268">
        <v>0</v>
      </c>
      <c r="AGL44" s="268">
        <v>0</v>
      </c>
      <c r="AGM44" s="268">
        <v>0</v>
      </c>
      <c r="AGN44" s="269"/>
      <c r="AGO44" s="270">
        <f t="shared" si="57"/>
        <v>0</v>
      </c>
      <c r="AGP44" s="271">
        <f t="shared" si="57"/>
        <v>0</v>
      </c>
      <c r="AGQ44" s="268">
        <v>0</v>
      </c>
      <c r="AGR44" s="268">
        <v>0</v>
      </c>
      <c r="AGS44" s="268">
        <v>0</v>
      </c>
      <c r="AGT44" s="268">
        <v>0</v>
      </c>
      <c r="AGU44" s="268">
        <v>0</v>
      </c>
      <c r="AGV44" s="268">
        <v>0</v>
      </c>
      <c r="AGW44" s="268">
        <v>0</v>
      </c>
      <c r="AGX44" s="268">
        <v>0</v>
      </c>
      <c r="AGY44" s="268">
        <v>0</v>
      </c>
      <c r="AGZ44" s="268">
        <v>0</v>
      </c>
      <c r="AHA44" s="268">
        <v>0</v>
      </c>
      <c r="AHB44" s="268">
        <v>0</v>
      </c>
      <c r="AHC44" s="269"/>
      <c r="AHD44" s="270">
        <f t="shared" si="58"/>
        <v>0</v>
      </c>
      <c r="AHE44" s="271">
        <f t="shared" si="58"/>
        <v>0</v>
      </c>
      <c r="AHF44" s="268">
        <v>76</v>
      </c>
      <c r="AHG44" s="268">
        <v>81</v>
      </c>
      <c r="AHH44" s="268">
        <v>57</v>
      </c>
      <c r="AHI44" s="268">
        <v>131</v>
      </c>
      <c r="AHJ44" s="268">
        <v>120</v>
      </c>
      <c r="AHK44" s="268">
        <v>97</v>
      </c>
      <c r="AHL44" s="268">
        <v>75</v>
      </c>
      <c r="AHM44" s="268">
        <v>54</v>
      </c>
      <c r="AHN44" s="268">
        <v>65</v>
      </c>
      <c r="AHO44" s="268">
        <v>81</v>
      </c>
      <c r="AHP44" s="268">
        <v>116.15</v>
      </c>
      <c r="AHQ44" s="268">
        <v>25</v>
      </c>
      <c r="AHR44" s="269"/>
      <c r="AHS44" s="270">
        <f t="shared" si="59"/>
        <v>978.15</v>
      </c>
      <c r="AHT44" s="271">
        <f t="shared" si="59"/>
        <v>902.15</v>
      </c>
      <c r="AHU44" s="268">
        <v>0</v>
      </c>
      <c r="AHV44" s="268">
        <v>0</v>
      </c>
      <c r="AHW44" s="268">
        <v>0</v>
      </c>
      <c r="AHX44" s="268">
        <v>0</v>
      </c>
      <c r="AHY44" s="268">
        <v>0</v>
      </c>
      <c r="AHZ44" s="268">
        <v>0</v>
      </c>
      <c r="AIA44" s="268">
        <v>0</v>
      </c>
      <c r="AIB44" s="268">
        <v>0</v>
      </c>
      <c r="AIC44" s="268">
        <v>0</v>
      </c>
      <c r="AID44" s="268">
        <v>0</v>
      </c>
      <c r="AIE44" s="268">
        <v>0</v>
      </c>
      <c r="AIF44" s="268">
        <v>0</v>
      </c>
      <c r="AIG44" s="269"/>
      <c r="AIH44" s="270">
        <f t="shared" si="60"/>
        <v>0</v>
      </c>
      <c r="AII44" s="271">
        <f t="shared" si="60"/>
        <v>0</v>
      </c>
      <c r="AIJ44" s="268">
        <v>0</v>
      </c>
      <c r="AIK44" s="268">
        <v>0</v>
      </c>
      <c r="AIL44" s="268">
        <v>0</v>
      </c>
      <c r="AIM44" s="268">
        <v>0</v>
      </c>
      <c r="AIN44" s="268">
        <v>0</v>
      </c>
      <c r="AIO44" s="268">
        <v>0</v>
      </c>
      <c r="AIP44" s="268">
        <v>0</v>
      </c>
      <c r="AIQ44" s="268">
        <v>0</v>
      </c>
      <c r="AIR44" s="268">
        <v>0</v>
      </c>
      <c r="AIS44" s="268">
        <v>0</v>
      </c>
      <c r="AIT44" s="268">
        <v>0</v>
      </c>
      <c r="AIU44" s="268">
        <v>0</v>
      </c>
      <c r="AIV44" s="269"/>
      <c r="AIW44" s="270">
        <f t="shared" si="61"/>
        <v>0</v>
      </c>
      <c r="AIX44" s="271">
        <f t="shared" si="61"/>
        <v>0</v>
      </c>
      <c r="AIY44" s="268">
        <v>0</v>
      </c>
      <c r="AIZ44" s="268">
        <v>0</v>
      </c>
      <c r="AJA44" s="268">
        <v>0</v>
      </c>
      <c r="AJB44" s="268">
        <v>0</v>
      </c>
      <c r="AJC44" s="268">
        <v>0</v>
      </c>
      <c r="AJD44" s="268">
        <v>0</v>
      </c>
      <c r="AJE44" s="268">
        <v>0</v>
      </c>
      <c r="AJF44" s="268">
        <v>0</v>
      </c>
      <c r="AJG44" s="268">
        <v>0</v>
      </c>
      <c r="AJH44" s="268">
        <v>0</v>
      </c>
      <c r="AJI44" s="268">
        <v>0</v>
      </c>
      <c r="AJJ44" s="268">
        <v>0</v>
      </c>
      <c r="AJK44" s="269"/>
      <c r="AJL44" s="270">
        <f t="shared" si="62"/>
        <v>0</v>
      </c>
      <c r="AJM44" s="271">
        <f t="shared" si="62"/>
        <v>0</v>
      </c>
      <c r="AJN44" s="268">
        <v>585.51</v>
      </c>
      <c r="AJO44" s="268">
        <v>0</v>
      </c>
      <c r="AJP44" s="268">
        <v>0</v>
      </c>
      <c r="AJQ44" s="268">
        <v>0</v>
      </c>
      <c r="AJR44" s="268">
        <v>0</v>
      </c>
      <c r="AJS44" s="268">
        <v>0</v>
      </c>
      <c r="AJT44" s="268">
        <v>0</v>
      </c>
      <c r="AJU44" s="268">
        <v>0</v>
      </c>
      <c r="AJV44" s="268">
        <v>0</v>
      </c>
      <c r="AJW44" s="268">
        <v>0</v>
      </c>
      <c r="AJX44" s="268">
        <v>0</v>
      </c>
      <c r="AJY44" s="268">
        <v>0</v>
      </c>
      <c r="AJZ44" s="269"/>
      <c r="AKA44" s="270">
        <f t="shared" si="63"/>
        <v>585.51</v>
      </c>
      <c r="AKB44" s="271">
        <f t="shared" si="63"/>
        <v>0</v>
      </c>
      <c r="AKC44" s="268">
        <v>0</v>
      </c>
      <c r="AKD44" s="268">
        <v>0</v>
      </c>
      <c r="AKE44" s="268">
        <v>0</v>
      </c>
      <c r="AKF44" s="268">
        <v>0</v>
      </c>
      <c r="AKG44" s="268">
        <v>0</v>
      </c>
      <c r="AKH44" s="268">
        <v>0</v>
      </c>
      <c r="AKI44" s="268">
        <v>0</v>
      </c>
      <c r="AKJ44" s="268">
        <v>0</v>
      </c>
      <c r="AKK44" s="268">
        <v>0</v>
      </c>
      <c r="AKL44" s="268">
        <v>0</v>
      </c>
      <c r="AKM44" s="268">
        <v>0</v>
      </c>
      <c r="AKN44" s="268">
        <v>0</v>
      </c>
      <c r="AKO44" s="269"/>
      <c r="AKP44" s="270">
        <f t="shared" si="64"/>
        <v>0</v>
      </c>
      <c r="AKQ44" s="271">
        <f t="shared" si="64"/>
        <v>0</v>
      </c>
      <c r="AKR44" s="268">
        <v>6629</v>
      </c>
      <c r="AKS44" s="268">
        <v>18058</v>
      </c>
      <c r="AKT44" s="268">
        <v>1879</v>
      </c>
      <c r="AKU44" s="268">
        <v>17867</v>
      </c>
      <c r="AKV44" s="268">
        <v>9632</v>
      </c>
      <c r="AKW44" s="268">
        <v>3732</v>
      </c>
      <c r="AKX44" s="268">
        <v>3873</v>
      </c>
      <c r="AKY44" s="268">
        <v>938</v>
      </c>
      <c r="AKZ44" s="268">
        <v>1491</v>
      </c>
      <c r="ALA44" s="268">
        <v>4135</v>
      </c>
      <c r="ALB44" s="268">
        <v>497</v>
      </c>
      <c r="ALC44" s="268">
        <v>5764</v>
      </c>
      <c r="ALD44" s="269"/>
      <c r="ALE44" s="270">
        <f t="shared" si="65"/>
        <v>74495</v>
      </c>
      <c r="ALF44" s="271">
        <f t="shared" si="65"/>
        <v>67866</v>
      </c>
      <c r="ALG44" s="268">
        <v>0</v>
      </c>
      <c r="ALH44" s="268">
        <v>115</v>
      </c>
      <c r="ALI44" s="268">
        <v>0</v>
      </c>
      <c r="ALJ44" s="268">
        <v>115</v>
      </c>
      <c r="ALK44" s="268">
        <v>115</v>
      </c>
      <c r="ALL44" s="268">
        <v>0</v>
      </c>
      <c r="ALM44" s="268">
        <v>0</v>
      </c>
      <c r="ALN44" s="268">
        <v>0</v>
      </c>
      <c r="ALO44" s="268">
        <v>0</v>
      </c>
      <c r="ALP44" s="268">
        <v>0</v>
      </c>
      <c r="ALQ44" s="268">
        <v>0</v>
      </c>
      <c r="ALR44" s="268">
        <v>0</v>
      </c>
      <c r="ALS44" s="269"/>
      <c r="ALT44" s="270">
        <f t="shared" si="66"/>
        <v>345</v>
      </c>
      <c r="ALU44" s="271">
        <f t="shared" si="66"/>
        <v>345</v>
      </c>
      <c r="ALV44" s="268">
        <v>252.24</v>
      </c>
      <c r="ALW44" s="268">
        <v>902.67</v>
      </c>
      <c r="ALX44" s="268">
        <v>-208.06</v>
      </c>
      <c r="ALY44" s="268">
        <v>1352.65</v>
      </c>
      <c r="ALZ44" s="268">
        <v>414.15</v>
      </c>
      <c r="AMA44" s="268">
        <v>2876.82</v>
      </c>
      <c r="AMB44" s="268">
        <v>524.85</v>
      </c>
      <c r="AMC44" s="268">
        <v>414.66</v>
      </c>
      <c r="AMD44" s="268">
        <v>134.52000000000001</v>
      </c>
      <c r="AME44" s="268">
        <v>674.54</v>
      </c>
      <c r="AMF44" s="268">
        <v>89.53</v>
      </c>
      <c r="AMG44" s="268">
        <v>104.92</v>
      </c>
      <c r="AMH44" s="269"/>
      <c r="AMI44" s="270">
        <f t="shared" si="67"/>
        <v>7533.4900000000007</v>
      </c>
      <c r="AMJ44" s="271">
        <f t="shared" si="67"/>
        <v>7281.25</v>
      </c>
      <c r="AMK44" s="268">
        <v>1796.79</v>
      </c>
      <c r="AML44" s="268">
        <v>0</v>
      </c>
      <c r="AMM44" s="268">
        <v>871.96</v>
      </c>
      <c r="AMN44" s="268">
        <v>703.53</v>
      </c>
      <c r="AMO44" s="268">
        <v>705.33</v>
      </c>
      <c r="AMP44" s="268">
        <v>675.07</v>
      </c>
      <c r="AMQ44" s="268">
        <v>611.78</v>
      </c>
      <c r="AMR44" s="268">
        <v>608.30999999999995</v>
      </c>
      <c r="AMS44" s="268">
        <v>397.72</v>
      </c>
      <c r="AMT44" s="268">
        <v>262.42</v>
      </c>
      <c r="AMU44" s="268">
        <v>217.68</v>
      </c>
      <c r="AMV44" s="268">
        <v>197.87</v>
      </c>
      <c r="AMW44" s="269"/>
      <c r="AMX44" s="270">
        <f t="shared" si="68"/>
        <v>7048.4599999999991</v>
      </c>
      <c r="AMY44" s="271">
        <f t="shared" si="68"/>
        <v>5251.67</v>
      </c>
      <c r="AMZ44" s="268">
        <v>1060.76</v>
      </c>
      <c r="ANA44" s="268">
        <v>0</v>
      </c>
      <c r="ANB44" s="268">
        <v>0</v>
      </c>
      <c r="ANC44" s="268">
        <v>0</v>
      </c>
      <c r="AND44" s="268">
        <v>0</v>
      </c>
      <c r="ANE44" s="268">
        <v>0</v>
      </c>
      <c r="ANF44" s="268">
        <v>0</v>
      </c>
      <c r="ANG44" s="268">
        <v>0</v>
      </c>
      <c r="ANH44" s="268">
        <v>0</v>
      </c>
      <c r="ANI44" s="268">
        <v>0</v>
      </c>
      <c r="ANJ44" s="268">
        <v>0</v>
      </c>
      <c r="ANK44" s="268">
        <v>0</v>
      </c>
      <c r="ANL44" s="269"/>
      <c r="ANM44" s="270">
        <f t="shared" si="69"/>
        <v>1060.76</v>
      </c>
      <c r="ANN44" s="271">
        <f t="shared" si="69"/>
        <v>0</v>
      </c>
      <c r="ANO44" s="268">
        <v>0</v>
      </c>
      <c r="ANP44" s="268">
        <v>80</v>
      </c>
      <c r="ANQ44" s="268">
        <v>0</v>
      </c>
      <c r="ANR44" s="268">
        <v>80</v>
      </c>
      <c r="ANS44" s="268">
        <v>80</v>
      </c>
      <c r="ANT44" s="268">
        <v>0</v>
      </c>
      <c r="ANU44" s="268">
        <v>0</v>
      </c>
      <c r="ANV44" s="268">
        <v>0</v>
      </c>
      <c r="ANW44" s="268">
        <v>0</v>
      </c>
      <c r="ANX44" s="268">
        <v>0</v>
      </c>
      <c r="ANY44" s="268">
        <v>0</v>
      </c>
      <c r="ANZ44" s="268">
        <v>0</v>
      </c>
      <c r="AOA44" s="269"/>
      <c r="AOB44" s="270">
        <f t="shared" si="70"/>
        <v>240</v>
      </c>
      <c r="AOC44" s="271">
        <f t="shared" si="70"/>
        <v>240</v>
      </c>
      <c r="AOD44" s="268">
        <v>0</v>
      </c>
      <c r="AOE44" s="268">
        <v>0</v>
      </c>
      <c r="AOF44" s="268">
        <v>0</v>
      </c>
      <c r="AOG44" s="268">
        <v>0</v>
      </c>
      <c r="AOH44" s="268">
        <v>0</v>
      </c>
      <c r="AOI44" s="268">
        <v>0</v>
      </c>
      <c r="AOJ44" s="268">
        <v>0</v>
      </c>
      <c r="AOK44" s="268">
        <v>0</v>
      </c>
      <c r="AOL44" s="268">
        <v>0</v>
      </c>
      <c r="AOM44" s="268">
        <v>0</v>
      </c>
      <c r="AON44" s="268">
        <v>0</v>
      </c>
      <c r="AOO44" s="268">
        <v>0</v>
      </c>
      <c r="AOP44" s="269"/>
      <c r="AOQ44" s="270">
        <f t="shared" si="71"/>
        <v>0</v>
      </c>
      <c r="AOR44" s="271">
        <f t="shared" si="71"/>
        <v>0</v>
      </c>
      <c r="AOS44" s="268">
        <v>840</v>
      </c>
      <c r="AOT44" s="268">
        <v>860</v>
      </c>
      <c r="AOU44" s="268">
        <v>600</v>
      </c>
      <c r="AOV44" s="268">
        <v>320</v>
      </c>
      <c r="AOW44" s="268">
        <v>240</v>
      </c>
      <c r="AOX44" s="268">
        <v>260</v>
      </c>
      <c r="AOY44" s="268">
        <v>160</v>
      </c>
      <c r="AOZ44" s="268">
        <v>420</v>
      </c>
      <c r="APA44" s="268">
        <v>0</v>
      </c>
      <c r="APB44" s="268">
        <v>340</v>
      </c>
      <c r="APC44" s="268">
        <v>420</v>
      </c>
      <c r="APD44" s="268">
        <v>80</v>
      </c>
      <c r="APE44" s="269"/>
      <c r="APF44" s="270">
        <f t="shared" si="72"/>
        <v>4540</v>
      </c>
      <c r="APG44" s="271">
        <f t="shared" si="72"/>
        <v>3700</v>
      </c>
      <c r="APH44" s="268">
        <v>0</v>
      </c>
      <c r="API44" s="268">
        <v>0</v>
      </c>
      <c r="APJ44" s="268">
        <v>0</v>
      </c>
      <c r="APK44" s="268">
        <v>0</v>
      </c>
      <c r="APL44" s="268">
        <v>0</v>
      </c>
      <c r="APM44" s="268">
        <v>0</v>
      </c>
      <c r="APN44" s="268">
        <v>0</v>
      </c>
      <c r="APO44" s="268">
        <v>0</v>
      </c>
      <c r="APP44" s="268">
        <v>0</v>
      </c>
      <c r="APQ44" s="268">
        <v>0</v>
      </c>
      <c r="APR44" s="268">
        <v>0</v>
      </c>
      <c r="APS44" s="268">
        <v>0</v>
      </c>
      <c r="APT44" s="269"/>
      <c r="APU44" s="270">
        <f t="shared" si="73"/>
        <v>0</v>
      </c>
      <c r="APV44" s="271">
        <f t="shared" si="73"/>
        <v>0</v>
      </c>
      <c r="APW44" s="268">
        <v>0</v>
      </c>
      <c r="APX44" s="268">
        <v>0</v>
      </c>
      <c r="APY44" s="268">
        <v>0</v>
      </c>
      <c r="APZ44" s="268">
        <v>0</v>
      </c>
      <c r="AQA44" s="268">
        <v>0</v>
      </c>
      <c r="AQB44" s="268">
        <v>0</v>
      </c>
      <c r="AQC44" s="268">
        <v>0</v>
      </c>
      <c r="AQD44" s="268">
        <v>0</v>
      </c>
      <c r="AQE44" s="268">
        <v>0</v>
      </c>
      <c r="AQF44" s="268">
        <v>0</v>
      </c>
      <c r="AQG44" s="268">
        <v>0</v>
      </c>
      <c r="AQH44" s="268">
        <v>0</v>
      </c>
      <c r="AQI44" s="269"/>
      <c r="AQJ44" s="270">
        <f t="shared" si="74"/>
        <v>0</v>
      </c>
      <c r="AQK44" s="271">
        <f t="shared" si="74"/>
        <v>0</v>
      </c>
      <c r="AQL44" s="268"/>
      <c r="AQM44" s="268"/>
      <c r="AQN44" s="268"/>
      <c r="AQO44" s="268"/>
      <c r="AQP44" s="268"/>
      <c r="AQQ44" s="268"/>
      <c r="AQR44" s="268"/>
      <c r="AQS44" s="268">
        <v>127458</v>
      </c>
      <c r="AQT44" s="268"/>
      <c r="AQU44" s="268"/>
      <c r="AQV44" s="268"/>
      <c r="AQW44" s="268"/>
      <c r="AQX44" s="269"/>
      <c r="AQY44" s="270">
        <f t="shared" si="75"/>
        <v>127458</v>
      </c>
      <c r="AQZ44" s="271">
        <f t="shared" si="75"/>
        <v>127458</v>
      </c>
      <c r="ARA44" s="268">
        <v>0</v>
      </c>
      <c r="ARB44" s="268">
        <v>0</v>
      </c>
      <c r="ARC44" s="268">
        <v>0</v>
      </c>
      <c r="ARD44" s="268">
        <v>4023</v>
      </c>
      <c r="ARE44" s="268">
        <v>1341</v>
      </c>
      <c r="ARF44" s="268">
        <v>1341</v>
      </c>
      <c r="ARG44" s="268">
        <v>1341</v>
      </c>
      <c r="ARH44" s="268">
        <v>1341</v>
      </c>
      <c r="ARI44" s="268">
        <v>0</v>
      </c>
      <c r="ARJ44" s="268">
        <v>0</v>
      </c>
      <c r="ARK44" s="268">
        <v>75748.73</v>
      </c>
      <c r="ARL44" s="268">
        <v>0</v>
      </c>
      <c r="ARM44" s="269"/>
      <c r="ARN44" s="270">
        <f t="shared" si="76"/>
        <v>85135.73</v>
      </c>
      <c r="ARO44" s="271">
        <f t="shared" si="76"/>
        <v>85135.73</v>
      </c>
      <c r="ARP44" s="268">
        <v>131935.81</v>
      </c>
      <c r="ARQ44" s="268">
        <v>376761.96</v>
      </c>
      <c r="ARR44" s="268">
        <v>241898.45</v>
      </c>
      <c r="ARS44" s="268">
        <v>231455.82</v>
      </c>
      <c r="ART44" s="268">
        <v>240247.19</v>
      </c>
      <c r="ARU44" s="268">
        <v>242990.4</v>
      </c>
      <c r="ARV44" s="268">
        <v>238785.79</v>
      </c>
      <c r="ARW44" s="268">
        <v>360163.1</v>
      </c>
      <c r="ARX44" s="268">
        <v>241008.08</v>
      </c>
      <c r="ARY44" s="268">
        <v>248252.21</v>
      </c>
      <c r="ARZ44" s="268">
        <v>212528.76</v>
      </c>
      <c r="ASA44" s="269"/>
      <c r="ASB44" s="272">
        <f t="shared" si="78"/>
        <v>2766027.5700000003</v>
      </c>
      <c r="ASC44" s="273"/>
      <c r="ASD44" s="268">
        <v>1279.27</v>
      </c>
      <c r="ASE44" s="268"/>
      <c r="ASF44" s="268">
        <v>25519.14</v>
      </c>
      <c r="ASG44" s="268"/>
      <c r="ASH44" s="268"/>
      <c r="ASI44" s="268"/>
      <c r="ASJ44" s="268"/>
      <c r="ASK44" s="268"/>
      <c r="ASL44" s="268"/>
      <c r="ASM44" s="268"/>
      <c r="ASN44" s="269"/>
      <c r="ASO44" s="274">
        <f t="shared" si="77"/>
        <v>26798.41</v>
      </c>
    </row>
    <row r="45" spans="1:1185" x14ac:dyDescent="0.25">
      <c r="A45" s="39">
        <v>13</v>
      </c>
      <c r="B45" s="40">
        <v>1</v>
      </c>
      <c r="C45" s="40" t="s">
        <v>24</v>
      </c>
      <c r="D45" s="40" t="s">
        <v>127</v>
      </c>
      <c r="E45" s="41" t="s">
        <v>127</v>
      </c>
      <c r="F45" s="187">
        <v>67696403</v>
      </c>
      <c r="G45" s="49">
        <v>71545715</v>
      </c>
      <c r="H45" s="51">
        <v>62058575</v>
      </c>
      <c r="I45" s="49">
        <v>62674987</v>
      </c>
      <c r="J45" s="49"/>
      <c r="K45" s="51">
        <v>1936638</v>
      </c>
      <c r="L45" s="49">
        <v>70950354.700000003</v>
      </c>
      <c r="M45" s="49">
        <v>69013717</v>
      </c>
      <c r="N45" s="49">
        <v>62058575</v>
      </c>
      <c r="O45" s="49">
        <v>5171548</v>
      </c>
      <c r="P45" s="49">
        <v>5222916</v>
      </c>
      <c r="Q45" s="275">
        <v>930751.96913949668</v>
      </c>
      <c r="R45" s="259">
        <v>1601246.3272303969</v>
      </c>
      <c r="S45" s="260">
        <f t="shared" si="0"/>
        <v>2531998.2963698935</v>
      </c>
      <c r="T45" s="261">
        <v>5762.48</v>
      </c>
      <c r="U45" s="261">
        <v>232768.23</v>
      </c>
      <c r="V45" s="261">
        <v>7483.22</v>
      </c>
      <c r="W45" s="261">
        <v>5500.17</v>
      </c>
      <c r="X45" s="261">
        <v>7717.27</v>
      </c>
      <c r="Y45" s="261">
        <v>6623.11</v>
      </c>
      <c r="Z45" s="261">
        <v>4388.8599999999997</v>
      </c>
      <c r="AA45" s="261">
        <v>4187.97</v>
      </c>
      <c r="AB45" s="261">
        <v>3583.13</v>
      </c>
      <c r="AC45" s="261">
        <v>23106.21</v>
      </c>
      <c r="AD45" s="261">
        <v>3457.35</v>
      </c>
      <c r="AE45" s="261">
        <v>5948.37</v>
      </c>
      <c r="AF45" s="262"/>
      <c r="AG45" s="263">
        <f t="shared" si="1"/>
        <v>310526.37</v>
      </c>
      <c r="AH45" s="264">
        <f t="shared" si="1"/>
        <v>304763.88999999996</v>
      </c>
      <c r="AI45" s="261">
        <v>338.47</v>
      </c>
      <c r="AJ45" s="261">
        <v>25730.68</v>
      </c>
      <c r="AK45" s="261">
        <v>559.53</v>
      </c>
      <c r="AL45" s="261">
        <v>519.61</v>
      </c>
      <c r="AM45" s="261">
        <v>710.39</v>
      </c>
      <c r="AN45" s="261">
        <v>665.43</v>
      </c>
      <c r="AO45" s="261">
        <v>416.07</v>
      </c>
      <c r="AP45" s="261">
        <v>442.09</v>
      </c>
      <c r="AQ45" s="261">
        <v>371.38</v>
      </c>
      <c r="AR45" s="261">
        <v>2545.15</v>
      </c>
      <c r="AS45" s="261">
        <v>359.68</v>
      </c>
      <c r="AT45" s="261">
        <v>453.81</v>
      </c>
      <c r="AU45" s="262"/>
      <c r="AV45" s="263">
        <f t="shared" si="2"/>
        <v>33112.29</v>
      </c>
      <c r="AW45" s="264">
        <f t="shared" si="2"/>
        <v>32773.82</v>
      </c>
      <c r="AX45" s="261">
        <v>0</v>
      </c>
      <c r="AY45" s="261">
        <v>0</v>
      </c>
      <c r="AZ45" s="261">
        <v>0</v>
      </c>
      <c r="BA45" s="261">
        <v>0</v>
      </c>
      <c r="BB45" s="261">
        <v>0</v>
      </c>
      <c r="BC45" s="261">
        <v>0</v>
      </c>
      <c r="BD45" s="261">
        <v>0</v>
      </c>
      <c r="BE45" s="261">
        <v>0</v>
      </c>
      <c r="BF45" s="261">
        <v>0</v>
      </c>
      <c r="BG45" s="261">
        <v>0</v>
      </c>
      <c r="BH45" s="261">
        <v>0</v>
      </c>
      <c r="BI45" s="261">
        <v>0</v>
      </c>
      <c r="BJ45" s="262"/>
      <c r="BK45" s="263">
        <f t="shared" si="3"/>
        <v>0</v>
      </c>
      <c r="BL45" s="264">
        <f t="shared" si="3"/>
        <v>0</v>
      </c>
      <c r="BM45" s="261">
        <v>38870.6</v>
      </c>
      <c r="BN45" s="261">
        <v>45387.41</v>
      </c>
      <c r="BO45" s="261">
        <v>42200.959999999999</v>
      </c>
      <c r="BP45" s="261">
        <v>37384.019999999997</v>
      </c>
      <c r="BQ45" s="261">
        <v>44281.04</v>
      </c>
      <c r="BR45" s="261">
        <v>45275.78</v>
      </c>
      <c r="BS45" s="261">
        <v>36755.360000000001</v>
      </c>
      <c r="BT45" s="261">
        <v>14562.73</v>
      </c>
      <c r="BU45" s="261">
        <v>15447.48</v>
      </c>
      <c r="BV45" s="261">
        <v>37123.71</v>
      </c>
      <c r="BW45" s="261">
        <v>27812.47</v>
      </c>
      <c r="BX45" s="261">
        <v>35656.660000000003</v>
      </c>
      <c r="BY45" s="262"/>
      <c r="BZ45" s="263">
        <f t="shared" si="4"/>
        <v>420758.22</v>
      </c>
      <c r="CA45" s="264">
        <f t="shared" si="4"/>
        <v>381887.62</v>
      </c>
      <c r="CB45" s="261">
        <v>57711.69</v>
      </c>
      <c r="CC45" s="261">
        <v>59010.45</v>
      </c>
      <c r="CD45" s="261">
        <v>58815.65</v>
      </c>
      <c r="CE45" s="261">
        <v>56925.4</v>
      </c>
      <c r="CF45" s="261">
        <v>54100.99</v>
      </c>
      <c r="CG45" s="261">
        <v>63419.19</v>
      </c>
      <c r="CH45" s="261">
        <v>59769.98</v>
      </c>
      <c r="CI45" s="261">
        <v>34382.080000000002</v>
      </c>
      <c r="CJ45" s="261">
        <v>39768.43</v>
      </c>
      <c r="CK45" s="261">
        <v>52857.18</v>
      </c>
      <c r="CL45" s="261">
        <v>61111.199999999997</v>
      </c>
      <c r="CM45" s="261">
        <v>58232.17</v>
      </c>
      <c r="CN45" s="262"/>
      <c r="CO45" s="263">
        <f t="shared" si="5"/>
        <v>656104.41</v>
      </c>
      <c r="CP45" s="264">
        <f t="shared" si="5"/>
        <v>598392.72</v>
      </c>
      <c r="CQ45" s="261">
        <v>0</v>
      </c>
      <c r="CR45" s="261">
        <v>0</v>
      </c>
      <c r="CS45" s="261">
        <v>0</v>
      </c>
      <c r="CT45" s="261">
        <v>0</v>
      </c>
      <c r="CU45" s="261">
        <v>0</v>
      </c>
      <c r="CV45" s="261">
        <v>0</v>
      </c>
      <c r="CW45" s="261">
        <v>0</v>
      </c>
      <c r="CX45" s="261">
        <v>0</v>
      </c>
      <c r="CY45" s="261">
        <v>0</v>
      </c>
      <c r="CZ45" s="261">
        <v>0</v>
      </c>
      <c r="DA45" s="261">
        <v>0</v>
      </c>
      <c r="DB45" s="261">
        <v>0</v>
      </c>
      <c r="DC45" s="262"/>
      <c r="DD45" s="263">
        <f t="shared" si="6"/>
        <v>0</v>
      </c>
      <c r="DE45" s="264">
        <f t="shared" si="6"/>
        <v>0</v>
      </c>
      <c r="DF45" s="261">
        <v>294.42</v>
      </c>
      <c r="DG45" s="261">
        <v>132.44999999999999</v>
      </c>
      <c r="DH45" s="261">
        <v>271.95</v>
      </c>
      <c r="DI45" s="261">
        <v>81.180000000000007</v>
      </c>
      <c r="DJ45" s="261">
        <v>147.08000000000001</v>
      </c>
      <c r="DK45" s="261">
        <v>65.290000000000006</v>
      </c>
      <c r="DL45" s="261">
        <v>50.09</v>
      </c>
      <c r="DM45" s="261">
        <v>18.079999999999998</v>
      </c>
      <c r="DN45" s="261">
        <v>26.73</v>
      </c>
      <c r="DO45" s="261">
        <v>17.04</v>
      </c>
      <c r="DP45" s="261">
        <v>19.309999999999999</v>
      </c>
      <c r="DQ45" s="261">
        <v>207.13</v>
      </c>
      <c r="DR45" s="262"/>
      <c r="DS45" s="263">
        <f t="shared" si="7"/>
        <v>1330.75</v>
      </c>
      <c r="DT45" s="264">
        <f t="shared" si="7"/>
        <v>1036.33</v>
      </c>
      <c r="DU45" s="261">
        <v>11395.1</v>
      </c>
      <c r="DV45" s="261">
        <v>11146</v>
      </c>
      <c r="DW45" s="261">
        <v>13137.4</v>
      </c>
      <c r="DX45" s="261">
        <v>10143</v>
      </c>
      <c r="DY45" s="261">
        <v>11227.2</v>
      </c>
      <c r="DZ45" s="261">
        <v>11958.55</v>
      </c>
      <c r="EA45" s="261">
        <v>4435.2</v>
      </c>
      <c r="EB45" s="261">
        <v>5509.8</v>
      </c>
      <c r="EC45" s="261">
        <v>4798.8</v>
      </c>
      <c r="ED45" s="261">
        <v>6711.3</v>
      </c>
      <c r="EE45" s="261">
        <v>8052.3</v>
      </c>
      <c r="EF45" s="261">
        <v>8634.6</v>
      </c>
      <c r="EG45" s="262"/>
      <c r="EH45" s="263">
        <f t="shared" si="8"/>
        <v>107149.25000000001</v>
      </c>
      <c r="EI45" s="264">
        <f t="shared" si="8"/>
        <v>95754.150000000023</v>
      </c>
      <c r="EJ45" s="261">
        <v>1696.21</v>
      </c>
      <c r="EK45" s="261">
        <v>2071.85</v>
      </c>
      <c r="EL45" s="261">
        <v>2126.83</v>
      </c>
      <c r="EM45" s="261">
        <v>1615.77</v>
      </c>
      <c r="EN45" s="261">
        <v>1771.1</v>
      </c>
      <c r="EO45" s="261">
        <v>2022.59</v>
      </c>
      <c r="EP45" s="261">
        <v>906</v>
      </c>
      <c r="EQ45" s="261">
        <v>892.2</v>
      </c>
      <c r="ER45" s="261">
        <v>683.2</v>
      </c>
      <c r="ES45" s="261">
        <v>1248.9000000000001</v>
      </c>
      <c r="ET45" s="261">
        <v>1450.7</v>
      </c>
      <c r="EU45" s="261">
        <v>1358.6</v>
      </c>
      <c r="EV45" s="262"/>
      <c r="EW45" s="263">
        <f t="shared" si="9"/>
        <v>17843.95</v>
      </c>
      <c r="EX45" s="264">
        <f t="shared" si="9"/>
        <v>16147.740000000003</v>
      </c>
      <c r="EY45" s="261">
        <v>2175</v>
      </c>
      <c r="EZ45" s="261">
        <v>3189</v>
      </c>
      <c r="FA45" s="261">
        <v>2119</v>
      </c>
      <c r="FB45" s="261">
        <v>1555</v>
      </c>
      <c r="FC45" s="261">
        <v>1962</v>
      </c>
      <c r="FD45" s="261">
        <v>1312.97</v>
      </c>
      <c r="FE45" s="261">
        <v>1025</v>
      </c>
      <c r="FF45" s="261">
        <v>320</v>
      </c>
      <c r="FG45" s="261">
        <v>441</v>
      </c>
      <c r="FH45" s="261">
        <v>1142.71</v>
      </c>
      <c r="FI45" s="261">
        <v>910</v>
      </c>
      <c r="FJ45" s="261">
        <v>930</v>
      </c>
      <c r="FK45" s="262"/>
      <c r="FL45" s="263">
        <f t="shared" si="10"/>
        <v>17081.68</v>
      </c>
      <c r="FM45" s="264">
        <f t="shared" si="10"/>
        <v>14906.68</v>
      </c>
      <c r="FN45" s="261">
        <v>14132.07</v>
      </c>
      <c r="FO45" s="261">
        <v>16791.64</v>
      </c>
      <c r="FP45" s="261">
        <v>13132.17</v>
      </c>
      <c r="FQ45" s="261">
        <v>11564.83</v>
      </c>
      <c r="FR45" s="261">
        <v>16583.45</v>
      </c>
      <c r="FS45" s="261">
        <v>15706.52</v>
      </c>
      <c r="FT45" s="261">
        <v>8665.76</v>
      </c>
      <c r="FU45" s="261">
        <v>243.53</v>
      </c>
      <c r="FV45" s="261">
        <v>2121.5100000000002</v>
      </c>
      <c r="FW45" s="261">
        <v>7239.68</v>
      </c>
      <c r="FX45" s="261">
        <v>6882.47</v>
      </c>
      <c r="FY45" s="261">
        <v>7666.31</v>
      </c>
      <c r="FZ45" s="262"/>
      <c r="GA45" s="263">
        <f t="shared" si="11"/>
        <v>120729.94</v>
      </c>
      <c r="GB45" s="264">
        <f t="shared" si="11"/>
        <v>106597.87</v>
      </c>
      <c r="GC45" s="261">
        <v>10170.41</v>
      </c>
      <c r="GD45" s="261">
        <v>12587.11</v>
      </c>
      <c r="GE45" s="261">
        <v>11391.61</v>
      </c>
      <c r="GF45" s="261">
        <v>10566.72</v>
      </c>
      <c r="GG45" s="261">
        <v>12380.93</v>
      </c>
      <c r="GH45" s="261">
        <v>14294.57</v>
      </c>
      <c r="GI45" s="261">
        <v>10637.62</v>
      </c>
      <c r="GJ45" s="261">
        <v>5106.16</v>
      </c>
      <c r="GK45" s="261">
        <v>5697.66</v>
      </c>
      <c r="GL45" s="261">
        <v>8801.25</v>
      </c>
      <c r="GM45" s="261">
        <v>10258.36</v>
      </c>
      <c r="GN45" s="261">
        <v>9440.06</v>
      </c>
      <c r="GO45" s="262"/>
      <c r="GP45" s="263">
        <f t="shared" si="12"/>
        <v>121332.46</v>
      </c>
      <c r="GQ45" s="264">
        <f t="shared" si="12"/>
        <v>111162.05</v>
      </c>
      <c r="GR45" s="261">
        <v>2113.0700000000002</v>
      </c>
      <c r="GS45" s="261">
        <v>2365.66</v>
      </c>
      <c r="GT45" s="261">
        <v>2088.06</v>
      </c>
      <c r="GU45" s="261">
        <v>1323.64</v>
      </c>
      <c r="GV45" s="261">
        <v>1600.2</v>
      </c>
      <c r="GW45" s="261">
        <v>3514.5</v>
      </c>
      <c r="GX45" s="261">
        <v>1513.8</v>
      </c>
      <c r="GY45" s="261">
        <v>630</v>
      </c>
      <c r="GZ45" s="261">
        <v>270</v>
      </c>
      <c r="HA45" s="261">
        <v>630.9</v>
      </c>
      <c r="HB45" s="261">
        <v>1179</v>
      </c>
      <c r="HC45" s="261">
        <v>442.8</v>
      </c>
      <c r="HD45" s="262"/>
      <c r="HE45" s="263">
        <f t="shared" si="13"/>
        <v>17671.629999999997</v>
      </c>
      <c r="HF45" s="264">
        <f t="shared" si="13"/>
        <v>15558.559999999998</v>
      </c>
      <c r="HG45" s="261">
        <v>0</v>
      </c>
      <c r="HH45" s="261">
        <v>0</v>
      </c>
      <c r="HI45" s="261">
        <v>0</v>
      </c>
      <c r="HJ45" s="261">
        <v>0</v>
      </c>
      <c r="HK45" s="261">
        <v>0</v>
      </c>
      <c r="HL45" s="261">
        <v>0</v>
      </c>
      <c r="HM45" s="261">
        <v>0</v>
      </c>
      <c r="HN45" s="261">
        <v>0</v>
      </c>
      <c r="HO45" s="261">
        <v>0</v>
      </c>
      <c r="HP45" s="261">
        <v>0</v>
      </c>
      <c r="HQ45" s="261">
        <v>0</v>
      </c>
      <c r="HR45" s="261">
        <v>0</v>
      </c>
      <c r="HS45" s="262"/>
      <c r="HT45" s="263">
        <f t="shared" si="14"/>
        <v>0</v>
      </c>
      <c r="HU45" s="264">
        <f t="shared" si="14"/>
        <v>0</v>
      </c>
      <c r="HV45" s="261">
        <v>0</v>
      </c>
      <c r="HW45" s="261">
        <v>0</v>
      </c>
      <c r="HX45" s="261">
        <v>0</v>
      </c>
      <c r="HY45" s="261">
        <v>0</v>
      </c>
      <c r="HZ45" s="261">
        <v>0</v>
      </c>
      <c r="IA45" s="261">
        <v>0</v>
      </c>
      <c r="IB45" s="261">
        <v>0</v>
      </c>
      <c r="IC45" s="261">
        <v>0</v>
      </c>
      <c r="ID45" s="261">
        <v>0</v>
      </c>
      <c r="IE45" s="261">
        <v>0</v>
      </c>
      <c r="IF45" s="261">
        <v>0</v>
      </c>
      <c r="IG45" s="261">
        <v>0</v>
      </c>
      <c r="IH45" s="262"/>
      <c r="II45" s="263">
        <f t="shared" si="15"/>
        <v>0</v>
      </c>
      <c r="IJ45" s="264">
        <f t="shared" si="15"/>
        <v>0</v>
      </c>
      <c r="IK45" s="261">
        <v>351970.46</v>
      </c>
      <c r="IL45" s="261">
        <v>413447.25</v>
      </c>
      <c r="IM45" s="261">
        <v>324323.5</v>
      </c>
      <c r="IN45" s="261">
        <v>328516.09999999998</v>
      </c>
      <c r="IO45" s="261">
        <v>298586.55</v>
      </c>
      <c r="IP45" s="261">
        <v>288875.62</v>
      </c>
      <c r="IQ45" s="261">
        <v>326087.61</v>
      </c>
      <c r="IR45" s="261">
        <v>233569.56</v>
      </c>
      <c r="IS45" s="261">
        <v>232613.09</v>
      </c>
      <c r="IT45" s="261">
        <v>284945.46999999997</v>
      </c>
      <c r="IU45" s="261">
        <v>305941.90000000002</v>
      </c>
      <c r="IV45" s="261">
        <v>272222.84999999998</v>
      </c>
      <c r="IW45" s="262"/>
      <c r="IX45" s="263">
        <f t="shared" si="16"/>
        <v>3661099.96</v>
      </c>
      <c r="IY45" s="264">
        <f t="shared" si="16"/>
        <v>3309129.5</v>
      </c>
      <c r="IZ45" s="261">
        <v>290549.28999999998</v>
      </c>
      <c r="JA45" s="261">
        <v>468246.68</v>
      </c>
      <c r="JB45" s="261">
        <v>319653.2</v>
      </c>
      <c r="JC45" s="261">
        <v>313213.56</v>
      </c>
      <c r="JD45" s="261">
        <v>418687.77</v>
      </c>
      <c r="JE45" s="261">
        <v>295710.46999999997</v>
      </c>
      <c r="JF45" s="261">
        <v>246792.99</v>
      </c>
      <c r="JG45" s="261">
        <v>11137.21</v>
      </c>
      <c r="JH45" s="261">
        <v>35690.589999999997</v>
      </c>
      <c r="JI45" s="261">
        <v>51568.639999999999</v>
      </c>
      <c r="JJ45" s="261">
        <v>41030.26</v>
      </c>
      <c r="JK45" s="261">
        <v>49093.93</v>
      </c>
      <c r="JL45" s="262"/>
      <c r="JM45" s="263">
        <f t="shared" si="17"/>
        <v>2541374.59</v>
      </c>
      <c r="JN45" s="264">
        <f t="shared" si="17"/>
        <v>2250825.2999999998</v>
      </c>
      <c r="JO45" s="261">
        <v>0</v>
      </c>
      <c r="JP45" s="261">
        <v>0</v>
      </c>
      <c r="JQ45" s="261">
        <v>0</v>
      </c>
      <c r="JR45" s="261">
        <v>0</v>
      </c>
      <c r="JS45" s="261">
        <v>0</v>
      </c>
      <c r="JT45" s="261">
        <v>0</v>
      </c>
      <c r="JU45" s="261">
        <v>0</v>
      </c>
      <c r="JV45" s="261">
        <v>0</v>
      </c>
      <c r="JW45" s="261">
        <v>0</v>
      </c>
      <c r="JX45" s="261">
        <v>0</v>
      </c>
      <c r="JY45" s="261">
        <v>0</v>
      </c>
      <c r="JZ45" s="261">
        <v>0</v>
      </c>
      <c r="KA45" s="262"/>
      <c r="KB45" s="263">
        <f t="shared" si="18"/>
        <v>0</v>
      </c>
      <c r="KC45" s="264">
        <f t="shared" si="18"/>
        <v>0</v>
      </c>
      <c r="KD45" s="261">
        <v>235300</v>
      </c>
      <c r="KE45" s="261">
        <v>271060</v>
      </c>
      <c r="KF45" s="261">
        <v>216760</v>
      </c>
      <c r="KG45" s="261">
        <v>216580</v>
      </c>
      <c r="KH45" s="261">
        <v>200300</v>
      </c>
      <c r="KI45" s="261">
        <v>192640</v>
      </c>
      <c r="KJ45" s="261">
        <v>219000</v>
      </c>
      <c r="KK45" s="261">
        <v>160100</v>
      </c>
      <c r="KL45" s="261">
        <v>158600</v>
      </c>
      <c r="KM45" s="261">
        <v>187600</v>
      </c>
      <c r="KN45" s="261">
        <v>199020</v>
      </c>
      <c r="KO45" s="261">
        <v>176780</v>
      </c>
      <c r="KP45" s="262"/>
      <c r="KQ45" s="263">
        <f t="shared" si="19"/>
        <v>2433740</v>
      </c>
      <c r="KR45" s="264">
        <f t="shared" si="19"/>
        <v>2198440</v>
      </c>
      <c r="KS45" s="261">
        <v>15350</v>
      </c>
      <c r="KT45" s="261">
        <v>14500</v>
      </c>
      <c r="KU45" s="261">
        <v>13150</v>
      </c>
      <c r="KV45" s="261">
        <v>14350</v>
      </c>
      <c r="KW45" s="261">
        <v>14850</v>
      </c>
      <c r="KX45" s="261">
        <v>16500</v>
      </c>
      <c r="KY45" s="261">
        <v>15650</v>
      </c>
      <c r="KZ45" s="261">
        <v>12600</v>
      </c>
      <c r="LA45" s="261">
        <v>8250</v>
      </c>
      <c r="LB45" s="261">
        <v>7000</v>
      </c>
      <c r="LC45" s="261">
        <v>5800</v>
      </c>
      <c r="LD45" s="261">
        <v>14100</v>
      </c>
      <c r="LE45" s="262"/>
      <c r="LF45" s="263">
        <f t="shared" si="20"/>
        <v>152100</v>
      </c>
      <c r="LG45" s="264">
        <f t="shared" si="20"/>
        <v>136750</v>
      </c>
      <c r="LH45" s="261">
        <v>4640</v>
      </c>
      <c r="LI45" s="261">
        <v>6080</v>
      </c>
      <c r="LJ45" s="261">
        <v>5440</v>
      </c>
      <c r="LK45" s="261">
        <v>5040</v>
      </c>
      <c r="LL45" s="261">
        <v>7200</v>
      </c>
      <c r="LM45" s="261">
        <v>4320</v>
      </c>
      <c r="LN45" s="261">
        <v>4720</v>
      </c>
      <c r="LO45" s="261">
        <v>2480</v>
      </c>
      <c r="LP45" s="261">
        <v>4400</v>
      </c>
      <c r="LQ45" s="261">
        <v>2960</v>
      </c>
      <c r="LR45" s="261">
        <v>4640</v>
      </c>
      <c r="LS45" s="261">
        <v>4800</v>
      </c>
      <c r="LT45" s="262"/>
      <c r="LU45" s="263">
        <f t="shared" si="21"/>
        <v>56720</v>
      </c>
      <c r="LV45" s="264">
        <f t="shared" si="21"/>
        <v>52080</v>
      </c>
      <c r="LW45" s="261">
        <v>26070</v>
      </c>
      <c r="LX45" s="261">
        <v>28045</v>
      </c>
      <c r="LY45" s="261">
        <v>28835</v>
      </c>
      <c r="LZ45" s="261">
        <v>37525</v>
      </c>
      <c r="MA45" s="261">
        <v>24885</v>
      </c>
      <c r="MB45" s="261">
        <v>27650</v>
      </c>
      <c r="MC45" s="261">
        <v>30810</v>
      </c>
      <c r="MD45" s="261">
        <v>22910</v>
      </c>
      <c r="ME45" s="261">
        <v>37525</v>
      </c>
      <c r="MF45" s="261">
        <v>38710</v>
      </c>
      <c r="MG45" s="261">
        <v>50955</v>
      </c>
      <c r="MH45" s="261">
        <v>37920</v>
      </c>
      <c r="MI45" s="262"/>
      <c r="MJ45" s="263">
        <f t="shared" si="22"/>
        <v>391840</v>
      </c>
      <c r="MK45" s="264">
        <f t="shared" si="22"/>
        <v>365770</v>
      </c>
      <c r="ML45" s="261">
        <v>7970</v>
      </c>
      <c r="MM45" s="261">
        <v>5180</v>
      </c>
      <c r="MN45" s="261">
        <v>5565</v>
      </c>
      <c r="MO45" s="261">
        <v>3665</v>
      </c>
      <c r="MP45" s="261">
        <v>7785</v>
      </c>
      <c r="MQ45" s="261">
        <v>3700</v>
      </c>
      <c r="MR45" s="261">
        <v>175</v>
      </c>
      <c r="MS45" s="261">
        <v>2480</v>
      </c>
      <c r="MT45" s="261">
        <v>1185</v>
      </c>
      <c r="MU45" s="261">
        <v>11570</v>
      </c>
      <c r="MV45" s="261">
        <v>900</v>
      </c>
      <c r="MW45" s="261">
        <v>4270</v>
      </c>
      <c r="MX45" s="262"/>
      <c r="MY45" s="263">
        <f t="shared" si="23"/>
        <v>54445</v>
      </c>
      <c r="MZ45" s="264">
        <f t="shared" si="23"/>
        <v>46475</v>
      </c>
      <c r="NA45" s="261">
        <v>1314020.6299999999</v>
      </c>
      <c r="NB45" s="261">
        <v>1421754.54</v>
      </c>
      <c r="NC45" s="261">
        <v>1408364.36</v>
      </c>
      <c r="ND45" s="261">
        <v>1374698.17</v>
      </c>
      <c r="NE45" s="261">
        <v>1365278.12</v>
      </c>
      <c r="NF45" s="261">
        <v>1594528.09</v>
      </c>
      <c r="NG45" s="261">
        <v>1752777.03</v>
      </c>
      <c r="NH45" s="261">
        <v>902935.02</v>
      </c>
      <c r="NI45" s="261">
        <v>1072100.33</v>
      </c>
      <c r="NJ45" s="261">
        <v>1150235.8500000001</v>
      </c>
      <c r="NK45" s="261">
        <v>1287806.5900000001</v>
      </c>
      <c r="NL45" s="261">
        <v>1122995.21</v>
      </c>
      <c r="NM45" s="262"/>
      <c r="NN45" s="263">
        <f t="shared" si="24"/>
        <v>15767493.939999998</v>
      </c>
      <c r="NO45" s="264">
        <f t="shared" si="24"/>
        <v>14453473.309999999</v>
      </c>
      <c r="NP45" s="261">
        <v>47586.16</v>
      </c>
      <c r="NQ45" s="261">
        <v>67794.59</v>
      </c>
      <c r="NR45" s="261">
        <v>50612.83</v>
      </c>
      <c r="NS45" s="261">
        <v>67590.740000000005</v>
      </c>
      <c r="NT45" s="261">
        <v>75776.52</v>
      </c>
      <c r="NU45" s="261">
        <v>55078.33</v>
      </c>
      <c r="NV45" s="261">
        <v>48174.38</v>
      </c>
      <c r="NW45" s="261">
        <v>33246.379999999997</v>
      </c>
      <c r="NX45" s="261">
        <v>29849.06</v>
      </c>
      <c r="NY45" s="261">
        <v>46833.75</v>
      </c>
      <c r="NZ45" s="261">
        <v>68925.42</v>
      </c>
      <c r="OA45" s="261">
        <v>59737.83</v>
      </c>
      <c r="OB45" s="262"/>
      <c r="OC45" s="263">
        <f t="shared" si="25"/>
        <v>651205.99</v>
      </c>
      <c r="OD45" s="264">
        <f t="shared" si="25"/>
        <v>603619.82999999996</v>
      </c>
      <c r="OE45" s="261">
        <v>277600</v>
      </c>
      <c r="OF45" s="261">
        <v>310320</v>
      </c>
      <c r="OG45" s="261">
        <v>289760</v>
      </c>
      <c r="OH45" s="261">
        <v>274640</v>
      </c>
      <c r="OI45" s="261">
        <v>264960</v>
      </c>
      <c r="OJ45" s="261">
        <v>315920</v>
      </c>
      <c r="OK45" s="261">
        <v>357680</v>
      </c>
      <c r="OL45" s="261">
        <v>152400</v>
      </c>
      <c r="OM45" s="261">
        <v>197280</v>
      </c>
      <c r="ON45" s="261">
        <v>206080</v>
      </c>
      <c r="OO45" s="261">
        <v>221600</v>
      </c>
      <c r="OP45" s="261">
        <v>182480</v>
      </c>
      <c r="OQ45" s="262"/>
      <c r="OR45" s="263">
        <f t="shared" si="26"/>
        <v>3050720</v>
      </c>
      <c r="OS45" s="264">
        <f t="shared" si="26"/>
        <v>2773120</v>
      </c>
      <c r="OT45" s="261">
        <v>0</v>
      </c>
      <c r="OU45" s="261">
        <v>0</v>
      </c>
      <c r="OV45" s="261">
        <v>0</v>
      </c>
      <c r="OW45" s="261">
        <v>0</v>
      </c>
      <c r="OX45" s="261">
        <v>0</v>
      </c>
      <c r="OY45" s="261">
        <v>0</v>
      </c>
      <c r="OZ45" s="261">
        <v>0</v>
      </c>
      <c r="PA45" s="261">
        <v>0</v>
      </c>
      <c r="PB45" s="261">
        <v>0</v>
      </c>
      <c r="PC45" s="261">
        <v>0</v>
      </c>
      <c r="PD45" s="261">
        <v>0</v>
      </c>
      <c r="PE45" s="261">
        <v>0</v>
      </c>
      <c r="PF45" s="262"/>
      <c r="PG45" s="263">
        <f t="shared" si="27"/>
        <v>0</v>
      </c>
      <c r="PH45" s="264">
        <f t="shared" si="27"/>
        <v>0</v>
      </c>
      <c r="PI45" s="261">
        <v>102735.14</v>
      </c>
      <c r="PJ45" s="261">
        <v>105326.99</v>
      </c>
      <c r="PK45" s="261">
        <v>94690.91</v>
      </c>
      <c r="PL45" s="261">
        <v>83025</v>
      </c>
      <c r="PM45" s="261">
        <v>101151.44</v>
      </c>
      <c r="PN45" s="261">
        <v>96135.99</v>
      </c>
      <c r="PO45" s="261">
        <v>87705</v>
      </c>
      <c r="PP45" s="261">
        <v>68979.75</v>
      </c>
      <c r="PQ45" s="261">
        <v>80250</v>
      </c>
      <c r="PR45" s="261">
        <v>104827.5</v>
      </c>
      <c r="PS45" s="261">
        <v>106229.97</v>
      </c>
      <c r="PT45" s="261">
        <v>108869.6</v>
      </c>
      <c r="PU45" s="262"/>
      <c r="PV45" s="263">
        <f t="shared" si="28"/>
        <v>1139927.29</v>
      </c>
      <c r="PW45" s="264">
        <f t="shared" si="28"/>
        <v>1037192.15</v>
      </c>
      <c r="PX45" s="261">
        <v>21174.94</v>
      </c>
      <c r="PY45" s="261">
        <v>24140.02</v>
      </c>
      <c r="PZ45" s="261">
        <v>16506.68</v>
      </c>
      <c r="QA45" s="261">
        <v>20546.87</v>
      </c>
      <c r="QB45" s="261">
        <v>25205.55</v>
      </c>
      <c r="QC45" s="261">
        <v>31363.07</v>
      </c>
      <c r="QD45" s="261">
        <v>48024.22</v>
      </c>
      <c r="QE45" s="261">
        <v>31843.35</v>
      </c>
      <c r="QF45" s="261">
        <v>25791.09</v>
      </c>
      <c r="QG45" s="261">
        <v>28826.61</v>
      </c>
      <c r="QH45" s="261">
        <v>22129.200000000001</v>
      </c>
      <c r="QI45" s="261">
        <v>22525.26</v>
      </c>
      <c r="QJ45" s="262"/>
      <c r="QK45" s="263">
        <f t="shared" si="29"/>
        <v>318076.86000000004</v>
      </c>
      <c r="QL45" s="264">
        <f t="shared" si="29"/>
        <v>296901.92000000004</v>
      </c>
      <c r="QM45" s="261">
        <v>0</v>
      </c>
      <c r="QN45" s="261">
        <v>0</v>
      </c>
      <c r="QO45" s="261">
        <v>0</v>
      </c>
      <c r="QP45" s="261">
        <v>0</v>
      </c>
      <c r="QQ45" s="261">
        <v>0</v>
      </c>
      <c r="QR45" s="261">
        <v>0</v>
      </c>
      <c r="QS45" s="261">
        <v>0</v>
      </c>
      <c r="QT45" s="261">
        <v>0</v>
      </c>
      <c r="QU45" s="261">
        <v>0</v>
      </c>
      <c r="QV45" s="261">
        <v>0</v>
      </c>
      <c r="QW45" s="261">
        <v>0</v>
      </c>
      <c r="QX45" s="261">
        <v>0</v>
      </c>
      <c r="QY45" s="262"/>
      <c r="QZ45" s="263">
        <f t="shared" si="30"/>
        <v>0</v>
      </c>
      <c r="RA45" s="264">
        <f t="shared" si="30"/>
        <v>0</v>
      </c>
      <c r="RB45" s="261">
        <v>2000</v>
      </c>
      <c r="RC45" s="261">
        <v>2300</v>
      </c>
      <c r="RD45" s="261">
        <v>2550</v>
      </c>
      <c r="RE45" s="261">
        <v>2700</v>
      </c>
      <c r="RF45" s="261">
        <v>2350</v>
      </c>
      <c r="RG45" s="261">
        <v>2350</v>
      </c>
      <c r="RH45" s="261">
        <v>1950</v>
      </c>
      <c r="RI45" s="261">
        <v>1350</v>
      </c>
      <c r="RJ45" s="261">
        <v>1650</v>
      </c>
      <c r="RK45" s="261">
        <v>3550</v>
      </c>
      <c r="RL45" s="261">
        <v>2650</v>
      </c>
      <c r="RM45" s="261">
        <v>2250</v>
      </c>
      <c r="RN45" s="262"/>
      <c r="RO45" s="263">
        <f t="shared" si="31"/>
        <v>27650</v>
      </c>
      <c r="RP45" s="264">
        <f t="shared" si="31"/>
        <v>25650</v>
      </c>
      <c r="RQ45" s="261">
        <v>0</v>
      </c>
      <c r="RR45" s="261">
        <v>0</v>
      </c>
      <c r="RS45" s="261">
        <v>0</v>
      </c>
      <c r="RT45" s="261">
        <v>0</v>
      </c>
      <c r="RU45" s="261">
        <v>0</v>
      </c>
      <c r="RV45" s="261">
        <v>0</v>
      </c>
      <c r="RW45" s="261">
        <v>0</v>
      </c>
      <c r="RX45" s="261">
        <v>0</v>
      </c>
      <c r="RY45" s="261">
        <v>0</v>
      </c>
      <c r="RZ45" s="261">
        <v>0</v>
      </c>
      <c r="SA45" s="261">
        <v>0</v>
      </c>
      <c r="SB45" s="261">
        <v>0</v>
      </c>
      <c r="SC45" s="262"/>
      <c r="SD45" s="263">
        <f t="shared" si="32"/>
        <v>0</v>
      </c>
      <c r="SE45" s="264">
        <f t="shared" si="32"/>
        <v>0</v>
      </c>
      <c r="SF45" s="261">
        <v>0</v>
      </c>
      <c r="SG45" s="261">
        <v>0</v>
      </c>
      <c r="SH45" s="261">
        <v>0</v>
      </c>
      <c r="SI45" s="261">
        <v>0</v>
      </c>
      <c r="SJ45" s="261">
        <v>0</v>
      </c>
      <c r="SK45" s="261">
        <v>0</v>
      </c>
      <c r="SL45" s="261">
        <v>0</v>
      </c>
      <c r="SM45" s="261">
        <v>0</v>
      </c>
      <c r="SN45" s="261">
        <v>0</v>
      </c>
      <c r="SO45" s="261">
        <v>0</v>
      </c>
      <c r="SP45" s="261">
        <v>0</v>
      </c>
      <c r="SQ45" s="261">
        <v>0</v>
      </c>
      <c r="SR45" s="262"/>
      <c r="SS45" s="263">
        <f t="shared" si="33"/>
        <v>0</v>
      </c>
      <c r="ST45" s="264">
        <f t="shared" si="33"/>
        <v>0</v>
      </c>
      <c r="SU45" s="261">
        <v>118784.92</v>
      </c>
      <c r="SV45" s="261">
        <v>148985.01</v>
      </c>
      <c r="SW45" s="261">
        <v>121935.01</v>
      </c>
      <c r="SX45" s="261">
        <v>95059</v>
      </c>
      <c r="SY45" s="261">
        <v>113115.02</v>
      </c>
      <c r="SZ45" s="261">
        <v>128836.01</v>
      </c>
      <c r="TA45" s="261">
        <v>97634</v>
      </c>
      <c r="TB45" s="261">
        <v>47150</v>
      </c>
      <c r="TC45" s="261">
        <v>63020</v>
      </c>
      <c r="TD45" s="261">
        <v>94530</v>
      </c>
      <c r="TE45" s="261">
        <v>117247</v>
      </c>
      <c r="TF45" s="261">
        <v>117844</v>
      </c>
      <c r="TG45" s="262"/>
      <c r="TH45" s="263">
        <f t="shared" si="34"/>
        <v>1264139.97</v>
      </c>
      <c r="TI45" s="264">
        <f t="shared" si="34"/>
        <v>1145355.05</v>
      </c>
      <c r="TJ45" s="261">
        <v>36942.620000000003</v>
      </c>
      <c r="TK45" s="261">
        <v>41845.83</v>
      </c>
      <c r="TL45" s="261">
        <v>36435.15</v>
      </c>
      <c r="TM45" s="261">
        <v>39599.919999999998</v>
      </c>
      <c r="TN45" s="261">
        <v>44672.23</v>
      </c>
      <c r="TO45" s="261">
        <v>38670.54</v>
      </c>
      <c r="TP45" s="261">
        <v>31192.22</v>
      </c>
      <c r="TQ45" s="261">
        <v>19954.64</v>
      </c>
      <c r="TR45" s="261">
        <v>20154.830000000002</v>
      </c>
      <c r="TS45" s="261">
        <v>6191.22</v>
      </c>
      <c r="TT45" s="261">
        <v>39787.19</v>
      </c>
      <c r="TU45" s="261">
        <v>24232.14</v>
      </c>
      <c r="TV45" s="262"/>
      <c r="TW45" s="263">
        <f t="shared" si="35"/>
        <v>379678.53</v>
      </c>
      <c r="TX45" s="264">
        <f t="shared" si="35"/>
        <v>342735.91000000003</v>
      </c>
      <c r="TY45" s="261">
        <v>82480</v>
      </c>
      <c r="TZ45" s="261">
        <v>106000</v>
      </c>
      <c r="UA45" s="261">
        <v>84800</v>
      </c>
      <c r="UB45" s="261">
        <v>66160</v>
      </c>
      <c r="UC45" s="261">
        <v>78560</v>
      </c>
      <c r="UD45" s="261">
        <v>89440</v>
      </c>
      <c r="UE45" s="261">
        <v>68160</v>
      </c>
      <c r="UF45" s="261">
        <v>32800</v>
      </c>
      <c r="UG45" s="261">
        <v>43840</v>
      </c>
      <c r="UH45" s="261">
        <v>65760</v>
      </c>
      <c r="UI45" s="261">
        <v>81520</v>
      </c>
      <c r="UJ45" s="261">
        <v>82000</v>
      </c>
      <c r="UK45" s="262"/>
      <c r="UL45" s="263">
        <f t="shared" si="36"/>
        <v>881520</v>
      </c>
      <c r="UM45" s="264">
        <f t="shared" si="36"/>
        <v>799040</v>
      </c>
      <c r="UN45" s="261">
        <v>8450</v>
      </c>
      <c r="UO45" s="261">
        <v>9500</v>
      </c>
      <c r="UP45" s="261">
        <v>9115</v>
      </c>
      <c r="UQ45" s="261">
        <v>8708</v>
      </c>
      <c r="UR45" s="261">
        <v>7700</v>
      </c>
      <c r="US45" s="261">
        <v>7550</v>
      </c>
      <c r="UT45" s="261">
        <v>6752</v>
      </c>
      <c r="UU45" s="261">
        <v>2600</v>
      </c>
      <c r="UV45" s="261">
        <v>4200</v>
      </c>
      <c r="UW45" s="261">
        <v>5700</v>
      </c>
      <c r="UX45" s="261">
        <v>7750</v>
      </c>
      <c r="UY45" s="261">
        <v>5600</v>
      </c>
      <c r="UZ45" s="262"/>
      <c r="VA45" s="263">
        <f t="shared" si="37"/>
        <v>83625</v>
      </c>
      <c r="VB45" s="264">
        <f t="shared" si="37"/>
        <v>75175</v>
      </c>
      <c r="VC45" s="261">
        <v>400</v>
      </c>
      <c r="VD45" s="261">
        <v>1360</v>
      </c>
      <c r="VE45" s="261">
        <v>960</v>
      </c>
      <c r="VF45" s="261">
        <v>880</v>
      </c>
      <c r="VG45" s="261">
        <v>1200</v>
      </c>
      <c r="VH45" s="261">
        <v>720</v>
      </c>
      <c r="VI45" s="261">
        <v>1200</v>
      </c>
      <c r="VJ45" s="261">
        <v>1040</v>
      </c>
      <c r="VK45" s="261">
        <v>880</v>
      </c>
      <c r="VL45" s="261">
        <v>800</v>
      </c>
      <c r="VM45" s="261">
        <v>720</v>
      </c>
      <c r="VN45" s="261">
        <v>1520</v>
      </c>
      <c r="VO45" s="262"/>
      <c r="VP45" s="263">
        <f t="shared" si="38"/>
        <v>11680</v>
      </c>
      <c r="VQ45" s="264">
        <f t="shared" si="38"/>
        <v>11280</v>
      </c>
      <c r="VR45" s="261">
        <v>31860</v>
      </c>
      <c r="VS45" s="261">
        <v>31565</v>
      </c>
      <c r="VT45" s="261">
        <v>28615</v>
      </c>
      <c r="VU45" s="261">
        <v>28320</v>
      </c>
      <c r="VV45" s="261">
        <v>26255</v>
      </c>
      <c r="VW45" s="261">
        <v>27435</v>
      </c>
      <c r="VX45" s="261">
        <v>31270</v>
      </c>
      <c r="VY45" s="261">
        <v>22715</v>
      </c>
      <c r="VZ45" s="261">
        <v>21535</v>
      </c>
      <c r="WA45" s="261">
        <v>33335</v>
      </c>
      <c r="WB45" s="261">
        <v>34220</v>
      </c>
      <c r="WC45" s="261">
        <v>30680</v>
      </c>
      <c r="WD45" s="262"/>
      <c r="WE45" s="263">
        <f t="shared" si="39"/>
        <v>347805</v>
      </c>
      <c r="WF45" s="264">
        <f t="shared" si="39"/>
        <v>315945</v>
      </c>
      <c r="WG45" s="261">
        <v>48533.29</v>
      </c>
      <c r="WH45" s="261">
        <v>53626.559999999998</v>
      </c>
      <c r="WI45" s="261">
        <v>46939.73</v>
      </c>
      <c r="WJ45" s="261">
        <v>50480.25</v>
      </c>
      <c r="WK45" s="261">
        <v>53144.17</v>
      </c>
      <c r="WL45" s="261">
        <v>52515.95</v>
      </c>
      <c r="WM45" s="261">
        <v>48176.45</v>
      </c>
      <c r="WN45" s="261">
        <v>26432.23</v>
      </c>
      <c r="WO45" s="261">
        <v>26124.81</v>
      </c>
      <c r="WP45" s="261">
        <v>27921.48</v>
      </c>
      <c r="WQ45" s="261">
        <v>26787.8</v>
      </c>
      <c r="WR45" s="261">
        <v>21381.13</v>
      </c>
      <c r="WS45" s="262"/>
      <c r="WT45" s="263">
        <f t="shared" si="40"/>
        <v>482063.85</v>
      </c>
      <c r="WU45" s="264">
        <f t="shared" si="40"/>
        <v>433530.56</v>
      </c>
      <c r="WV45" s="261">
        <v>14607.71</v>
      </c>
      <c r="WW45" s="261">
        <v>17315</v>
      </c>
      <c r="WX45" s="261">
        <v>16052.18</v>
      </c>
      <c r="WY45" s="261">
        <v>15484.98</v>
      </c>
      <c r="WZ45" s="261">
        <v>15532.12</v>
      </c>
      <c r="XA45" s="261">
        <v>15235.36</v>
      </c>
      <c r="XB45" s="261">
        <v>14041.79</v>
      </c>
      <c r="XC45" s="261">
        <v>7921.41</v>
      </c>
      <c r="XD45" s="261">
        <v>7535.97</v>
      </c>
      <c r="XE45" s="261">
        <v>8282.74</v>
      </c>
      <c r="XF45" s="261">
        <v>7741.45</v>
      </c>
      <c r="XG45" s="261">
        <v>6033.08</v>
      </c>
      <c r="XH45" s="262"/>
      <c r="XI45" s="263">
        <f t="shared" si="41"/>
        <v>145783.78999999998</v>
      </c>
      <c r="XJ45" s="264">
        <f t="shared" si="41"/>
        <v>131176.08000000002</v>
      </c>
      <c r="XK45" s="261">
        <v>0</v>
      </c>
      <c r="XL45" s="261">
        <v>0</v>
      </c>
      <c r="XM45" s="261">
        <v>0</v>
      </c>
      <c r="XN45" s="261">
        <v>0</v>
      </c>
      <c r="XO45" s="261">
        <v>0</v>
      </c>
      <c r="XP45" s="261">
        <v>0</v>
      </c>
      <c r="XQ45" s="261">
        <v>0</v>
      </c>
      <c r="XR45" s="261">
        <v>0</v>
      </c>
      <c r="XS45" s="261">
        <v>0</v>
      </c>
      <c r="XT45" s="261">
        <v>0</v>
      </c>
      <c r="XU45" s="261">
        <v>0</v>
      </c>
      <c r="XV45" s="261">
        <v>0</v>
      </c>
      <c r="XW45" s="261"/>
      <c r="XX45" s="263">
        <f t="shared" si="42"/>
        <v>0</v>
      </c>
      <c r="XY45" s="264">
        <f t="shared" si="42"/>
        <v>0</v>
      </c>
      <c r="XZ45" s="261">
        <v>16684.919999999998</v>
      </c>
      <c r="YA45" s="261">
        <v>20081.169999999998</v>
      </c>
      <c r="YB45" s="261">
        <v>17506.95</v>
      </c>
      <c r="YC45" s="261">
        <v>21696.27</v>
      </c>
      <c r="YD45" s="261">
        <v>22687.78</v>
      </c>
      <c r="YE45" s="261">
        <v>19224.689999999999</v>
      </c>
      <c r="YF45" s="261">
        <v>16080.51</v>
      </c>
      <c r="YG45" s="261">
        <v>7708.07</v>
      </c>
      <c r="YH45" s="261">
        <v>8516</v>
      </c>
      <c r="YI45" s="261">
        <v>7409.64</v>
      </c>
      <c r="YJ45" s="261">
        <v>7419.73</v>
      </c>
      <c r="YK45" s="261">
        <v>6004.16</v>
      </c>
      <c r="YL45" s="262"/>
      <c r="YM45" s="263">
        <f t="shared" si="43"/>
        <v>171019.89000000004</v>
      </c>
      <c r="YN45" s="264">
        <f t="shared" si="43"/>
        <v>154334.97000000003</v>
      </c>
      <c r="YO45" s="261">
        <v>52404.26</v>
      </c>
      <c r="YP45" s="261">
        <v>62056.6</v>
      </c>
      <c r="YQ45" s="261">
        <v>56249.07</v>
      </c>
      <c r="YR45" s="261">
        <v>55470.14</v>
      </c>
      <c r="YS45" s="261">
        <v>58042.94</v>
      </c>
      <c r="YT45" s="261">
        <v>56294.2</v>
      </c>
      <c r="YU45" s="261">
        <v>52348.55</v>
      </c>
      <c r="YV45" s="261">
        <v>28889.64</v>
      </c>
      <c r="YW45" s="261">
        <v>27084.65</v>
      </c>
      <c r="YX45" s="261">
        <v>29968.66</v>
      </c>
      <c r="YY45" s="261">
        <v>28683.33</v>
      </c>
      <c r="YZ45" s="261">
        <v>21847.27</v>
      </c>
      <c r="ZA45" s="262"/>
      <c r="ZB45" s="263">
        <f t="shared" si="44"/>
        <v>529339.31000000006</v>
      </c>
      <c r="ZC45" s="264">
        <f t="shared" si="44"/>
        <v>476935.05000000005</v>
      </c>
      <c r="ZD45" s="261">
        <v>0</v>
      </c>
      <c r="ZE45" s="261">
        <v>0</v>
      </c>
      <c r="ZF45" s="261">
        <v>0</v>
      </c>
      <c r="ZG45" s="261">
        <v>0</v>
      </c>
      <c r="ZH45" s="261">
        <v>0</v>
      </c>
      <c r="ZI45" s="261">
        <v>0</v>
      </c>
      <c r="ZJ45" s="261">
        <v>0</v>
      </c>
      <c r="ZK45" s="261">
        <v>0</v>
      </c>
      <c r="ZL45" s="261">
        <v>0</v>
      </c>
      <c r="ZM45" s="261">
        <v>0</v>
      </c>
      <c r="ZN45" s="261">
        <v>0</v>
      </c>
      <c r="ZO45" s="261">
        <v>0</v>
      </c>
      <c r="ZP45" s="262"/>
      <c r="ZQ45" s="263">
        <f t="shared" si="45"/>
        <v>0</v>
      </c>
      <c r="ZR45" s="264">
        <f t="shared" si="45"/>
        <v>0</v>
      </c>
      <c r="ZS45" s="261">
        <v>7982.78</v>
      </c>
      <c r="ZT45" s="261">
        <v>8154.84</v>
      </c>
      <c r="ZU45" s="261">
        <v>7352.59</v>
      </c>
      <c r="ZV45" s="261">
        <v>6278.23</v>
      </c>
      <c r="ZW45" s="261">
        <v>7810.42</v>
      </c>
      <c r="ZX45" s="261">
        <v>9209.9500000000007</v>
      </c>
      <c r="ZY45" s="261">
        <v>8209.07</v>
      </c>
      <c r="ZZ45" s="261">
        <v>4238.6000000000004</v>
      </c>
      <c r="AAA45" s="261">
        <v>3994.91</v>
      </c>
      <c r="AAB45" s="261">
        <v>7106.95</v>
      </c>
      <c r="AAC45" s="261">
        <v>6043.81</v>
      </c>
      <c r="AAD45" s="261">
        <v>3940.85</v>
      </c>
      <c r="AAE45" s="262"/>
      <c r="AAF45" s="263">
        <f t="shared" si="46"/>
        <v>80323</v>
      </c>
      <c r="AAG45" s="264">
        <f t="shared" si="46"/>
        <v>72340.22</v>
      </c>
      <c r="AAH45" s="261">
        <v>1010569.29</v>
      </c>
      <c r="AAI45" s="261">
        <v>1222216.8999999999</v>
      </c>
      <c r="AAJ45" s="261">
        <v>1240645.6599999999</v>
      </c>
      <c r="AAK45" s="261">
        <v>1332088.49</v>
      </c>
      <c r="AAL45" s="261">
        <v>1345506.93</v>
      </c>
      <c r="AAM45" s="261">
        <v>1351288.33</v>
      </c>
      <c r="AAN45" s="261">
        <v>1215989.32</v>
      </c>
      <c r="AAO45" s="261">
        <v>585554.99</v>
      </c>
      <c r="AAP45" s="261">
        <v>463659.56</v>
      </c>
      <c r="AAQ45" s="261">
        <v>598502.82999999996</v>
      </c>
      <c r="AAR45" s="261">
        <v>728026.33</v>
      </c>
      <c r="AAS45" s="261">
        <v>653278.67000000004</v>
      </c>
      <c r="AAT45" s="262"/>
      <c r="AAU45" s="263">
        <f t="shared" si="47"/>
        <v>11747327.300000001</v>
      </c>
      <c r="AAV45" s="264">
        <f t="shared" si="47"/>
        <v>10736758.01</v>
      </c>
      <c r="AAW45" s="261">
        <v>299828.62</v>
      </c>
      <c r="AAX45" s="261">
        <v>380753.18</v>
      </c>
      <c r="AAY45" s="261">
        <v>399197.15</v>
      </c>
      <c r="AAZ45" s="261">
        <v>410339.36</v>
      </c>
      <c r="ABA45" s="261">
        <v>403044.79</v>
      </c>
      <c r="ABB45" s="261">
        <v>404072.69</v>
      </c>
      <c r="ABC45" s="261">
        <v>366488.06</v>
      </c>
      <c r="ABD45" s="261">
        <v>177284.01</v>
      </c>
      <c r="ABE45" s="261">
        <v>135596.57999999999</v>
      </c>
      <c r="ABF45" s="261">
        <v>179886.74</v>
      </c>
      <c r="ABG45" s="261">
        <v>223345.41</v>
      </c>
      <c r="ABH45" s="261">
        <v>198556.14</v>
      </c>
      <c r="ABI45" s="262"/>
      <c r="ABJ45" s="263">
        <f t="shared" si="48"/>
        <v>3578392.7300000009</v>
      </c>
      <c r="ABK45" s="264">
        <f t="shared" si="48"/>
        <v>3278564.1100000008</v>
      </c>
      <c r="ABL45" s="261">
        <v>168703.1</v>
      </c>
      <c r="ABM45" s="261">
        <v>203042.97</v>
      </c>
      <c r="ABN45" s="261">
        <v>177014.72</v>
      </c>
      <c r="ABO45" s="261">
        <v>219373.4</v>
      </c>
      <c r="ABP45" s="261">
        <v>229398.66</v>
      </c>
      <c r="ABQ45" s="261">
        <v>194383</v>
      </c>
      <c r="ABR45" s="261">
        <v>162591.79999999999</v>
      </c>
      <c r="ABS45" s="261">
        <v>77937.19</v>
      </c>
      <c r="ABT45" s="261">
        <v>86106.22</v>
      </c>
      <c r="ABU45" s="261">
        <v>74919.67</v>
      </c>
      <c r="ABV45" s="261">
        <v>75021.66</v>
      </c>
      <c r="ABW45" s="261">
        <v>60708.74</v>
      </c>
      <c r="ABX45" s="262"/>
      <c r="ABY45" s="263">
        <f t="shared" si="49"/>
        <v>1729201.13</v>
      </c>
      <c r="ABZ45" s="264">
        <f t="shared" si="49"/>
        <v>1560498.0299999998</v>
      </c>
      <c r="ACA45" s="261">
        <v>647328.25</v>
      </c>
      <c r="ACB45" s="261">
        <v>753269.03</v>
      </c>
      <c r="ACC45" s="261">
        <v>691023.74</v>
      </c>
      <c r="ACD45" s="261">
        <v>705753.06</v>
      </c>
      <c r="ACE45" s="261">
        <v>745037.58</v>
      </c>
      <c r="ACF45" s="261">
        <v>695976.95999999996</v>
      </c>
      <c r="ACG45" s="261">
        <v>651257.36</v>
      </c>
      <c r="ACH45" s="261">
        <v>371716.31</v>
      </c>
      <c r="ACI45" s="261">
        <v>329300.26</v>
      </c>
      <c r="ACJ45" s="261">
        <v>363340</v>
      </c>
      <c r="ACK45" s="261">
        <v>376200.59</v>
      </c>
      <c r="ACL45" s="261">
        <v>300194.75</v>
      </c>
      <c r="ACM45" s="262"/>
      <c r="ACN45" s="263">
        <f t="shared" si="50"/>
        <v>6630397.8899999997</v>
      </c>
      <c r="ACO45" s="264">
        <f t="shared" si="50"/>
        <v>5983069.6399999997</v>
      </c>
      <c r="ACP45" s="261">
        <v>0</v>
      </c>
      <c r="ACQ45" s="261">
        <v>0</v>
      </c>
      <c r="ACR45" s="261">
        <v>0</v>
      </c>
      <c r="ACS45" s="261">
        <v>0</v>
      </c>
      <c r="ACT45" s="261">
        <v>0</v>
      </c>
      <c r="ACU45" s="261">
        <v>0</v>
      </c>
      <c r="ACV45" s="261">
        <v>0</v>
      </c>
      <c r="ACW45" s="261">
        <v>0</v>
      </c>
      <c r="ACX45" s="261">
        <v>0</v>
      </c>
      <c r="ACY45" s="261">
        <v>0</v>
      </c>
      <c r="ACZ45" s="261">
        <v>0</v>
      </c>
      <c r="ADA45" s="261">
        <v>0</v>
      </c>
      <c r="ADB45" s="262"/>
      <c r="ADC45" s="263">
        <f t="shared" si="51"/>
        <v>0</v>
      </c>
      <c r="ADD45" s="264">
        <f t="shared" si="51"/>
        <v>0</v>
      </c>
      <c r="ADE45" s="261">
        <v>0</v>
      </c>
      <c r="ADF45" s="261">
        <v>0</v>
      </c>
      <c r="ADG45" s="261">
        <v>0</v>
      </c>
      <c r="ADH45" s="261">
        <v>0</v>
      </c>
      <c r="ADI45" s="261">
        <v>0</v>
      </c>
      <c r="ADJ45" s="261">
        <v>0</v>
      </c>
      <c r="ADK45" s="261">
        <v>0</v>
      </c>
      <c r="ADL45" s="261">
        <v>0</v>
      </c>
      <c r="ADM45" s="261">
        <v>0</v>
      </c>
      <c r="ADN45" s="261">
        <v>0</v>
      </c>
      <c r="ADO45" s="261">
        <v>0</v>
      </c>
      <c r="ADP45" s="261">
        <v>0</v>
      </c>
      <c r="ADQ45" s="262"/>
      <c r="ADR45" s="263">
        <f t="shared" si="52"/>
        <v>0</v>
      </c>
      <c r="ADS45" s="264">
        <f t="shared" si="52"/>
        <v>0</v>
      </c>
      <c r="ADT45" s="261">
        <v>0</v>
      </c>
      <c r="ADU45" s="261">
        <v>0</v>
      </c>
      <c r="ADV45" s="261">
        <v>0</v>
      </c>
      <c r="ADW45" s="261">
        <v>0</v>
      </c>
      <c r="ADX45" s="261">
        <v>0</v>
      </c>
      <c r="ADY45" s="261">
        <v>0</v>
      </c>
      <c r="ADZ45" s="261">
        <v>0</v>
      </c>
      <c r="AEA45" s="261">
        <v>0</v>
      </c>
      <c r="AEB45" s="261">
        <v>0</v>
      </c>
      <c r="AEC45" s="261">
        <v>0</v>
      </c>
      <c r="AED45" s="261">
        <v>0</v>
      </c>
      <c r="AEE45" s="261">
        <v>0</v>
      </c>
      <c r="AEF45" s="262"/>
      <c r="AEG45" s="263">
        <f t="shared" si="53"/>
        <v>0</v>
      </c>
      <c r="AEH45" s="264">
        <f t="shared" si="53"/>
        <v>0</v>
      </c>
      <c r="AEI45" s="261">
        <v>0</v>
      </c>
      <c r="AEJ45" s="261">
        <v>0</v>
      </c>
      <c r="AEK45" s="261">
        <v>0</v>
      </c>
      <c r="AEL45" s="261">
        <v>0</v>
      </c>
      <c r="AEM45" s="261">
        <v>0</v>
      </c>
      <c r="AEN45" s="261">
        <v>0</v>
      </c>
      <c r="AEO45" s="261">
        <v>0</v>
      </c>
      <c r="AEP45" s="261">
        <v>0</v>
      </c>
      <c r="AEQ45" s="261">
        <v>0</v>
      </c>
      <c r="AER45" s="261">
        <v>0</v>
      </c>
      <c r="AES45" s="261">
        <v>0</v>
      </c>
      <c r="AET45" s="261">
        <v>0</v>
      </c>
      <c r="AEU45" s="262"/>
      <c r="AEV45" s="263">
        <f t="shared" si="54"/>
        <v>0</v>
      </c>
      <c r="AEW45" s="264">
        <f t="shared" si="54"/>
        <v>0</v>
      </c>
      <c r="AEX45" s="261">
        <v>0</v>
      </c>
      <c r="AEY45" s="261">
        <v>0</v>
      </c>
      <c r="AEZ45" s="261">
        <v>0</v>
      </c>
      <c r="AFA45" s="261">
        <v>0</v>
      </c>
      <c r="AFB45" s="261">
        <v>0</v>
      </c>
      <c r="AFC45" s="261">
        <v>0</v>
      </c>
      <c r="AFD45" s="261">
        <v>0</v>
      </c>
      <c r="AFE45" s="261">
        <v>0</v>
      </c>
      <c r="AFF45" s="261">
        <v>0</v>
      </c>
      <c r="AFG45" s="261">
        <v>0</v>
      </c>
      <c r="AFH45" s="261">
        <v>0</v>
      </c>
      <c r="AFI45" s="261">
        <v>0</v>
      </c>
      <c r="AFJ45" s="262"/>
      <c r="AFK45" s="263">
        <f t="shared" si="55"/>
        <v>0</v>
      </c>
      <c r="AFL45" s="264">
        <f t="shared" si="55"/>
        <v>0</v>
      </c>
      <c r="AFM45" s="261">
        <v>0</v>
      </c>
      <c r="AFN45" s="261">
        <v>0</v>
      </c>
      <c r="AFO45" s="261">
        <v>0</v>
      </c>
      <c r="AFP45" s="261">
        <v>0</v>
      </c>
      <c r="AFQ45" s="261">
        <v>0</v>
      </c>
      <c r="AFR45" s="261">
        <v>0</v>
      </c>
      <c r="AFS45" s="261">
        <v>0</v>
      </c>
      <c r="AFT45" s="261">
        <v>0</v>
      </c>
      <c r="AFU45" s="261">
        <v>0</v>
      </c>
      <c r="AFV45" s="261">
        <v>0</v>
      </c>
      <c r="AFW45" s="261">
        <v>0</v>
      </c>
      <c r="AFX45" s="261">
        <v>0</v>
      </c>
      <c r="AFY45" s="262"/>
      <c r="AFZ45" s="263">
        <f t="shared" si="56"/>
        <v>0</v>
      </c>
      <c r="AGA45" s="264">
        <f t="shared" si="56"/>
        <v>0</v>
      </c>
      <c r="AGB45" s="261">
        <v>0</v>
      </c>
      <c r="AGC45" s="261">
        <v>0</v>
      </c>
      <c r="AGD45" s="261">
        <v>0</v>
      </c>
      <c r="AGE45" s="261">
        <v>0</v>
      </c>
      <c r="AGF45" s="261">
        <v>0</v>
      </c>
      <c r="AGG45" s="261">
        <v>0</v>
      </c>
      <c r="AGH45" s="261">
        <v>0</v>
      </c>
      <c r="AGI45" s="261">
        <v>0</v>
      </c>
      <c r="AGJ45" s="261">
        <v>0</v>
      </c>
      <c r="AGK45" s="261">
        <v>0</v>
      </c>
      <c r="AGL45" s="261">
        <v>0</v>
      </c>
      <c r="AGM45" s="261">
        <v>0</v>
      </c>
      <c r="AGN45" s="262"/>
      <c r="AGO45" s="263">
        <f t="shared" si="57"/>
        <v>0</v>
      </c>
      <c r="AGP45" s="264">
        <f t="shared" si="57"/>
        <v>0</v>
      </c>
      <c r="AGQ45" s="261">
        <v>0</v>
      </c>
      <c r="AGR45" s="261">
        <v>0</v>
      </c>
      <c r="AGS45" s="261">
        <v>0</v>
      </c>
      <c r="AGT45" s="261">
        <v>0</v>
      </c>
      <c r="AGU45" s="261">
        <v>0</v>
      </c>
      <c r="AGV45" s="261">
        <v>0</v>
      </c>
      <c r="AGW45" s="261">
        <v>0</v>
      </c>
      <c r="AGX45" s="261">
        <v>0</v>
      </c>
      <c r="AGY45" s="261">
        <v>0</v>
      </c>
      <c r="AGZ45" s="261">
        <v>0</v>
      </c>
      <c r="AHA45" s="261">
        <v>0</v>
      </c>
      <c r="AHB45" s="261">
        <v>0</v>
      </c>
      <c r="AHC45" s="262"/>
      <c r="AHD45" s="263">
        <f t="shared" si="58"/>
        <v>0</v>
      </c>
      <c r="AHE45" s="264">
        <f t="shared" si="58"/>
        <v>0</v>
      </c>
      <c r="AHF45" s="261">
        <v>658.9</v>
      </c>
      <c r="AHG45" s="261">
        <v>804.28</v>
      </c>
      <c r="AHH45" s="261">
        <v>1249.0999999999999</v>
      </c>
      <c r="AHI45" s="261">
        <v>625.4</v>
      </c>
      <c r="AHJ45" s="261">
        <v>1284.5</v>
      </c>
      <c r="AHK45" s="261">
        <v>1303.2</v>
      </c>
      <c r="AHL45" s="261">
        <v>544.1</v>
      </c>
      <c r="AHM45" s="261">
        <v>565.4</v>
      </c>
      <c r="AHN45" s="261">
        <v>126.6</v>
      </c>
      <c r="AHO45" s="261">
        <v>390.7</v>
      </c>
      <c r="AHP45" s="261">
        <v>489.3</v>
      </c>
      <c r="AHQ45" s="261">
        <v>252.5</v>
      </c>
      <c r="AHR45" s="262"/>
      <c r="AHS45" s="263">
        <f t="shared" si="59"/>
        <v>8293.98</v>
      </c>
      <c r="AHT45" s="264">
        <f t="shared" si="59"/>
        <v>7635.0800000000008</v>
      </c>
      <c r="AHU45" s="261">
        <v>0</v>
      </c>
      <c r="AHV45" s="261">
        <v>0</v>
      </c>
      <c r="AHW45" s="261">
        <v>0</v>
      </c>
      <c r="AHX45" s="261">
        <v>0</v>
      </c>
      <c r="AHY45" s="261">
        <v>0</v>
      </c>
      <c r="AHZ45" s="261">
        <v>0</v>
      </c>
      <c r="AIA45" s="261">
        <v>0</v>
      </c>
      <c r="AIB45" s="261">
        <v>0</v>
      </c>
      <c r="AIC45" s="261">
        <v>0</v>
      </c>
      <c r="AID45" s="261">
        <v>0</v>
      </c>
      <c r="AIE45" s="261">
        <v>0</v>
      </c>
      <c r="AIF45" s="261">
        <v>0</v>
      </c>
      <c r="AIG45" s="262"/>
      <c r="AIH45" s="263">
        <f t="shared" si="60"/>
        <v>0</v>
      </c>
      <c r="AII45" s="264">
        <f t="shared" si="60"/>
        <v>0</v>
      </c>
      <c r="AIJ45" s="261">
        <v>0</v>
      </c>
      <c r="AIK45" s="261">
        <v>0</v>
      </c>
      <c r="AIL45" s="261">
        <v>0</v>
      </c>
      <c r="AIM45" s="261">
        <v>0</v>
      </c>
      <c r="AIN45" s="261">
        <v>0</v>
      </c>
      <c r="AIO45" s="261">
        <v>0</v>
      </c>
      <c r="AIP45" s="261">
        <v>0</v>
      </c>
      <c r="AIQ45" s="261">
        <v>0</v>
      </c>
      <c r="AIR45" s="261">
        <v>0</v>
      </c>
      <c r="AIS45" s="261">
        <v>0</v>
      </c>
      <c r="AIT45" s="261">
        <v>0</v>
      </c>
      <c r="AIU45" s="261">
        <v>0</v>
      </c>
      <c r="AIV45" s="262"/>
      <c r="AIW45" s="263">
        <f t="shared" si="61"/>
        <v>0</v>
      </c>
      <c r="AIX45" s="264">
        <f t="shared" si="61"/>
        <v>0</v>
      </c>
      <c r="AIY45" s="261">
        <v>0</v>
      </c>
      <c r="AIZ45" s="261">
        <v>0</v>
      </c>
      <c r="AJA45" s="261">
        <v>0</v>
      </c>
      <c r="AJB45" s="261">
        <v>0</v>
      </c>
      <c r="AJC45" s="261">
        <v>0</v>
      </c>
      <c r="AJD45" s="261">
        <v>0</v>
      </c>
      <c r="AJE45" s="261">
        <v>0</v>
      </c>
      <c r="AJF45" s="261">
        <v>0</v>
      </c>
      <c r="AJG45" s="261">
        <v>0</v>
      </c>
      <c r="AJH45" s="261">
        <v>0</v>
      </c>
      <c r="AJI45" s="261">
        <v>0</v>
      </c>
      <c r="AJJ45" s="261">
        <v>0</v>
      </c>
      <c r="AJK45" s="262"/>
      <c r="AJL45" s="263">
        <f t="shared" si="62"/>
        <v>0</v>
      </c>
      <c r="AJM45" s="264">
        <f t="shared" si="62"/>
        <v>0</v>
      </c>
      <c r="AJN45" s="261">
        <v>0</v>
      </c>
      <c r="AJO45" s="261">
        <v>0</v>
      </c>
      <c r="AJP45" s="261">
        <v>0</v>
      </c>
      <c r="AJQ45" s="261">
        <v>0</v>
      </c>
      <c r="AJR45" s="261">
        <v>0</v>
      </c>
      <c r="AJS45" s="261">
        <v>0</v>
      </c>
      <c r="AJT45" s="261">
        <v>0</v>
      </c>
      <c r="AJU45" s="261">
        <v>0</v>
      </c>
      <c r="AJV45" s="261">
        <v>0</v>
      </c>
      <c r="AJW45" s="261">
        <v>0</v>
      </c>
      <c r="AJX45" s="261">
        <v>0</v>
      </c>
      <c r="AJY45" s="261">
        <v>0</v>
      </c>
      <c r="AJZ45" s="262"/>
      <c r="AKA45" s="263">
        <f t="shared" si="63"/>
        <v>0</v>
      </c>
      <c r="AKB45" s="264">
        <f t="shared" si="63"/>
        <v>0</v>
      </c>
      <c r="AKC45" s="261">
        <v>0</v>
      </c>
      <c r="AKD45" s="261">
        <v>0</v>
      </c>
      <c r="AKE45" s="261">
        <v>0</v>
      </c>
      <c r="AKF45" s="261">
        <v>0</v>
      </c>
      <c r="AKG45" s="261">
        <v>0</v>
      </c>
      <c r="AKH45" s="261">
        <v>0</v>
      </c>
      <c r="AKI45" s="261">
        <v>0</v>
      </c>
      <c r="AKJ45" s="261">
        <v>0</v>
      </c>
      <c r="AKK45" s="261">
        <v>0</v>
      </c>
      <c r="AKL45" s="261">
        <v>0</v>
      </c>
      <c r="AKM45" s="261">
        <v>0</v>
      </c>
      <c r="AKN45" s="261">
        <v>0</v>
      </c>
      <c r="AKO45" s="262"/>
      <c r="AKP45" s="263">
        <f t="shared" si="64"/>
        <v>0</v>
      </c>
      <c r="AKQ45" s="264">
        <f t="shared" si="64"/>
        <v>0</v>
      </c>
      <c r="AKR45" s="261">
        <v>919.46</v>
      </c>
      <c r="AKS45" s="261">
        <v>0</v>
      </c>
      <c r="AKT45" s="261">
        <v>0</v>
      </c>
      <c r="AKU45" s="261">
        <v>0</v>
      </c>
      <c r="AKV45" s="261">
        <v>-45</v>
      </c>
      <c r="AKW45" s="261">
        <v>-2500</v>
      </c>
      <c r="AKX45" s="261">
        <v>0</v>
      </c>
      <c r="AKY45" s="261">
        <v>0</v>
      </c>
      <c r="AKZ45" s="261">
        <v>-495</v>
      </c>
      <c r="ALA45" s="261">
        <v>326</v>
      </c>
      <c r="ALB45" s="261">
        <v>75000</v>
      </c>
      <c r="ALC45" s="261">
        <v>499975</v>
      </c>
      <c r="ALD45" s="262"/>
      <c r="ALE45" s="263">
        <f t="shared" si="65"/>
        <v>573180.46</v>
      </c>
      <c r="ALF45" s="264">
        <f t="shared" si="65"/>
        <v>572261</v>
      </c>
      <c r="ALG45" s="261">
        <v>0</v>
      </c>
      <c r="ALH45" s="261">
        <v>0</v>
      </c>
      <c r="ALI45" s="261">
        <v>0</v>
      </c>
      <c r="ALJ45" s="261">
        <v>0</v>
      </c>
      <c r="ALK45" s="261">
        <v>0</v>
      </c>
      <c r="ALL45" s="261">
        <v>0</v>
      </c>
      <c r="ALM45" s="261">
        <v>0</v>
      </c>
      <c r="ALN45" s="261">
        <v>0</v>
      </c>
      <c r="ALO45" s="261">
        <v>0</v>
      </c>
      <c r="ALP45" s="261">
        <v>0</v>
      </c>
      <c r="ALQ45" s="261">
        <v>0</v>
      </c>
      <c r="ALR45" s="261">
        <v>0</v>
      </c>
      <c r="ALS45" s="262"/>
      <c r="ALT45" s="263">
        <f t="shared" si="66"/>
        <v>0</v>
      </c>
      <c r="ALU45" s="264">
        <f t="shared" si="66"/>
        <v>0</v>
      </c>
      <c r="ALV45" s="261">
        <v>0</v>
      </c>
      <c r="ALW45" s="261">
        <v>0</v>
      </c>
      <c r="ALX45" s="261">
        <v>0</v>
      </c>
      <c r="ALY45" s="261">
        <v>0</v>
      </c>
      <c r="ALZ45" s="261">
        <v>0</v>
      </c>
      <c r="AMA45" s="261">
        <v>0</v>
      </c>
      <c r="AMB45" s="261">
        <v>0</v>
      </c>
      <c r="AMC45" s="261">
        <v>0</v>
      </c>
      <c r="AMD45" s="261">
        <v>0</v>
      </c>
      <c r="AME45" s="261">
        <v>0</v>
      </c>
      <c r="AMF45" s="261">
        <v>0</v>
      </c>
      <c r="AMG45" s="261">
        <v>0</v>
      </c>
      <c r="AMH45" s="262"/>
      <c r="AMI45" s="263">
        <f t="shared" si="67"/>
        <v>0</v>
      </c>
      <c r="AMJ45" s="264">
        <f t="shared" si="67"/>
        <v>0</v>
      </c>
      <c r="AMK45" s="261">
        <v>56788.93</v>
      </c>
      <c r="AML45" s="261">
        <v>10150.469999999999</v>
      </c>
      <c r="AMM45" s="261">
        <v>20540.11</v>
      </c>
      <c r="AMN45" s="261">
        <v>24390.79</v>
      </c>
      <c r="AMO45" s="261">
        <v>25452.79</v>
      </c>
      <c r="AMP45" s="261">
        <v>28026.98</v>
      </c>
      <c r="AMQ45" s="261">
        <v>19812.310000000001</v>
      </c>
      <c r="AMR45" s="261">
        <v>10276.15</v>
      </c>
      <c r="AMS45" s="261">
        <v>9966.77</v>
      </c>
      <c r="AMT45" s="261">
        <v>6329.73</v>
      </c>
      <c r="AMU45" s="261">
        <v>2445.12</v>
      </c>
      <c r="AMV45" s="261">
        <v>1458.41</v>
      </c>
      <c r="AMW45" s="262"/>
      <c r="AMX45" s="263">
        <f t="shared" si="68"/>
        <v>215638.56</v>
      </c>
      <c r="AMY45" s="264">
        <f t="shared" si="68"/>
        <v>158849.63</v>
      </c>
      <c r="AMZ45" s="261">
        <v>0</v>
      </c>
      <c r="ANA45" s="261">
        <v>0</v>
      </c>
      <c r="ANB45" s="261">
        <v>0</v>
      </c>
      <c r="ANC45" s="261">
        <v>0</v>
      </c>
      <c r="AND45" s="261">
        <v>0</v>
      </c>
      <c r="ANE45" s="261">
        <v>0</v>
      </c>
      <c r="ANF45" s="261">
        <v>0</v>
      </c>
      <c r="ANG45" s="261">
        <v>0</v>
      </c>
      <c r="ANH45" s="261">
        <v>0</v>
      </c>
      <c r="ANI45" s="261">
        <v>0</v>
      </c>
      <c r="ANJ45" s="261">
        <v>0</v>
      </c>
      <c r="ANK45" s="261">
        <v>0</v>
      </c>
      <c r="ANL45" s="262"/>
      <c r="ANM45" s="263">
        <f t="shared" si="69"/>
        <v>0</v>
      </c>
      <c r="ANN45" s="264">
        <f t="shared" si="69"/>
        <v>0</v>
      </c>
      <c r="ANO45" s="261">
        <v>0</v>
      </c>
      <c r="ANP45" s="261">
        <v>0</v>
      </c>
      <c r="ANQ45" s="261">
        <v>0</v>
      </c>
      <c r="ANR45" s="261">
        <v>0</v>
      </c>
      <c r="ANS45" s="261">
        <v>0</v>
      </c>
      <c r="ANT45" s="261">
        <v>0</v>
      </c>
      <c r="ANU45" s="261">
        <v>0</v>
      </c>
      <c r="ANV45" s="261">
        <v>0</v>
      </c>
      <c r="ANW45" s="261">
        <v>0</v>
      </c>
      <c r="ANX45" s="261">
        <v>0</v>
      </c>
      <c r="ANY45" s="261">
        <v>0</v>
      </c>
      <c r="ANZ45" s="261">
        <v>0</v>
      </c>
      <c r="AOA45" s="262"/>
      <c r="AOB45" s="263">
        <f t="shared" si="70"/>
        <v>0</v>
      </c>
      <c r="AOC45" s="264">
        <f t="shared" si="70"/>
        <v>0</v>
      </c>
      <c r="AOD45" s="261">
        <v>0</v>
      </c>
      <c r="AOE45" s="261">
        <v>0</v>
      </c>
      <c r="AOF45" s="261">
        <v>0</v>
      </c>
      <c r="AOG45" s="261">
        <v>0</v>
      </c>
      <c r="AOH45" s="261">
        <v>0</v>
      </c>
      <c r="AOI45" s="261">
        <v>0</v>
      </c>
      <c r="AOJ45" s="261">
        <v>0</v>
      </c>
      <c r="AOK45" s="261">
        <v>0</v>
      </c>
      <c r="AOL45" s="261">
        <v>0</v>
      </c>
      <c r="AOM45" s="261">
        <v>0</v>
      </c>
      <c r="AON45" s="261">
        <v>0</v>
      </c>
      <c r="AOO45" s="261">
        <v>0</v>
      </c>
      <c r="AOP45" s="262"/>
      <c r="AOQ45" s="263">
        <f t="shared" si="71"/>
        <v>0</v>
      </c>
      <c r="AOR45" s="264">
        <f t="shared" si="71"/>
        <v>0</v>
      </c>
      <c r="AOS45" s="261">
        <v>0</v>
      </c>
      <c r="AOT45" s="261">
        <v>0</v>
      </c>
      <c r="AOU45" s="261">
        <v>0</v>
      </c>
      <c r="AOV45" s="261">
        <v>0</v>
      </c>
      <c r="AOW45" s="261">
        <v>0</v>
      </c>
      <c r="AOX45" s="261">
        <v>0</v>
      </c>
      <c r="AOY45" s="261">
        <v>0</v>
      </c>
      <c r="AOZ45" s="261">
        <v>0</v>
      </c>
      <c r="APA45" s="261">
        <v>0</v>
      </c>
      <c r="APB45" s="261">
        <v>0</v>
      </c>
      <c r="APC45" s="261">
        <v>0</v>
      </c>
      <c r="APD45" s="261">
        <v>0</v>
      </c>
      <c r="APE45" s="262"/>
      <c r="APF45" s="263">
        <f t="shared" si="72"/>
        <v>0</v>
      </c>
      <c r="APG45" s="264">
        <f t="shared" si="72"/>
        <v>0</v>
      </c>
      <c r="APH45" s="261">
        <v>0</v>
      </c>
      <c r="API45" s="261">
        <v>0</v>
      </c>
      <c r="APJ45" s="261">
        <v>0</v>
      </c>
      <c r="APK45" s="261">
        <v>0</v>
      </c>
      <c r="APL45" s="261">
        <v>0</v>
      </c>
      <c r="APM45" s="261">
        <v>0</v>
      </c>
      <c r="APN45" s="261">
        <v>0</v>
      </c>
      <c r="APO45" s="261">
        <v>0</v>
      </c>
      <c r="APP45" s="261">
        <v>0</v>
      </c>
      <c r="APQ45" s="261">
        <v>0</v>
      </c>
      <c r="APR45" s="261">
        <v>0</v>
      </c>
      <c r="APS45" s="261">
        <v>0</v>
      </c>
      <c r="APT45" s="262"/>
      <c r="APU45" s="263">
        <f t="shared" si="73"/>
        <v>0</v>
      </c>
      <c r="APV45" s="264">
        <f t="shared" si="73"/>
        <v>0</v>
      </c>
      <c r="APW45" s="261">
        <v>0</v>
      </c>
      <c r="APX45" s="261">
        <v>0</v>
      </c>
      <c r="APY45" s="261">
        <v>0</v>
      </c>
      <c r="APZ45" s="261">
        <v>0</v>
      </c>
      <c r="AQA45" s="261">
        <v>0</v>
      </c>
      <c r="AQB45" s="261">
        <v>0</v>
      </c>
      <c r="AQC45" s="261">
        <v>0</v>
      </c>
      <c r="AQD45" s="261">
        <v>0</v>
      </c>
      <c r="AQE45" s="261">
        <v>0</v>
      </c>
      <c r="AQF45" s="261">
        <v>0</v>
      </c>
      <c r="AQG45" s="261">
        <v>0</v>
      </c>
      <c r="AQH45" s="261">
        <v>0</v>
      </c>
      <c r="AQI45" s="262"/>
      <c r="AQJ45" s="263">
        <f t="shared" si="74"/>
        <v>0</v>
      </c>
      <c r="AQK45" s="264">
        <f t="shared" si="74"/>
        <v>0</v>
      </c>
      <c r="AQL45" s="261"/>
      <c r="AQM45" s="261"/>
      <c r="AQN45" s="261"/>
      <c r="AQO45" s="261"/>
      <c r="AQP45" s="261"/>
      <c r="AQQ45" s="261"/>
      <c r="AQR45" s="261">
        <v>2531998</v>
      </c>
      <c r="AQS45" s="261"/>
      <c r="AQT45" s="261"/>
      <c r="AQU45" s="261"/>
      <c r="AQV45" s="261"/>
      <c r="AQW45" s="261"/>
      <c r="AQX45" s="262"/>
      <c r="AQY45" s="263">
        <f t="shared" si="75"/>
        <v>2531998</v>
      </c>
      <c r="AQZ45" s="264">
        <f t="shared" si="75"/>
        <v>2531998</v>
      </c>
      <c r="ARA45" s="261">
        <v>232925</v>
      </c>
      <c r="ARB45" s="261">
        <v>0</v>
      </c>
      <c r="ARC45" s="261">
        <v>0</v>
      </c>
      <c r="ARD45" s="261">
        <v>0</v>
      </c>
      <c r="ARE45" s="261">
        <v>0</v>
      </c>
      <c r="ARF45" s="261">
        <v>0</v>
      </c>
      <c r="ARG45" s="261">
        <v>0</v>
      </c>
      <c r="ARH45" s="261">
        <v>0</v>
      </c>
      <c r="ARI45" s="261">
        <v>1608503.39</v>
      </c>
      <c r="ARJ45" s="261">
        <v>0</v>
      </c>
      <c r="ARK45" s="261">
        <v>0</v>
      </c>
      <c r="ARL45" s="261">
        <v>0</v>
      </c>
      <c r="ARM45" s="262"/>
      <c r="ARN45" s="263">
        <f t="shared" si="76"/>
        <v>1841428.39</v>
      </c>
      <c r="ARO45" s="264">
        <f t="shared" si="76"/>
        <v>1608503.39</v>
      </c>
      <c r="ARP45" s="261">
        <v>5472564.54</v>
      </c>
      <c r="ARQ45" s="261">
        <v>5613146.9299999997</v>
      </c>
      <c r="ARR45" s="261">
        <v>6124435.6699999999</v>
      </c>
      <c r="ARS45" s="261">
        <v>6472791.2000000002</v>
      </c>
      <c r="ART45" s="261">
        <v>6482055.7699999996</v>
      </c>
      <c r="ARU45" s="261">
        <v>6041522.9000000004</v>
      </c>
      <c r="ARV45" s="261">
        <v>5856381.9000000004</v>
      </c>
      <c r="ARW45" s="261">
        <v>5911516.46</v>
      </c>
      <c r="ARX45" s="261">
        <v>5211914.1900000004</v>
      </c>
      <c r="ARY45" s="261">
        <v>3974925.47</v>
      </c>
      <c r="ARZ45" s="261">
        <v>3311114.37</v>
      </c>
      <c r="ASA45" s="262"/>
      <c r="ASB45" s="265">
        <f t="shared" si="78"/>
        <v>60472369.399999991</v>
      </c>
      <c r="ASC45" s="266">
        <v>707572.81</v>
      </c>
      <c r="ASD45" s="261">
        <v>111773.16</v>
      </c>
      <c r="ASE45" s="261">
        <v>161386.5</v>
      </c>
      <c r="ASF45" s="261">
        <v>175754.61</v>
      </c>
      <c r="ASG45" s="261">
        <v>245170.01</v>
      </c>
      <c r="ASH45" s="261">
        <v>161386.5</v>
      </c>
      <c r="ASI45" s="261">
        <v>161386.5</v>
      </c>
      <c r="ASJ45" s="261">
        <v>161386.5</v>
      </c>
      <c r="ASK45" s="261">
        <v>161386.5</v>
      </c>
      <c r="ASL45" s="261"/>
      <c r="ASM45" s="261"/>
      <c r="ASN45" s="262"/>
      <c r="ASO45" s="267">
        <f t="shared" si="77"/>
        <v>2047203.09</v>
      </c>
    </row>
    <row r="46" spans="1:1185" x14ac:dyDescent="0.25">
      <c r="A46" s="39">
        <v>44</v>
      </c>
      <c r="B46" s="40">
        <v>1</v>
      </c>
      <c r="C46" s="40" t="s">
        <v>55</v>
      </c>
      <c r="D46" s="40" t="s">
        <v>55</v>
      </c>
      <c r="E46" s="41" t="s">
        <v>55</v>
      </c>
      <c r="F46" s="187">
        <v>3282275</v>
      </c>
      <c r="G46" s="49">
        <v>3681004</v>
      </c>
      <c r="H46" s="51">
        <v>3192893</v>
      </c>
      <c r="I46" s="49">
        <v>3192893</v>
      </c>
      <c r="J46" s="49">
        <v>916683.14292088337</v>
      </c>
      <c r="K46" s="51" t="s">
        <v>219</v>
      </c>
      <c r="L46" s="49">
        <v>2634050.3600000008</v>
      </c>
      <c r="M46" s="49">
        <v>3550734</v>
      </c>
      <c r="N46" s="49">
        <v>3192893</v>
      </c>
      <c r="O46" s="49">
        <v>266074</v>
      </c>
      <c r="P46" s="49">
        <v>266074</v>
      </c>
      <c r="Q46" s="258">
        <v>47886.889122714943</v>
      </c>
      <c r="R46" s="259">
        <v>82383.607956401029</v>
      </c>
      <c r="S46" s="260">
        <f t="shared" si="0"/>
        <v>130270.49707911597</v>
      </c>
      <c r="T46" s="268">
        <v>3224</v>
      </c>
      <c r="U46" s="268">
        <v>1709.05</v>
      </c>
      <c r="V46" s="268">
        <v>3968.52</v>
      </c>
      <c r="W46" s="268">
        <v>3021.86</v>
      </c>
      <c r="X46" s="268">
        <v>3749.15</v>
      </c>
      <c r="Y46" s="268">
        <v>3764.71</v>
      </c>
      <c r="Z46" s="268">
        <v>3394.94</v>
      </c>
      <c r="AA46" s="268">
        <v>2489.06</v>
      </c>
      <c r="AB46" s="268">
        <v>1689.31</v>
      </c>
      <c r="AC46" s="268">
        <v>4287.96</v>
      </c>
      <c r="AD46" s="268">
        <v>5898.57</v>
      </c>
      <c r="AE46" s="268">
        <v>3609.9</v>
      </c>
      <c r="AF46" s="269"/>
      <c r="AG46" s="270">
        <f t="shared" si="1"/>
        <v>40807.030000000006</v>
      </c>
      <c r="AH46" s="271">
        <f t="shared" si="1"/>
        <v>37583.030000000006</v>
      </c>
      <c r="AI46" s="268">
        <v>0</v>
      </c>
      <c r="AJ46" s="268">
        <v>0</v>
      </c>
      <c r="AK46" s="268">
        <v>0</v>
      </c>
      <c r="AL46" s="268">
        <v>0</v>
      </c>
      <c r="AM46" s="268">
        <v>0</v>
      </c>
      <c r="AN46" s="268">
        <v>0</v>
      </c>
      <c r="AO46" s="268">
        <v>0</v>
      </c>
      <c r="AP46" s="268">
        <v>0</v>
      </c>
      <c r="AQ46" s="268">
        <v>0</v>
      </c>
      <c r="AR46" s="268">
        <v>0</v>
      </c>
      <c r="AS46" s="268">
        <v>0</v>
      </c>
      <c r="AT46" s="268">
        <v>0</v>
      </c>
      <c r="AU46" s="269"/>
      <c r="AV46" s="270">
        <f t="shared" si="2"/>
        <v>0</v>
      </c>
      <c r="AW46" s="271">
        <f t="shared" si="2"/>
        <v>0</v>
      </c>
      <c r="AX46" s="268">
        <v>0</v>
      </c>
      <c r="AY46" s="268">
        <v>0</v>
      </c>
      <c r="AZ46" s="268">
        <v>0</v>
      </c>
      <c r="BA46" s="268">
        <v>0</v>
      </c>
      <c r="BB46" s="268">
        <v>0</v>
      </c>
      <c r="BC46" s="268">
        <v>0</v>
      </c>
      <c r="BD46" s="268">
        <v>0</v>
      </c>
      <c r="BE46" s="268">
        <v>0</v>
      </c>
      <c r="BF46" s="268">
        <v>0</v>
      </c>
      <c r="BG46" s="268">
        <v>0</v>
      </c>
      <c r="BH46" s="268">
        <v>0</v>
      </c>
      <c r="BI46" s="268">
        <v>0</v>
      </c>
      <c r="BJ46" s="269"/>
      <c r="BK46" s="270">
        <f t="shared" si="3"/>
        <v>0</v>
      </c>
      <c r="BL46" s="271">
        <f t="shared" si="3"/>
        <v>0</v>
      </c>
      <c r="BM46" s="268">
        <v>282.18</v>
      </c>
      <c r="BN46" s="268">
        <v>154.31</v>
      </c>
      <c r="BO46" s="268">
        <v>140.03</v>
      </c>
      <c r="BP46" s="268">
        <v>174.13</v>
      </c>
      <c r="BQ46" s="268">
        <v>259.87</v>
      </c>
      <c r="BR46" s="268">
        <v>146.02000000000001</v>
      </c>
      <c r="BS46" s="268">
        <v>218.38</v>
      </c>
      <c r="BT46" s="268">
        <v>40.82</v>
      </c>
      <c r="BU46" s="268">
        <v>205.69</v>
      </c>
      <c r="BV46" s="268">
        <v>96.59</v>
      </c>
      <c r="BW46" s="268">
        <v>183.48</v>
      </c>
      <c r="BX46" s="268">
        <v>412.21</v>
      </c>
      <c r="BY46" s="269"/>
      <c r="BZ46" s="270">
        <f t="shared" si="4"/>
        <v>2313.71</v>
      </c>
      <c r="CA46" s="271">
        <f t="shared" si="4"/>
        <v>2031.53</v>
      </c>
      <c r="CB46" s="268">
        <v>3895.86</v>
      </c>
      <c r="CC46" s="268">
        <v>5716.01</v>
      </c>
      <c r="CD46" s="268">
        <v>6557.75</v>
      </c>
      <c r="CE46" s="268">
        <v>5753.38</v>
      </c>
      <c r="CF46" s="268">
        <v>5010.28</v>
      </c>
      <c r="CG46" s="268">
        <v>8476.2999999999993</v>
      </c>
      <c r="CH46" s="268">
        <v>7754.42</v>
      </c>
      <c r="CI46" s="268">
        <v>4559.51</v>
      </c>
      <c r="CJ46" s="268">
        <v>5128.7</v>
      </c>
      <c r="CK46" s="268">
        <v>4059.26</v>
      </c>
      <c r="CL46" s="268">
        <v>5162.63</v>
      </c>
      <c r="CM46" s="268">
        <v>4890.76</v>
      </c>
      <c r="CN46" s="269"/>
      <c r="CO46" s="270">
        <f t="shared" si="5"/>
        <v>66964.86</v>
      </c>
      <c r="CP46" s="271">
        <f t="shared" si="5"/>
        <v>63069</v>
      </c>
      <c r="CQ46" s="268">
        <v>0</v>
      </c>
      <c r="CR46" s="268">
        <v>0</v>
      </c>
      <c r="CS46" s="268">
        <v>0</v>
      </c>
      <c r="CT46" s="268">
        <v>0</v>
      </c>
      <c r="CU46" s="268">
        <v>0</v>
      </c>
      <c r="CV46" s="268">
        <v>0</v>
      </c>
      <c r="CW46" s="268">
        <v>0</v>
      </c>
      <c r="CX46" s="268">
        <v>0</v>
      </c>
      <c r="CY46" s="268">
        <v>0</v>
      </c>
      <c r="CZ46" s="268">
        <v>0</v>
      </c>
      <c r="DA46" s="268">
        <v>0</v>
      </c>
      <c r="DB46" s="268">
        <v>0</v>
      </c>
      <c r="DC46" s="269"/>
      <c r="DD46" s="270">
        <f t="shared" si="6"/>
        <v>0</v>
      </c>
      <c r="DE46" s="271">
        <f t="shared" si="6"/>
        <v>0</v>
      </c>
      <c r="DF46" s="268">
        <v>0</v>
      </c>
      <c r="DG46" s="268">
        <v>0</v>
      </c>
      <c r="DH46" s="268">
        <v>0</v>
      </c>
      <c r="DI46" s="268">
        <v>0</v>
      </c>
      <c r="DJ46" s="268">
        <v>0</v>
      </c>
      <c r="DK46" s="268">
        <v>0</v>
      </c>
      <c r="DL46" s="268">
        <v>100</v>
      </c>
      <c r="DM46" s="268">
        <v>0</v>
      </c>
      <c r="DN46" s="268">
        <v>0</v>
      </c>
      <c r="DO46" s="268">
        <v>0</v>
      </c>
      <c r="DP46" s="268">
        <v>0</v>
      </c>
      <c r="DQ46" s="268">
        <v>0</v>
      </c>
      <c r="DR46" s="269"/>
      <c r="DS46" s="270">
        <f t="shared" si="7"/>
        <v>100</v>
      </c>
      <c r="DT46" s="271">
        <f t="shared" si="7"/>
        <v>100</v>
      </c>
      <c r="DU46" s="268">
        <v>16075.45</v>
      </c>
      <c r="DV46" s="268">
        <v>23384.59</v>
      </c>
      <c r="DW46" s="268">
        <v>18873.73</v>
      </c>
      <c r="DX46" s="268">
        <v>5805.86</v>
      </c>
      <c r="DY46" s="268">
        <v>22385.97</v>
      </c>
      <c r="DZ46" s="268">
        <v>13619.81</v>
      </c>
      <c r="EA46" s="268">
        <v>26527.35</v>
      </c>
      <c r="EB46" s="268">
        <v>6903.08</v>
      </c>
      <c r="EC46" s="268">
        <v>9771.85</v>
      </c>
      <c r="ED46" s="268">
        <v>6504.94</v>
      </c>
      <c r="EE46" s="268">
        <v>10132.969999999999</v>
      </c>
      <c r="EF46" s="268">
        <v>13013.26</v>
      </c>
      <c r="EG46" s="269"/>
      <c r="EH46" s="270">
        <f t="shared" si="8"/>
        <v>172998.86000000002</v>
      </c>
      <c r="EI46" s="271">
        <f t="shared" si="8"/>
        <v>156923.41</v>
      </c>
      <c r="EJ46" s="268">
        <v>0</v>
      </c>
      <c r="EK46" s="268">
        <v>0</v>
      </c>
      <c r="EL46" s="268">
        <v>0</v>
      </c>
      <c r="EM46" s="268">
        <v>0</v>
      </c>
      <c r="EN46" s="268">
        <v>0</v>
      </c>
      <c r="EO46" s="268">
        <v>0</v>
      </c>
      <c r="EP46" s="268">
        <v>0</v>
      </c>
      <c r="EQ46" s="268">
        <v>0</v>
      </c>
      <c r="ER46" s="268">
        <v>0</v>
      </c>
      <c r="ES46" s="268">
        <v>0</v>
      </c>
      <c r="ET46" s="268">
        <v>0</v>
      </c>
      <c r="EU46" s="268">
        <v>0</v>
      </c>
      <c r="EV46" s="269"/>
      <c r="EW46" s="270">
        <f t="shared" si="9"/>
        <v>0</v>
      </c>
      <c r="EX46" s="271">
        <f t="shared" si="9"/>
        <v>0</v>
      </c>
      <c r="EY46" s="268">
        <v>0</v>
      </c>
      <c r="EZ46" s="268">
        <v>0</v>
      </c>
      <c r="FA46" s="268">
        <v>0</v>
      </c>
      <c r="FB46" s="268">
        <v>0</v>
      </c>
      <c r="FC46" s="268">
        <v>0</v>
      </c>
      <c r="FD46" s="268">
        <v>0</v>
      </c>
      <c r="FE46" s="268">
        <v>0</v>
      </c>
      <c r="FF46" s="268">
        <v>0</v>
      </c>
      <c r="FG46" s="268">
        <v>0</v>
      </c>
      <c r="FH46" s="268">
        <v>400</v>
      </c>
      <c r="FI46" s="268">
        <v>0</v>
      </c>
      <c r="FJ46" s="268">
        <v>0</v>
      </c>
      <c r="FK46" s="269"/>
      <c r="FL46" s="270">
        <f t="shared" si="10"/>
        <v>400</v>
      </c>
      <c r="FM46" s="271">
        <f t="shared" si="10"/>
        <v>400</v>
      </c>
      <c r="FN46" s="268">
        <v>866.18</v>
      </c>
      <c r="FO46" s="268">
        <v>796.1</v>
      </c>
      <c r="FP46" s="268">
        <v>671.53</v>
      </c>
      <c r="FQ46" s="268">
        <v>589.04999999999995</v>
      </c>
      <c r="FR46" s="268">
        <v>743.78</v>
      </c>
      <c r="FS46" s="268">
        <v>617.51</v>
      </c>
      <c r="FT46" s="268">
        <v>758.48</v>
      </c>
      <c r="FU46" s="268">
        <v>405.96</v>
      </c>
      <c r="FV46" s="268">
        <v>271.64</v>
      </c>
      <c r="FW46" s="268">
        <v>832.58</v>
      </c>
      <c r="FX46" s="268">
        <v>472.77</v>
      </c>
      <c r="FY46" s="268">
        <v>1091.5999999999999</v>
      </c>
      <c r="FZ46" s="269"/>
      <c r="GA46" s="270">
        <f t="shared" si="11"/>
        <v>8117.18</v>
      </c>
      <c r="GB46" s="271">
        <f t="shared" si="11"/>
        <v>7251.0000000000018</v>
      </c>
      <c r="GC46" s="268">
        <v>5872.46</v>
      </c>
      <c r="GD46" s="268">
        <v>16544.21</v>
      </c>
      <c r="GE46" s="268">
        <v>12893.64</v>
      </c>
      <c r="GF46" s="268">
        <v>5099.92</v>
      </c>
      <c r="GG46" s="268">
        <v>12109</v>
      </c>
      <c r="GH46" s="268">
        <v>9422.93</v>
      </c>
      <c r="GI46" s="268">
        <v>16027.44</v>
      </c>
      <c r="GJ46" s="268">
        <v>5282.94</v>
      </c>
      <c r="GK46" s="268">
        <v>4029.93</v>
      </c>
      <c r="GL46" s="268">
        <v>3175.66</v>
      </c>
      <c r="GM46" s="268">
        <v>5874.79</v>
      </c>
      <c r="GN46" s="268">
        <v>11139.52</v>
      </c>
      <c r="GO46" s="269"/>
      <c r="GP46" s="270">
        <f t="shared" si="12"/>
        <v>107472.43999999999</v>
      </c>
      <c r="GQ46" s="271">
        <f t="shared" si="12"/>
        <v>101599.98</v>
      </c>
      <c r="GR46" s="268">
        <v>0</v>
      </c>
      <c r="GS46" s="268">
        <v>0</v>
      </c>
      <c r="GT46" s="268">
        <v>0</v>
      </c>
      <c r="GU46" s="268">
        <v>0</v>
      </c>
      <c r="GV46" s="268">
        <v>0</v>
      </c>
      <c r="GW46" s="268">
        <v>0</v>
      </c>
      <c r="GX46" s="268">
        <v>0</v>
      </c>
      <c r="GY46" s="268">
        <v>0</v>
      </c>
      <c r="GZ46" s="268">
        <v>0</v>
      </c>
      <c r="HA46" s="268">
        <v>0</v>
      </c>
      <c r="HB46" s="268">
        <v>0</v>
      </c>
      <c r="HC46" s="268">
        <v>0</v>
      </c>
      <c r="HD46" s="269"/>
      <c r="HE46" s="270">
        <f t="shared" si="13"/>
        <v>0</v>
      </c>
      <c r="HF46" s="271">
        <f t="shared" si="13"/>
        <v>0</v>
      </c>
      <c r="HG46" s="268">
        <v>0</v>
      </c>
      <c r="HH46" s="268">
        <v>0</v>
      </c>
      <c r="HI46" s="268">
        <v>0</v>
      </c>
      <c r="HJ46" s="268">
        <v>0</v>
      </c>
      <c r="HK46" s="268">
        <v>0</v>
      </c>
      <c r="HL46" s="268">
        <v>0</v>
      </c>
      <c r="HM46" s="268">
        <v>0</v>
      </c>
      <c r="HN46" s="268">
        <v>0</v>
      </c>
      <c r="HO46" s="268">
        <v>0</v>
      </c>
      <c r="HP46" s="268">
        <v>0</v>
      </c>
      <c r="HQ46" s="268">
        <v>0</v>
      </c>
      <c r="HR46" s="268">
        <v>0</v>
      </c>
      <c r="HS46" s="269"/>
      <c r="HT46" s="270">
        <f t="shared" si="14"/>
        <v>0</v>
      </c>
      <c r="HU46" s="271">
        <f t="shared" si="14"/>
        <v>0</v>
      </c>
      <c r="HV46" s="268">
        <v>0</v>
      </c>
      <c r="HW46" s="268">
        <v>0</v>
      </c>
      <c r="HX46" s="268">
        <v>0</v>
      </c>
      <c r="HY46" s="268">
        <v>0</v>
      </c>
      <c r="HZ46" s="268">
        <v>0</v>
      </c>
      <c r="IA46" s="268">
        <v>0</v>
      </c>
      <c r="IB46" s="268">
        <v>0</v>
      </c>
      <c r="IC46" s="268">
        <v>0</v>
      </c>
      <c r="ID46" s="268">
        <v>0</v>
      </c>
      <c r="IE46" s="268">
        <v>0</v>
      </c>
      <c r="IF46" s="268">
        <v>0</v>
      </c>
      <c r="IG46" s="268">
        <v>0</v>
      </c>
      <c r="IH46" s="269"/>
      <c r="II46" s="270">
        <f t="shared" si="15"/>
        <v>0</v>
      </c>
      <c r="IJ46" s="271">
        <f t="shared" si="15"/>
        <v>0</v>
      </c>
      <c r="IK46" s="268">
        <v>14744.18</v>
      </c>
      <c r="IL46" s="268">
        <v>24514.06</v>
      </c>
      <c r="IM46" s="268">
        <v>18559</v>
      </c>
      <c r="IN46" s="268">
        <v>5340</v>
      </c>
      <c r="IO46" s="268">
        <v>31308</v>
      </c>
      <c r="IP46" s="268">
        <v>18605.330000000002</v>
      </c>
      <c r="IQ46" s="268">
        <v>20323</v>
      </c>
      <c r="IR46" s="268">
        <v>13403</v>
      </c>
      <c r="IS46" s="268">
        <v>12132</v>
      </c>
      <c r="IT46" s="268">
        <v>18328.759999999998</v>
      </c>
      <c r="IU46" s="268">
        <v>21901.5</v>
      </c>
      <c r="IV46" s="268">
        <v>17125</v>
      </c>
      <c r="IW46" s="269"/>
      <c r="IX46" s="270">
        <f t="shared" si="16"/>
        <v>216283.83000000002</v>
      </c>
      <c r="IY46" s="271">
        <f t="shared" si="16"/>
        <v>201539.65000000002</v>
      </c>
      <c r="IZ46" s="268">
        <v>-28438.46</v>
      </c>
      <c r="JA46" s="268">
        <v>2934.99</v>
      </c>
      <c r="JB46" s="268">
        <v>13941.29</v>
      </c>
      <c r="JC46" s="268">
        <v>2674</v>
      </c>
      <c r="JD46" s="268">
        <v>5412.65</v>
      </c>
      <c r="JE46" s="268">
        <v>1938.33</v>
      </c>
      <c r="JF46" s="268">
        <v>4910.96</v>
      </c>
      <c r="JG46" s="268">
        <v>533.54</v>
      </c>
      <c r="JH46" s="268">
        <v>936.14</v>
      </c>
      <c r="JI46" s="268">
        <v>1440.13</v>
      </c>
      <c r="JJ46" s="268">
        <v>1609.85</v>
      </c>
      <c r="JK46" s="268">
        <v>2927.2</v>
      </c>
      <c r="JL46" s="269"/>
      <c r="JM46" s="270">
        <f t="shared" si="17"/>
        <v>10820.619999999999</v>
      </c>
      <c r="JN46" s="271">
        <f t="shared" si="17"/>
        <v>39259.079999999994</v>
      </c>
      <c r="JO46" s="268">
        <v>0</v>
      </c>
      <c r="JP46" s="268">
        <v>4090</v>
      </c>
      <c r="JQ46" s="268">
        <v>3040</v>
      </c>
      <c r="JR46" s="268">
        <v>470</v>
      </c>
      <c r="JS46" s="268">
        <v>5420</v>
      </c>
      <c r="JT46" s="268">
        <v>2720</v>
      </c>
      <c r="JU46" s="268">
        <v>2240</v>
      </c>
      <c r="JV46" s="268">
        <v>560</v>
      </c>
      <c r="JW46" s="268">
        <v>320</v>
      </c>
      <c r="JX46" s="268">
        <v>2320</v>
      </c>
      <c r="JY46" s="268">
        <v>1920</v>
      </c>
      <c r="JZ46" s="268">
        <v>1920</v>
      </c>
      <c r="KA46" s="269"/>
      <c r="KB46" s="270">
        <f t="shared" si="18"/>
        <v>25020</v>
      </c>
      <c r="KC46" s="271">
        <f t="shared" si="18"/>
        <v>25020</v>
      </c>
      <c r="KD46" s="268">
        <v>16960</v>
      </c>
      <c r="KE46" s="268">
        <v>5685.12</v>
      </c>
      <c r="KF46" s="268">
        <v>4550</v>
      </c>
      <c r="KG46" s="268">
        <v>4875</v>
      </c>
      <c r="KH46" s="268">
        <v>4950</v>
      </c>
      <c r="KI46" s="268">
        <v>6625</v>
      </c>
      <c r="KJ46" s="268">
        <v>4550</v>
      </c>
      <c r="KK46" s="268">
        <v>875</v>
      </c>
      <c r="KL46" s="268">
        <v>750</v>
      </c>
      <c r="KM46" s="268">
        <v>5850</v>
      </c>
      <c r="KN46" s="268">
        <v>6150</v>
      </c>
      <c r="KO46" s="268">
        <v>5675</v>
      </c>
      <c r="KP46" s="269"/>
      <c r="KQ46" s="270">
        <f t="shared" si="19"/>
        <v>67495.12</v>
      </c>
      <c r="KR46" s="271">
        <f t="shared" si="19"/>
        <v>50535.119999999995</v>
      </c>
      <c r="KS46" s="268">
        <v>0</v>
      </c>
      <c r="KT46" s="268">
        <v>0</v>
      </c>
      <c r="KU46" s="268">
        <v>0</v>
      </c>
      <c r="KV46" s="268">
        <v>0</v>
      </c>
      <c r="KW46" s="268">
        <v>0</v>
      </c>
      <c r="KX46" s="268">
        <v>0</v>
      </c>
      <c r="KY46" s="268">
        <v>0</v>
      </c>
      <c r="KZ46" s="268">
        <v>0</v>
      </c>
      <c r="LA46" s="268">
        <v>0</v>
      </c>
      <c r="LB46" s="268">
        <v>0</v>
      </c>
      <c r="LC46" s="268">
        <v>0</v>
      </c>
      <c r="LD46" s="268">
        <v>0</v>
      </c>
      <c r="LE46" s="269"/>
      <c r="LF46" s="270">
        <f t="shared" si="20"/>
        <v>0</v>
      </c>
      <c r="LG46" s="271">
        <f t="shared" si="20"/>
        <v>0</v>
      </c>
      <c r="LH46" s="268">
        <v>0</v>
      </c>
      <c r="LI46" s="268">
        <v>0</v>
      </c>
      <c r="LJ46" s="268">
        <v>0</v>
      </c>
      <c r="LK46" s="268">
        <v>0</v>
      </c>
      <c r="LL46" s="268">
        <v>0</v>
      </c>
      <c r="LM46" s="268">
        <v>0</v>
      </c>
      <c r="LN46" s="268">
        <v>0</v>
      </c>
      <c r="LO46" s="268">
        <v>0</v>
      </c>
      <c r="LP46" s="268">
        <v>0</v>
      </c>
      <c r="LQ46" s="268">
        <v>0</v>
      </c>
      <c r="LR46" s="268">
        <v>0</v>
      </c>
      <c r="LS46" s="268">
        <v>0</v>
      </c>
      <c r="LT46" s="269"/>
      <c r="LU46" s="270">
        <f t="shared" si="21"/>
        <v>0</v>
      </c>
      <c r="LV46" s="271">
        <f t="shared" si="21"/>
        <v>0</v>
      </c>
      <c r="LW46" s="268">
        <v>1186</v>
      </c>
      <c r="LX46" s="268">
        <v>0</v>
      </c>
      <c r="LY46" s="268">
        <v>0</v>
      </c>
      <c r="LZ46" s="268">
        <v>0</v>
      </c>
      <c r="MA46" s="268">
        <v>0</v>
      </c>
      <c r="MB46" s="268">
        <v>0</v>
      </c>
      <c r="MC46" s="268">
        <v>0</v>
      </c>
      <c r="MD46" s="268">
        <v>0</v>
      </c>
      <c r="ME46" s="268">
        <v>0</v>
      </c>
      <c r="MF46" s="268">
        <v>0</v>
      </c>
      <c r="MG46" s="268">
        <v>0</v>
      </c>
      <c r="MH46" s="268">
        <v>0</v>
      </c>
      <c r="MI46" s="269"/>
      <c r="MJ46" s="270">
        <f t="shared" si="22"/>
        <v>1186</v>
      </c>
      <c r="MK46" s="271">
        <f t="shared" si="22"/>
        <v>0</v>
      </c>
      <c r="ML46" s="268">
        <v>0</v>
      </c>
      <c r="MM46" s="268">
        <v>0</v>
      </c>
      <c r="MN46" s="268">
        <v>0</v>
      </c>
      <c r="MO46" s="268">
        <v>0</v>
      </c>
      <c r="MP46" s="268">
        <v>0</v>
      </c>
      <c r="MQ46" s="268">
        <v>0</v>
      </c>
      <c r="MR46" s="268">
        <v>0</v>
      </c>
      <c r="MS46" s="268">
        <v>0</v>
      </c>
      <c r="MT46" s="268">
        <v>0</v>
      </c>
      <c r="MU46" s="268">
        <v>0</v>
      </c>
      <c r="MV46" s="268">
        <v>0</v>
      </c>
      <c r="MW46" s="268">
        <v>0</v>
      </c>
      <c r="MX46" s="269"/>
      <c r="MY46" s="270">
        <f t="shared" si="23"/>
        <v>0</v>
      </c>
      <c r="MZ46" s="271">
        <f t="shared" si="23"/>
        <v>0</v>
      </c>
      <c r="NA46" s="268">
        <v>18250</v>
      </c>
      <c r="NB46" s="268">
        <v>23855</v>
      </c>
      <c r="NC46" s="268">
        <v>17945</v>
      </c>
      <c r="ND46" s="268">
        <v>6285</v>
      </c>
      <c r="NE46" s="268">
        <v>33645</v>
      </c>
      <c r="NF46" s="268">
        <v>19474.18</v>
      </c>
      <c r="NG46" s="268">
        <v>15669.18</v>
      </c>
      <c r="NH46" s="268">
        <v>5980</v>
      </c>
      <c r="NI46" s="268">
        <v>5030</v>
      </c>
      <c r="NJ46" s="268">
        <v>13905</v>
      </c>
      <c r="NK46" s="268">
        <v>11550</v>
      </c>
      <c r="NL46" s="268">
        <v>17670</v>
      </c>
      <c r="NM46" s="269"/>
      <c r="NN46" s="270">
        <f t="shared" si="24"/>
        <v>189258.36</v>
      </c>
      <c r="NO46" s="271">
        <f t="shared" si="24"/>
        <v>171008.36</v>
      </c>
      <c r="NP46" s="268">
        <v>639.19000000000005</v>
      </c>
      <c r="NQ46" s="268">
        <v>753</v>
      </c>
      <c r="NR46" s="268">
        <v>754.5</v>
      </c>
      <c r="NS46" s="268">
        <v>513.5</v>
      </c>
      <c r="NT46" s="268">
        <v>769</v>
      </c>
      <c r="NU46" s="268">
        <v>2851.7</v>
      </c>
      <c r="NV46" s="268">
        <v>604.70000000000005</v>
      </c>
      <c r="NW46" s="268">
        <v>292.5</v>
      </c>
      <c r="NX46" s="268">
        <v>77.5</v>
      </c>
      <c r="NY46" s="268">
        <v>533</v>
      </c>
      <c r="NZ46" s="268">
        <v>512.5</v>
      </c>
      <c r="OA46" s="268">
        <v>645</v>
      </c>
      <c r="OB46" s="269"/>
      <c r="OC46" s="270">
        <f t="shared" si="25"/>
        <v>8946.09</v>
      </c>
      <c r="OD46" s="271">
        <f t="shared" si="25"/>
        <v>8306.9</v>
      </c>
      <c r="OE46" s="268">
        <v>960</v>
      </c>
      <c r="OF46" s="268">
        <v>1210</v>
      </c>
      <c r="OG46" s="268">
        <v>1250</v>
      </c>
      <c r="OH46" s="268">
        <v>170</v>
      </c>
      <c r="OI46" s="268">
        <v>2660</v>
      </c>
      <c r="OJ46" s="268">
        <v>1200</v>
      </c>
      <c r="OK46" s="268">
        <v>1080</v>
      </c>
      <c r="OL46" s="268">
        <v>562</v>
      </c>
      <c r="OM46" s="268">
        <v>850</v>
      </c>
      <c r="ON46" s="268">
        <v>475</v>
      </c>
      <c r="OO46" s="268">
        <v>880</v>
      </c>
      <c r="OP46" s="268">
        <v>1120</v>
      </c>
      <c r="OQ46" s="269"/>
      <c r="OR46" s="270">
        <f t="shared" si="26"/>
        <v>12417</v>
      </c>
      <c r="OS46" s="271">
        <f t="shared" si="26"/>
        <v>11457</v>
      </c>
      <c r="OT46" s="268">
        <v>0</v>
      </c>
      <c r="OU46" s="268">
        <v>0</v>
      </c>
      <c r="OV46" s="268">
        <v>0</v>
      </c>
      <c r="OW46" s="268">
        <v>0</v>
      </c>
      <c r="OX46" s="268">
        <v>0</v>
      </c>
      <c r="OY46" s="268">
        <v>0</v>
      </c>
      <c r="OZ46" s="268">
        <v>0</v>
      </c>
      <c r="PA46" s="268">
        <v>0</v>
      </c>
      <c r="PB46" s="268">
        <v>0</v>
      </c>
      <c r="PC46" s="268">
        <v>0</v>
      </c>
      <c r="PD46" s="268">
        <v>0</v>
      </c>
      <c r="PE46" s="268">
        <v>0</v>
      </c>
      <c r="PF46" s="269"/>
      <c r="PG46" s="270">
        <f t="shared" si="27"/>
        <v>0</v>
      </c>
      <c r="PH46" s="271">
        <f t="shared" si="27"/>
        <v>0</v>
      </c>
      <c r="PI46" s="268">
        <v>5335</v>
      </c>
      <c r="PJ46" s="268">
        <v>7885</v>
      </c>
      <c r="PK46" s="268">
        <v>6720</v>
      </c>
      <c r="PL46" s="268">
        <v>1635</v>
      </c>
      <c r="PM46" s="268">
        <v>11120</v>
      </c>
      <c r="PN46" s="268">
        <v>4345</v>
      </c>
      <c r="PO46" s="268">
        <v>7600</v>
      </c>
      <c r="PP46" s="268">
        <v>7235</v>
      </c>
      <c r="PQ46" s="268">
        <v>7555</v>
      </c>
      <c r="PR46" s="268">
        <v>5784</v>
      </c>
      <c r="PS46" s="268">
        <v>7820</v>
      </c>
      <c r="PT46" s="268">
        <v>8175</v>
      </c>
      <c r="PU46" s="269"/>
      <c r="PV46" s="270">
        <f t="shared" si="28"/>
        <v>81209</v>
      </c>
      <c r="PW46" s="271">
        <f t="shared" si="28"/>
        <v>75874</v>
      </c>
      <c r="PX46" s="268">
        <v>2016</v>
      </c>
      <c r="PY46" s="268">
        <v>335.5</v>
      </c>
      <c r="PZ46" s="268">
        <v>309.5</v>
      </c>
      <c r="QA46" s="268">
        <v>124.5</v>
      </c>
      <c r="QB46" s="268">
        <v>294</v>
      </c>
      <c r="QC46" s="268">
        <v>898</v>
      </c>
      <c r="QD46" s="268">
        <v>246</v>
      </c>
      <c r="QE46" s="268">
        <v>277.5</v>
      </c>
      <c r="QF46" s="268">
        <v>311.5</v>
      </c>
      <c r="QG46" s="268">
        <v>599</v>
      </c>
      <c r="QH46" s="268">
        <v>230.5</v>
      </c>
      <c r="QI46" s="268">
        <v>320.5</v>
      </c>
      <c r="QJ46" s="269"/>
      <c r="QK46" s="270">
        <f t="shared" si="29"/>
        <v>5962.5</v>
      </c>
      <c r="QL46" s="271">
        <f t="shared" si="29"/>
        <v>3946.5</v>
      </c>
      <c r="QM46" s="268">
        <v>0</v>
      </c>
      <c r="QN46" s="268">
        <v>0</v>
      </c>
      <c r="QO46" s="268">
        <v>0</v>
      </c>
      <c r="QP46" s="268">
        <v>0</v>
      </c>
      <c r="QQ46" s="268">
        <v>0</v>
      </c>
      <c r="QR46" s="268">
        <v>0</v>
      </c>
      <c r="QS46" s="268">
        <v>0</v>
      </c>
      <c r="QT46" s="268">
        <v>0</v>
      </c>
      <c r="QU46" s="268">
        <v>0</v>
      </c>
      <c r="QV46" s="268">
        <v>0</v>
      </c>
      <c r="QW46" s="268">
        <v>0</v>
      </c>
      <c r="QX46" s="268">
        <v>0</v>
      </c>
      <c r="QY46" s="269"/>
      <c r="QZ46" s="270">
        <f t="shared" si="30"/>
        <v>0</v>
      </c>
      <c r="RA46" s="271">
        <f t="shared" si="30"/>
        <v>0</v>
      </c>
      <c r="RB46" s="268">
        <v>50</v>
      </c>
      <c r="RC46" s="268">
        <v>100</v>
      </c>
      <c r="RD46" s="268">
        <v>0</v>
      </c>
      <c r="RE46" s="268">
        <v>50</v>
      </c>
      <c r="RF46" s="268">
        <v>150</v>
      </c>
      <c r="RG46" s="268">
        <v>0</v>
      </c>
      <c r="RH46" s="268">
        <v>50</v>
      </c>
      <c r="RI46" s="268">
        <v>100</v>
      </c>
      <c r="RJ46" s="268">
        <v>0</v>
      </c>
      <c r="RK46" s="268">
        <v>50</v>
      </c>
      <c r="RL46" s="268">
        <v>50</v>
      </c>
      <c r="RM46" s="268">
        <v>100</v>
      </c>
      <c r="RN46" s="269"/>
      <c r="RO46" s="270">
        <f t="shared" si="31"/>
        <v>700</v>
      </c>
      <c r="RP46" s="271">
        <f t="shared" si="31"/>
        <v>650</v>
      </c>
      <c r="RQ46" s="268">
        <v>0</v>
      </c>
      <c r="RR46" s="268">
        <v>0</v>
      </c>
      <c r="RS46" s="268">
        <v>0</v>
      </c>
      <c r="RT46" s="268">
        <v>0</v>
      </c>
      <c r="RU46" s="268">
        <v>0</v>
      </c>
      <c r="RV46" s="268">
        <v>0</v>
      </c>
      <c r="RW46" s="268">
        <v>0</v>
      </c>
      <c r="RX46" s="268">
        <v>0</v>
      </c>
      <c r="RY46" s="268">
        <v>0</v>
      </c>
      <c r="RZ46" s="268">
        <v>0</v>
      </c>
      <c r="SA46" s="268">
        <v>0</v>
      </c>
      <c r="SB46" s="268">
        <v>0</v>
      </c>
      <c r="SC46" s="269"/>
      <c r="SD46" s="270">
        <f t="shared" si="32"/>
        <v>0</v>
      </c>
      <c r="SE46" s="271">
        <f t="shared" si="32"/>
        <v>0</v>
      </c>
      <c r="SF46" s="268">
        <v>0</v>
      </c>
      <c r="SG46" s="268">
        <v>0</v>
      </c>
      <c r="SH46" s="268">
        <v>0</v>
      </c>
      <c r="SI46" s="268">
        <v>0</v>
      </c>
      <c r="SJ46" s="268">
        <v>0</v>
      </c>
      <c r="SK46" s="268">
        <v>0</v>
      </c>
      <c r="SL46" s="268">
        <v>0</v>
      </c>
      <c r="SM46" s="268">
        <v>0</v>
      </c>
      <c r="SN46" s="268">
        <v>0</v>
      </c>
      <c r="SO46" s="268">
        <v>0</v>
      </c>
      <c r="SP46" s="268">
        <v>0</v>
      </c>
      <c r="SQ46" s="268">
        <v>0</v>
      </c>
      <c r="SR46" s="269"/>
      <c r="SS46" s="270">
        <f t="shared" si="33"/>
        <v>0</v>
      </c>
      <c r="ST46" s="271">
        <f t="shared" si="33"/>
        <v>0</v>
      </c>
      <c r="SU46" s="268">
        <v>0</v>
      </c>
      <c r="SV46" s="268">
        <v>0</v>
      </c>
      <c r="SW46" s="268">
        <v>0</v>
      </c>
      <c r="SX46" s="268">
        <v>0</v>
      </c>
      <c r="SY46" s="268">
        <v>0</v>
      </c>
      <c r="SZ46" s="268">
        <v>0</v>
      </c>
      <c r="TA46" s="268">
        <v>0</v>
      </c>
      <c r="TB46" s="268">
        <v>0</v>
      </c>
      <c r="TC46" s="268">
        <v>0</v>
      </c>
      <c r="TD46" s="268">
        <v>0</v>
      </c>
      <c r="TE46" s="268">
        <v>0</v>
      </c>
      <c r="TF46" s="268">
        <v>0</v>
      </c>
      <c r="TG46" s="269"/>
      <c r="TH46" s="270">
        <f t="shared" si="34"/>
        <v>0</v>
      </c>
      <c r="TI46" s="271">
        <f t="shared" si="34"/>
        <v>0</v>
      </c>
      <c r="TJ46" s="268">
        <v>0</v>
      </c>
      <c r="TK46" s="268">
        <v>0</v>
      </c>
      <c r="TL46" s="268">
        <v>0</v>
      </c>
      <c r="TM46" s="268">
        <v>0</v>
      </c>
      <c r="TN46" s="268">
        <v>0</v>
      </c>
      <c r="TO46" s="268">
        <v>0</v>
      </c>
      <c r="TP46" s="268">
        <v>0</v>
      </c>
      <c r="TQ46" s="268">
        <v>0</v>
      </c>
      <c r="TR46" s="268">
        <v>0</v>
      </c>
      <c r="TS46" s="268">
        <v>0</v>
      </c>
      <c r="TT46" s="268">
        <v>0</v>
      </c>
      <c r="TU46" s="268">
        <v>0</v>
      </c>
      <c r="TV46" s="269"/>
      <c r="TW46" s="270">
        <f t="shared" si="35"/>
        <v>0</v>
      </c>
      <c r="TX46" s="271">
        <f t="shared" si="35"/>
        <v>0</v>
      </c>
      <c r="TY46" s="268">
        <v>0</v>
      </c>
      <c r="TZ46" s="268">
        <v>0</v>
      </c>
      <c r="UA46" s="268">
        <v>0</v>
      </c>
      <c r="UB46" s="268">
        <v>0</v>
      </c>
      <c r="UC46" s="268">
        <v>0</v>
      </c>
      <c r="UD46" s="268">
        <v>0</v>
      </c>
      <c r="UE46" s="268">
        <v>0</v>
      </c>
      <c r="UF46" s="268">
        <v>0</v>
      </c>
      <c r="UG46" s="268">
        <v>0</v>
      </c>
      <c r="UH46" s="268">
        <v>0</v>
      </c>
      <c r="UI46" s="268">
        <v>0</v>
      </c>
      <c r="UJ46" s="268">
        <v>0</v>
      </c>
      <c r="UK46" s="269"/>
      <c r="UL46" s="270">
        <f t="shared" si="36"/>
        <v>0</v>
      </c>
      <c r="UM46" s="271">
        <f t="shared" si="36"/>
        <v>0</v>
      </c>
      <c r="UN46" s="268">
        <v>0</v>
      </c>
      <c r="UO46" s="268">
        <v>0</v>
      </c>
      <c r="UP46" s="268">
        <v>0</v>
      </c>
      <c r="UQ46" s="268">
        <v>0</v>
      </c>
      <c r="UR46" s="268">
        <v>0</v>
      </c>
      <c r="US46" s="268">
        <v>0</v>
      </c>
      <c r="UT46" s="268">
        <v>0</v>
      </c>
      <c r="UU46" s="268">
        <v>0</v>
      </c>
      <c r="UV46" s="268">
        <v>0</v>
      </c>
      <c r="UW46" s="268">
        <v>0</v>
      </c>
      <c r="UX46" s="268">
        <v>0</v>
      </c>
      <c r="UY46" s="268">
        <v>0</v>
      </c>
      <c r="UZ46" s="269"/>
      <c r="VA46" s="270">
        <f t="shared" si="37"/>
        <v>0</v>
      </c>
      <c r="VB46" s="271">
        <f t="shared" si="37"/>
        <v>0</v>
      </c>
      <c r="VC46" s="268">
        <v>0</v>
      </c>
      <c r="VD46" s="268">
        <v>0</v>
      </c>
      <c r="VE46" s="268">
        <v>0</v>
      </c>
      <c r="VF46" s="268">
        <v>0</v>
      </c>
      <c r="VG46" s="268">
        <v>0</v>
      </c>
      <c r="VH46" s="268">
        <v>0</v>
      </c>
      <c r="VI46" s="268">
        <v>0</v>
      </c>
      <c r="VJ46" s="268">
        <v>0</v>
      </c>
      <c r="VK46" s="268">
        <v>0</v>
      </c>
      <c r="VL46" s="268">
        <v>0</v>
      </c>
      <c r="VM46" s="268">
        <v>0</v>
      </c>
      <c r="VN46" s="268">
        <v>0</v>
      </c>
      <c r="VO46" s="269"/>
      <c r="VP46" s="270">
        <f t="shared" si="38"/>
        <v>0</v>
      </c>
      <c r="VQ46" s="271">
        <f t="shared" si="38"/>
        <v>0</v>
      </c>
      <c r="VR46" s="268">
        <v>0</v>
      </c>
      <c r="VS46" s="268">
        <v>0</v>
      </c>
      <c r="VT46" s="268">
        <v>0</v>
      </c>
      <c r="VU46" s="268">
        <v>0</v>
      </c>
      <c r="VV46" s="268">
        <v>0</v>
      </c>
      <c r="VW46" s="268">
        <v>0</v>
      </c>
      <c r="VX46" s="268">
        <v>0</v>
      </c>
      <c r="VY46" s="268">
        <v>0</v>
      </c>
      <c r="VZ46" s="268">
        <v>0</v>
      </c>
      <c r="WA46" s="268">
        <v>0</v>
      </c>
      <c r="WB46" s="268">
        <v>0</v>
      </c>
      <c r="WC46" s="268">
        <v>0</v>
      </c>
      <c r="WD46" s="269"/>
      <c r="WE46" s="270">
        <f t="shared" si="39"/>
        <v>0</v>
      </c>
      <c r="WF46" s="271">
        <f t="shared" si="39"/>
        <v>0</v>
      </c>
      <c r="WG46" s="268">
        <v>34048.17</v>
      </c>
      <c r="WH46" s="268">
        <v>39912.959999999999</v>
      </c>
      <c r="WI46" s="268">
        <v>32437.06</v>
      </c>
      <c r="WJ46" s="268">
        <v>36254.15</v>
      </c>
      <c r="WK46" s="268">
        <v>40305.5</v>
      </c>
      <c r="WL46" s="268">
        <v>38761.75</v>
      </c>
      <c r="WM46" s="268">
        <v>39618.85</v>
      </c>
      <c r="WN46" s="268">
        <v>23834.92</v>
      </c>
      <c r="WO46" s="268">
        <v>17070.91</v>
      </c>
      <c r="WP46" s="268">
        <v>19910.919999999998</v>
      </c>
      <c r="WQ46" s="268">
        <v>30688.66</v>
      </c>
      <c r="WR46" s="268">
        <v>32982.44</v>
      </c>
      <c r="WS46" s="269"/>
      <c r="WT46" s="270">
        <f t="shared" si="40"/>
        <v>385826.28999999992</v>
      </c>
      <c r="WU46" s="271">
        <f t="shared" si="40"/>
        <v>351778.11999999994</v>
      </c>
      <c r="WV46" s="268">
        <v>0</v>
      </c>
      <c r="WW46" s="268">
        <v>0</v>
      </c>
      <c r="WX46" s="268">
        <v>0</v>
      </c>
      <c r="WY46" s="268">
        <v>0</v>
      </c>
      <c r="WZ46" s="268">
        <v>0</v>
      </c>
      <c r="XA46" s="268">
        <v>0</v>
      </c>
      <c r="XB46" s="268">
        <v>0</v>
      </c>
      <c r="XC46" s="268">
        <v>0</v>
      </c>
      <c r="XD46" s="268">
        <v>0</v>
      </c>
      <c r="XE46" s="268">
        <v>0</v>
      </c>
      <c r="XF46" s="268">
        <v>0</v>
      </c>
      <c r="XG46" s="268">
        <v>0</v>
      </c>
      <c r="XH46" s="269"/>
      <c r="XI46" s="270">
        <f t="shared" si="41"/>
        <v>0</v>
      </c>
      <c r="XJ46" s="271">
        <f t="shared" si="41"/>
        <v>0</v>
      </c>
      <c r="XK46" s="268">
        <v>0</v>
      </c>
      <c r="XL46" s="268">
        <v>0</v>
      </c>
      <c r="XM46" s="268">
        <v>0</v>
      </c>
      <c r="XN46" s="268">
        <v>0</v>
      </c>
      <c r="XO46" s="268">
        <v>0</v>
      </c>
      <c r="XP46" s="268">
        <v>0</v>
      </c>
      <c r="XQ46" s="268">
        <v>0</v>
      </c>
      <c r="XR46" s="268">
        <v>0</v>
      </c>
      <c r="XS46" s="268">
        <v>0</v>
      </c>
      <c r="XT46" s="268">
        <v>0</v>
      </c>
      <c r="XU46" s="268">
        <v>0</v>
      </c>
      <c r="XV46" s="268">
        <v>0</v>
      </c>
      <c r="XW46" s="268"/>
      <c r="XX46" s="270">
        <f t="shared" si="42"/>
        <v>0</v>
      </c>
      <c r="XY46" s="271">
        <f t="shared" si="42"/>
        <v>0</v>
      </c>
      <c r="XZ46" s="268">
        <v>0</v>
      </c>
      <c r="YA46" s="268">
        <v>0</v>
      </c>
      <c r="YB46" s="268">
        <v>0</v>
      </c>
      <c r="YC46" s="268">
        <v>0</v>
      </c>
      <c r="YD46" s="268">
        <v>0</v>
      </c>
      <c r="YE46" s="268">
        <v>0</v>
      </c>
      <c r="YF46" s="268">
        <v>0</v>
      </c>
      <c r="YG46" s="268">
        <v>0</v>
      </c>
      <c r="YH46" s="268">
        <v>0</v>
      </c>
      <c r="YI46" s="268">
        <v>0</v>
      </c>
      <c r="YJ46" s="268">
        <v>0</v>
      </c>
      <c r="YK46" s="268">
        <v>0</v>
      </c>
      <c r="YL46" s="269"/>
      <c r="YM46" s="270">
        <f t="shared" si="43"/>
        <v>0</v>
      </c>
      <c r="YN46" s="271">
        <f t="shared" si="43"/>
        <v>0</v>
      </c>
      <c r="YO46" s="268">
        <v>0</v>
      </c>
      <c r="YP46" s="268">
        <v>0</v>
      </c>
      <c r="YQ46" s="268">
        <v>0</v>
      </c>
      <c r="YR46" s="268">
        <v>0</v>
      </c>
      <c r="YS46" s="268">
        <v>0</v>
      </c>
      <c r="YT46" s="268">
        <v>0</v>
      </c>
      <c r="YU46" s="268">
        <v>0</v>
      </c>
      <c r="YV46" s="268">
        <v>0</v>
      </c>
      <c r="YW46" s="268">
        <v>0</v>
      </c>
      <c r="YX46" s="268">
        <v>0</v>
      </c>
      <c r="YY46" s="268">
        <v>0</v>
      </c>
      <c r="YZ46" s="268">
        <v>0</v>
      </c>
      <c r="ZA46" s="269"/>
      <c r="ZB46" s="270">
        <f t="shared" si="44"/>
        <v>0</v>
      </c>
      <c r="ZC46" s="271">
        <f t="shared" si="44"/>
        <v>0</v>
      </c>
      <c r="ZD46" s="268">
        <v>0</v>
      </c>
      <c r="ZE46" s="268">
        <v>0</v>
      </c>
      <c r="ZF46" s="268">
        <v>0</v>
      </c>
      <c r="ZG46" s="268">
        <v>0</v>
      </c>
      <c r="ZH46" s="268">
        <v>0</v>
      </c>
      <c r="ZI46" s="268">
        <v>0</v>
      </c>
      <c r="ZJ46" s="268">
        <v>0</v>
      </c>
      <c r="ZK46" s="268">
        <v>0</v>
      </c>
      <c r="ZL46" s="268">
        <v>0</v>
      </c>
      <c r="ZM46" s="268">
        <v>0</v>
      </c>
      <c r="ZN46" s="268">
        <v>0</v>
      </c>
      <c r="ZO46" s="268">
        <v>0</v>
      </c>
      <c r="ZP46" s="269"/>
      <c r="ZQ46" s="270">
        <f t="shared" si="45"/>
        <v>0</v>
      </c>
      <c r="ZR46" s="271">
        <f t="shared" si="45"/>
        <v>0</v>
      </c>
      <c r="ZS46" s="268">
        <v>0</v>
      </c>
      <c r="ZT46" s="268">
        <v>0</v>
      </c>
      <c r="ZU46" s="268">
        <v>0</v>
      </c>
      <c r="ZV46" s="268">
        <v>0</v>
      </c>
      <c r="ZW46" s="268">
        <v>0</v>
      </c>
      <c r="ZX46" s="268">
        <v>0</v>
      </c>
      <c r="ZY46" s="268">
        <v>0</v>
      </c>
      <c r="ZZ46" s="268">
        <v>0</v>
      </c>
      <c r="AAA46" s="268">
        <v>0</v>
      </c>
      <c r="AAB46" s="268">
        <v>0</v>
      </c>
      <c r="AAC46" s="268">
        <v>0</v>
      </c>
      <c r="AAD46" s="268">
        <v>0</v>
      </c>
      <c r="AAE46" s="269"/>
      <c r="AAF46" s="270">
        <f t="shared" si="46"/>
        <v>0</v>
      </c>
      <c r="AAG46" s="271">
        <f t="shared" si="46"/>
        <v>0</v>
      </c>
      <c r="AAH46" s="268">
        <v>0</v>
      </c>
      <c r="AAI46" s="268">
        <v>0</v>
      </c>
      <c r="AAJ46" s="268">
        <v>0</v>
      </c>
      <c r="AAK46" s="268">
        <v>0</v>
      </c>
      <c r="AAL46" s="268">
        <v>0</v>
      </c>
      <c r="AAM46" s="268">
        <v>0</v>
      </c>
      <c r="AAN46" s="268">
        <v>0</v>
      </c>
      <c r="AAO46" s="268">
        <v>0</v>
      </c>
      <c r="AAP46" s="268">
        <v>0</v>
      </c>
      <c r="AAQ46" s="268">
        <v>0</v>
      </c>
      <c r="AAR46" s="268">
        <v>0</v>
      </c>
      <c r="AAS46" s="268">
        <v>0</v>
      </c>
      <c r="AAT46" s="269"/>
      <c r="AAU46" s="270">
        <f t="shared" si="47"/>
        <v>0</v>
      </c>
      <c r="AAV46" s="271">
        <f t="shared" si="47"/>
        <v>0</v>
      </c>
      <c r="AAW46" s="268">
        <v>0</v>
      </c>
      <c r="AAX46" s="268">
        <v>0</v>
      </c>
      <c r="AAY46" s="268">
        <v>0</v>
      </c>
      <c r="AAZ46" s="268">
        <v>0</v>
      </c>
      <c r="ABA46" s="268">
        <v>0</v>
      </c>
      <c r="ABB46" s="268">
        <v>0</v>
      </c>
      <c r="ABC46" s="268">
        <v>0</v>
      </c>
      <c r="ABD46" s="268">
        <v>0</v>
      </c>
      <c r="ABE46" s="268">
        <v>0</v>
      </c>
      <c r="ABF46" s="268">
        <v>0</v>
      </c>
      <c r="ABG46" s="268">
        <v>0</v>
      </c>
      <c r="ABH46" s="268">
        <v>0</v>
      </c>
      <c r="ABI46" s="269"/>
      <c r="ABJ46" s="270">
        <f t="shared" si="48"/>
        <v>0</v>
      </c>
      <c r="ABK46" s="271">
        <f t="shared" si="48"/>
        <v>0</v>
      </c>
      <c r="ABL46" s="268">
        <v>6663.9</v>
      </c>
      <c r="ABM46" s="268">
        <v>7759</v>
      </c>
      <c r="ABN46" s="268">
        <v>6143.83</v>
      </c>
      <c r="ABO46" s="268">
        <v>4414.7</v>
      </c>
      <c r="ABP46" s="268">
        <v>7062.19</v>
      </c>
      <c r="ABQ46" s="268">
        <v>7582.08</v>
      </c>
      <c r="ABR46" s="268">
        <v>6782.78</v>
      </c>
      <c r="ABS46" s="268">
        <v>2392.4</v>
      </c>
      <c r="ABT46" s="268">
        <v>1978.75</v>
      </c>
      <c r="ABU46" s="268">
        <v>3208.83</v>
      </c>
      <c r="ABV46" s="268">
        <v>3866.91</v>
      </c>
      <c r="ABW46" s="268">
        <v>6295.53</v>
      </c>
      <c r="ABX46" s="269"/>
      <c r="ABY46" s="270">
        <f t="shared" si="49"/>
        <v>64150.899999999994</v>
      </c>
      <c r="ABZ46" s="271">
        <f t="shared" si="49"/>
        <v>57487</v>
      </c>
      <c r="ACA46" s="268">
        <v>41194.21</v>
      </c>
      <c r="ACB46" s="268">
        <v>49087.16</v>
      </c>
      <c r="ACC46" s="268">
        <v>39965.21</v>
      </c>
      <c r="ACD46" s="268">
        <v>43116.13</v>
      </c>
      <c r="ACE46" s="268">
        <v>50631.83</v>
      </c>
      <c r="ACF46" s="268">
        <v>47914.01</v>
      </c>
      <c r="ACG46" s="268">
        <v>49699.18</v>
      </c>
      <c r="ACH46" s="268">
        <v>26856.46</v>
      </c>
      <c r="ACI46" s="268">
        <v>18803.64</v>
      </c>
      <c r="ACJ46" s="268">
        <v>25367.88</v>
      </c>
      <c r="ACK46" s="268">
        <v>39557.949999999997</v>
      </c>
      <c r="ACL46" s="268">
        <v>50563.86</v>
      </c>
      <c r="ACM46" s="269"/>
      <c r="ACN46" s="270">
        <f t="shared" si="50"/>
        <v>482757.52</v>
      </c>
      <c r="ACO46" s="271">
        <f t="shared" si="50"/>
        <v>441563.31000000006</v>
      </c>
      <c r="ACP46" s="268">
        <v>0</v>
      </c>
      <c r="ACQ46" s="268">
        <v>0</v>
      </c>
      <c r="ACR46" s="268">
        <v>0</v>
      </c>
      <c r="ACS46" s="268">
        <v>0</v>
      </c>
      <c r="ACT46" s="268">
        <v>0</v>
      </c>
      <c r="ACU46" s="268">
        <v>0</v>
      </c>
      <c r="ACV46" s="268">
        <v>0</v>
      </c>
      <c r="ACW46" s="268">
        <v>0</v>
      </c>
      <c r="ACX46" s="268">
        <v>0</v>
      </c>
      <c r="ACY46" s="268">
        <v>0</v>
      </c>
      <c r="ACZ46" s="268">
        <v>0</v>
      </c>
      <c r="ADA46" s="268">
        <v>0</v>
      </c>
      <c r="ADB46" s="269"/>
      <c r="ADC46" s="270">
        <f t="shared" si="51"/>
        <v>0</v>
      </c>
      <c r="ADD46" s="271">
        <f t="shared" si="51"/>
        <v>0</v>
      </c>
      <c r="ADE46" s="268">
        <v>0</v>
      </c>
      <c r="ADF46" s="268">
        <v>0</v>
      </c>
      <c r="ADG46" s="268">
        <v>0</v>
      </c>
      <c r="ADH46" s="268">
        <v>0</v>
      </c>
      <c r="ADI46" s="268">
        <v>0</v>
      </c>
      <c r="ADJ46" s="268">
        <v>8.4700000000000006</v>
      </c>
      <c r="ADK46" s="268">
        <v>0</v>
      </c>
      <c r="ADL46" s="268">
        <v>0</v>
      </c>
      <c r="ADM46" s="268">
        <v>23</v>
      </c>
      <c r="ADN46" s="268">
        <v>80</v>
      </c>
      <c r="ADO46" s="268">
        <v>0</v>
      </c>
      <c r="ADP46" s="268">
        <v>0</v>
      </c>
      <c r="ADQ46" s="269"/>
      <c r="ADR46" s="270">
        <f t="shared" si="52"/>
        <v>111.47</v>
      </c>
      <c r="ADS46" s="271">
        <f t="shared" si="52"/>
        <v>111.47</v>
      </c>
      <c r="ADT46" s="268">
        <v>0</v>
      </c>
      <c r="ADU46" s="268">
        <v>0</v>
      </c>
      <c r="ADV46" s="268">
        <v>0</v>
      </c>
      <c r="ADW46" s="268">
        <v>0</v>
      </c>
      <c r="ADX46" s="268">
        <v>0</v>
      </c>
      <c r="ADY46" s="268">
        <v>0</v>
      </c>
      <c r="ADZ46" s="268">
        <v>0</v>
      </c>
      <c r="AEA46" s="268">
        <v>0</v>
      </c>
      <c r="AEB46" s="268">
        <v>0</v>
      </c>
      <c r="AEC46" s="268">
        <v>0</v>
      </c>
      <c r="AED46" s="268">
        <v>0</v>
      </c>
      <c r="AEE46" s="268">
        <v>0</v>
      </c>
      <c r="AEF46" s="269"/>
      <c r="AEG46" s="270">
        <f t="shared" si="53"/>
        <v>0</v>
      </c>
      <c r="AEH46" s="271">
        <f t="shared" si="53"/>
        <v>0</v>
      </c>
      <c r="AEI46" s="268">
        <v>0</v>
      </c>
      <c r="AEJ46" s="268">
        <v>0</v>
      </c>
      <c r="AEK46" s="268">
        <v>0</v>
      </c>
      <c r="AEL46" s="268">
        <v>0</v>
      </c>
      <c r="AEM46" s="268">
        <v>0</v>
      </c>
      <c r="AEN46" s="268">
        <v>0</v>
      </c>
      <c r="AEO46" s="268">
        <v>0</v>
      </c>
      <c r="AEP46" s="268">
        <v>0</v>
      </c>
      <c r="AEQ46" s="268">
        <v>0</v>
      </c>
      <c r="AER46" s="268">
        <v>0</v>
      </c>
      <c r="AES46" s="268">
        <v>0</v>
      </c>
      <c r="AET46" s="268">
        <v>0</v>
      </c>
      <c r="AEU46" s="269"/>
      <c r="AEV46" s="270">
        <f t="shared" si="54"/>
        <v>0</v>
      </c>
      <c r="AEW46" s="271">
        <f t="shared" si="54"/>
        <v>0</v>
      </c>
      <c r="AEX46" s="268">
        <v>0</v>
      </c>
      <c r="AEY46" s="268">
        <v>0</v>
      </c>
      <c r="AEZ46" s="268">
        <v>0</v>
      </c>
      <c r="AFA46" s="268">
        <v>0</v>
      </c>
      <c r="AFB46" s="268">
        <v>0</v>
      </c>
      <c r="AFC46" s="268">
        <v>0</v>
      </c>
      <c r="AFD46" s="268">
        <v>0</v>
      </c>
      <c r="AFE46" s="268">
        <v>0</v>
      </c>
      <c r="AFF46" s="268">
        <v>0</v>
      </c>
      <c r="AFG46" s="268">
        <v>0</v>
      </c>
      <c r="AFH46" s="268">
        <v>0</v>
      </c>
      <c r="AFI46" s="268">
        <v>0</v>
      </c>
      <c r="AFJ46" s="269"/>
      <c r="AFK46" s="270">
        <f t="shared" si="55"/>
        <v>0</v>
      </c>
      <c r="AFL46" s="271">
        <f t="shared" si="55"/>
        <v>0</v>
      </c>
      <c r="AFM46" s="268">
        <v>0</v>
      </c>
      <c r="AFN46" s="268">
        <v>0</v>
      </c>
      <c r="AFO46" s="268">
        <v>0</v>
      </c>
      <c r="AFP46" s="268">
        <v>0</v>
      </c>
      <c r="AFQ46" s="268">
        <v>0</v>
      </c>
      <c r="AFR46" s="268">
        <v>0</v>
      </c>
      <c r="AFS46" s="268">
        <v>0</v>
      </c>
      <c r="AFT46" s="268">
        <v>0</v>
      </c>
      <c r="AFU46" s="268">
        <v>0</v>
      </c>
      <c r="AFV46" s="268">
        <v>0</v>
      </c>
      <c r="AFW46" s="268">
        <v>0</v>
      </c>
      <c r="AFX46" s="268">
        <v>0</v>
      </c>
      <c r="AFY46" s="269"/>
      <c r="AFZ46" s="270">
        <f t="shared" si="56"/>
        <v>0</v>
      </c>
      <c r="AGA46" s="271">
        <f t="shared" si="56"/>
        <v>0</v>
      </c>
      <c r="AGB46" s="268">
        <v>0</v>
      </c>
      <c r="AGC46" s="268">
        <v>0</v>
      </c>
      <c r="AGD46" s="268">
        <v>0</v>
      </c>
      <c r="AGE46" s="268">
        <v>0</v>
      </c>
      <c r="AGF46" s="268">
        <v>0</v>
      </c>
      <c r="AGG46" s="268">
        <v>0</v>
      </c>
      <c r="AGH46" s="268">
        <v>0</v>
      </c>
      <c r="AGI46" s="268">
        <v>0</v>
      </c>
      <c r="AGJ46" s="268">
        <v>0</v>
      </c>
      <c r="AGK46" s="268">
        <v>0</v>
      </c>
      <c r="AGL46" s="268">
        <v>0</v>
      </c>
      <c r="AGM46" s="268">
        <v>0</v>
      </c>
      <c r="AGN46" s="269"/>
      <c r="AGO46" s="270">
        <f t="shared" si="57"/>
        <v>0</v>
      </c>
      <c r="AGP46" s="271">
        <f t="shared" si="57"/>
        <v>0</v>
      </c>
      <c r="AGQ46" s="268">
        <v>0</v>
      </c>
      <c r="AGR46" s="268">
        <v>0</v>
      </c>
      <c r="AGS46" s="268">
        <v>0</v>
      </c>
      <c r="AGT46" s="268">
        <v>0</v>
      </c>
      <c r="AGU46" s="268">
        <v>0</v>
      </c>
      <c r="AGV46" s="268">
        <v>0</v>
      </c>
      <c r="AGW46" s="268">
        <v>0</v>
      </c>
      <c r="AGX46" s="268">
        <v>0</v>
      </c>
      <c r="AGY46" s="268">
        <v>0</v>
      </c>
      <c r="AGZ46" s="268">
        <v>0</v>
      </c>
      <c r="AHA46" s="268">
        <v>0</v>
      </c>
      <c r="AHB46" s="268">
        <v>0</v>
      </c>
      <c r="AHC46" s="269"/>
      <c r="AHD46" s="270">
        <f t="shared" si="58"/>
        <v>0</v>
      </c>
      <c r="AHE46" s="271">
        <f t="shared" si="58"/>
        <v>0</v>
      </c>
      <c r="AHF46" s="268">
        <v>0</v>
      </c>
      <c r="AHG46" s="268">
        <v>0</v>
      </c>
      <c r="AHH46" s="268">
        <v>0</v>
      </c>
      <c r="AHI46" s="268">
        <v>0</v>
      </c>
      <c r="AHJ46" s="268">
        <v>0</v>
      </c>
      <c r="AHK46" s="268">
        <v>0</v>
      </c>
      <c r="AHL46" s="268">
        <v>0</v>
      </c>
      <c r="AHM46" s="268">
        <v>0</v>
      </c>
      <c r="AHN46" s="268">
        <v>0</v>
      </c>
      <c r="AHO46" s="268">
        <v>0</v>
      </c>
      <c r="AHP46" s="268">
        <v>0</v>
      </c>
      <c r="AHQ46" s="268">
        <v>0</v>
      </c>
      <c r="AHR46" s="269"/>
      <c r="AHS46" s="270">
        <f t="shared" si="59"/>
        <v>0</v>
      </c>
      <c r="AHT46" s="271">
        <f t="shared" si="59"/>
        <v>0</v>
      </c>
      <c r="AHU46" s="268">
        <v>0</v>
      </c>
      <c r="AHV46" s="268">
        <v>0</v>
      </c>
      <c r="AHW46" s="268">
        <v>0</v>
      </c>
      <c r="AHX46" s="268">
        <v>0</v>
      </c>
      <c r="AHY46" s="268">
        <v>0</v>
      </c>
      <c r="AHZ46" s="268">
        <v>0</v>
      </c>
      <c r="AIA46" s="268">
        <v>0</v>
      </c>
      <c r="AIB46" s="268">
        <v>0</v>
      </c>
      <c r="AIC46" s="268">
        <v>0</v>
      </c>
      <c r="AID46" s="268">
        <v>0</v>
      </c>
      <c r="AIE46" s="268">
        <v>0</v>
      </c>
      <c r="AIF46" s="268">
        <v>0</v>
      </c>
      <c r="AIG46" s="269"/>
      <c r="AIH46" s="270">
        <f t="shared" si="60"/>
        <v>0</v>
      </c>
      <c r="AII46" s="271">
        <f t="shared" si="60"/>
        <v>0</v>
      </c>
      <c r="AIJ46" s="268">
        <v>0</v>
      </c>
      <c r="AIK46" s="268">
        <v>0</v>
      </c>
      <c r="AIL46" s="268">
        <v>0</v>
      </c>
      <c r="AIM46" s="268">
        <v>0</v>
      </c>
      <c r="AIN46" s="268">
        <v>0</v>
      </c>
      <c r="AIO46" s="268">
        <v>0</v>
      </c>
      <c r="AIP46" s="268">
        <v>0</v>
      </c>
      <c r="AIQ46" s="268">
        <v>0</v>
      </c>
      <c r="AIR46" s="268">
        <v>0</v>
      </c>
      <c r="AIS46" s="268">
        <v>0</v>
      </c>
      <c r="AIT46" s="268">
        <v>0</v>
      </c>
      <c r="AIU46" s="268">
        <v>0</v>
      </c>
      <c r="AIV46" s="269"/>
      <c r="AIW46" s="270">
        <f t="shared" si="61"/>
        <v>0</v>
      </c>
      <c r="AIX46" s="271">
        <f t="shared" si="61"/>
        <v>0</v>
      </c>
      <c r="AIY46" s="268">
        <v>0</v>
      </c>
      <c r="AIZ46" s="268">
        <v>0</v>
      </c>
      <c r="AJA46" s="268">
        <v>0</v>
      </c>
      <c r="AJB46" s="268">
        <v>0</v>
      </c>
      <c r="AJC46" s="268">
        <v>0</v>
      </c>
      <c r="AJD46" s="268">
        <v>0</v>
      </c>
      <c r="AJE46" s="268">
        <v>0</v>
      </c>
      <c r="AJF46" s="268">
        <v>0</v>
      </c>
      <c r="AJG46" s="268">
        <v>0</v>
      </c>
      <c r="AJH46" s="268">
        <v>0</v>
      </c>
      <c r="AJI46" s="268">
        <v>0</v>
      </c>
      <c r="AJJ46" s="268">
        <v>0</v>
      </c>
      <c r="AJK46" s="269"/>
      <c r="AJL46" s="270">
        <f t="shared" si="62"/>
        <v>0</v>
      </c>
      <c r="AJM46" s="271">
        <f t="shared" si="62"/>
        <v>0</v>
      </c>
      <c r="AJN46" s="268">
        <v>0</v>
      </c>
      <c r="AJO46" s="268">
        <v>0</v>
      </c>
      <c r="AJP46" s="268">
        <v>0</v>
      </c>
      <c r="AJQ46" s="268">
        <v>0</v>
      </c>
      <c r="AJR46" s="268">
        <v>0</v>
      </c>
      <c r="AJS46" s="268">
        <v>0</v>
      </c>
      <c r="AJT46" s="268">
        <v>0</v>
      </c>
      <c r="AJU46" s="268">
        <v>0</v>
      </c>
      <c r="AJV46" s="268">
        <v>0</v>
      </c>
      <c r="AJW46" s="268">
        <v>0</v>
      </c>
      <c r="AJX46" s="268">
        <v>0</v>
      </c>
      <c r="AJY46" s="268">
        <v>0</v>
      </c>
      <c r="AJZ46" s="269"/>
      <c r="AKA46" s="270">
        <f t="shared" si="63"/>
        <v>0</v>
      </c>
      <c r="AKB46" s="271">
        <f t="shared" si="63"/>
        <v>0</v>
      </c>
      <c r="AKC46" s="268">
        <v>14718.76</v>
      </c>
      <c r="AKD46" s="268">
        <v>17107.7</v>
      </c>
      <c r="AKE46" s="268">
        <v>14020.48</v>
      </c>
      <c r="AKF46" s="268">
        <v>15774.06</v>
      </c>
      <c r="AKG46" s="268">
        <v>17572.73</v>
      </c>
      <c r="AKH46" s="268">
        <v>16616.13</v>
      </c>
      <c r="AKI46" s="268">
        <v>16576.27</v>
      </c>
      <c r="AKJ46" s="268">
        <v>8789.01</v>
      </c>
      <c r="AKK46" s="268">
        <v>6684.87</v>
      </c>
      <c r="AKL46" s="268">
        <v>7800.58</v>
      </c>
      <c r="AKM46" s="268">
        <v>12234.17</v>
      </c>
      <c r="AKN46" s="268">
        <v>0</v>
      </c>
      <c r="AKO46" s="269"/>
      <c r="AKP46" s="270">
        <f t="shared" si="64"/>
        <v>147894.76</v>
      </c>
      <c r="AKQ46" s="271">
        <f t="shared" si="64"/>
        <v>133176</v>
      </c>
      <c r="AKR46" s="268">
        <v>9497.48</v>
      </c>
      <c r="AKS46" s="268">
        <v>0</v>
      </c>
      <c r="AKT46" s="268">
        <v>2662.54</v>
      </c>
      <c r="AKU46" s="268">
        <v>12926.57</v>
      </c>
      <c r="AKV46" s="268">
        <v>0</v>
      </c>
      <c r="AKW46" s="268">
        <v>18022.669999999998</v>
      </c>
      <c r="AKX46" s="268">
        <v>17273.580000000002</v>
      </c>
      <c r="AKY46" s="268">
        <v>6646.88</v>
      </c>
      <c r="AKZ46" s="268">
        <v>5659.52</v>
      </c>
      <c r="ALA46" s="268">
        <v>42156</v>
      </c>
      <c r="ALB46" s="268">
        <v>41128.78</v>
      </c>
      <c r="ALC46" s="268">
        <v>13055.4</v>
      </c>
      <c r="ALD46" s="269"/>
      <c r="ALE46" s="270">
        <f t="shared" si="65"/>
        <v>169029.42</v>
      </c>
      <c r="ALF46" s="271">
        <f t="shared" si="65"/>
        <v>159531.93999999997</v>
      </c>
      <c r="ALG46" s="268">
        <v>0</v>
      </c>
      <c r="ALH46" s="268">
        <v>0</v>
      </c>
      <c r="ALI46" s="268">
        <v>0</v>
      </c>
      <c r="ALJ46" s="268">
        <v>0</v>
      </c>
      <c r="ALK46" s="268">
        <v>0</v>
      </c>
      <c r="ALL46" s="268">
        <v>0</v>
      </c>
      <c r="ALM46" s="268">
        <v>0</v>
      </c>
      <c r="ALN46" s="268">
        <v>0</v>
      </c>
      <c r="ALO46" s="268">
        <v>0</v>
      </c>
      <c r="ALP46" s="268">
        <v>0</v>
      </c>
      <c r="ALQ46" s="268">
        <v>0</v>
      </c>
      <c r="ALR46" s="268">
        <v>0</v>
      </c>
      <c r="ALS46" s="269"/>
      <c r="ALT46" s="270">
        <f t="shared" si="66"/>
        <v>0</v>
      </c>
      <c r="ALU46" s="271">
        <f t="shared" si="66"/>
        <v>0</v>
      </c>
      <c r="ALV46" s="268">
        <v>4723.62</v>
      </c>
      <c r="ALW46" s="268">
        <v>0</v>
      </c>
      <c r="ALX46" s="268">
        <v>0</v>
      </c>
      <c r="ALY46" s="268">
        <v>0</v>
      </c>
      <c r="ALZ46" s="268">
        <v>0</v>
      </c>
      <c r="AMA46" s="268">
        <v>50597.26</v>
      </c>
      <c r="AMB46" s="268">
        <v>0</v>
      </c>
      <c r="AMC46" s="268">
        <v>870.5</v>
      </c>
      <c r="AMD46" s="268">
        <v>0</v>
      </c>
      <c r="AME46" s="268">
        <v>0</v>
      </c>
      <c r="AMF46" s="268">
        <v>0</v>
      </c>
      <c r="AMG46" s="268">
        <v>0</v>
      </c>
      <c r="AMH46" s="269"/>
      <c r="AMI46" s="270">
        <f t="shared" si="67"/>
        <v>56191.380000000005</v>
      </c>
      <c r="AMJ46" s="271">
        <f t="shared" si="67"/>
        <v>51467.76</v>
      </c>
      <c r="AMK46" s="268">
        <v>4154.29</v>
      </c>
      <c r="AML46" s="268">
        <v>3827.8</v>
      </c>
      <c r="AMM46" s="268">
        <v>1704.98</v>
      </c>
      <c r="AMN46" s="268">
        <v>1251.1300000000001</v>
      </c>
      <c r="AMO46" s="268">
        <v>1122.07</v>
      </c>
      <c r="AMP46" s="268">
        <v>1289.77</v>
      </c>
      <c r="AMQ46" s="268">
        <v>1617.72</v>
      </c>
      <c r="AMR46" s="268">
        <v>767.24</v>
      </c>
      <c r="AMS46" s="268">
        <v>480.75</v>
      </c>
      <c r="AMT46" s="268">
        <v>588.05999999999995</v>
      </c>
      <c r="AMU46" s="268">
        <v>512.1</v>
      </c>
      <c r="AMV46" s="268">
        <v>867.93</v>
      </c>
      <c r="AMW46" s="269"/>
      <c r="AMX46" s="270">
        <f t="shared" si="68"/>
        <v>18183.84</v>
      </c>
      <c r="AMY46" s="271">
        <f t="shared" si="68"/>
        <v>14029.55</v>
      </c>
      <c r="AMZ46" s="268">
        <v>0</v>
      </c>
      <c r="ANA46" s="268">
        <v>0</v>
      </c>
      <c r="ANB46" s="268">
        <v>0</v>
      </c>
      <c r="ANC46" s="268">
        <v>0</v>
      </c>
      <c r="AND46" s="268">
        <v>0</v>
      </c>
      <c r="ANE46" s="268">
        <v>0</v>
      </c>
      <c r="ANF46" s="268">
        <v>0</v>
      </c>
      <c r="ANG46" s="268">
        <v>0</v>
      </c>
      <c r="ANH46" s="268">
        <v>0</v>
      </c>
      <c r="ANI46" s="268">
        <v>0</v>
      </c>
      <c r="ANJ46" s="268">
        <v>0</v>
      </c>
      <c r="ANK46" s="268">
        <v>0</v>
      </c>
      <c r="ANL46" s="269"/>
      <c r="ANM46" s="270">
        <f t="shared" si="69"/>
        <v>0</v>
      </c>
      <c r="ANN46" s="271">
        <f t="shared" si="69"/>
        <v>0</v>
      </c>
      <c r="ANO46" s="268">
        <v>0</v>
      </c>
      <c r="ANP46" s="268">
        <v>0</v>
      </c>
      <c r="ANQ46" s="268">
        <v>0</v>
      </c>
      <c r="ANR46" s="268">
        <v>0</v>
      </c>
      <c r="ANS46" s="268">
        <v>0</v>
      </c>
      <c r="ANT46" s="268">
        <v>0</v>
      </c>
      <c r="ANU46" s="268">
        <v>0</v>
      </c>
      <c r="ANV46" s="268">
        <v>0</v>
      </c>
      <c r="ANW46" s="268">
        <v>0</v>
      </c>
      <c r="ANX46" s="268">
        <v>0</v>
      </c>
      <c r="ANY46" s="268">
        <v>0</v>
      </c>
      <c r="ANZ46" s="268">
        <v>0</v>
      </c>
      <c r="AOA46" s="269"/>
      <c r="AOB46" s="270">
        <f t="shared" si="70"/>
        <v>0</v>
      </c>
      <c r="AOC46" s="271">
        <f t="shared" si="70"/>
        <v>0</v>
      </c>
      <c r="AOD46" s="268">
        <v>0</v>
      </c>
      <c r="AOE46" s="268">
        <v>0</v>
      </c>
      <c r="AOF46" s="268">
        <v>0</v>
      </c>
      <c r="AOG46" s="268">
        <v>0</v>
      </c>
      <c r="AOH46" s="268">
        <v>0</v>
      </c>
      <c r="AOI46" s="268">
        <v>0</v>
      </c>
      <c r="AOJ46" s="268">
        <v>0</v>
      </c>
      <c r="AOK46" s="268">
        <v>0</v>
      </c>
      <c r="AOL46" s="268">
        <v>0</v>
      </c>
      <c r="AOM46" s="268">
        <v>0</v>
      </c>
      <c r="AON46" s="268">
        <v>0</v>
      </c>
      <c r="AOO46" s="268">
        <v>0</v>
      </c>
      <c r="AOP46" s="269"/>
      <c r="AOQ46" s="270">
        <f t="shared" si="71"/>
        <v>0</v>
      </c>
      <c r="AOR46" s="271">
        <f t="shared" si="71"/>
        <v>0</v>
      </c>
      <c r="AOS46" s="268">
        <v>0</v>
      </c>
      <c r="AOT46" s="268">
        <v>0</v>
      </c>
      <c r="AOU46" s="268">
        <v>0</v>
      </c>
      <c r="AOV46" s="268">
        <v>0</v>
      </c>
      <c r="AOW46" s="268">
        <v>0</v>
      </c>
      <c r="AOX46" s="268">
        <v>0</v>
      </c>
      <c r="AOY46" s="268">
        <v>0</v>
      </c>
      <c r="AOZ46" s="268">
        <v>0</v>
      </c>
      <c r="APA46" s="268">
        <v>0</v>
      </c>
      <c r="APB46" s="268">
        <v>0</v>
      </c>
      <c r="APC46" s="268">
        <v>0</v>
      </c>
      <c r="APD46" s="268">
        <v>0</v>
      </c>
      <c r="APE46" s="269"/>
      <c r="APF46" s="270">
        <f t="shared" si="72"/>
        <v>0</v>
      </c>
      <c r="APG46" s="271">
        <f t="shared" si="72"/>
        <v>0</v>
      </c>
      <c r="APH46" s="268">
        <v>0</v>
      </c>
      <c r="API46" s="268">
        <v>0</v>
      </c>
      <c r="APJ46" s="268">
        <v>0</v>
      </c>
      <c r="APK46" s="268">
        <v>0</v>
      </c>
      <c r="APL46" s="268">
        <v>0</v>
      </c>
      <c r="APM46" s="268">
        <v>0</v>
      </c>
      <c r="APN46" s="268">
        <v>0</v>
      </c>
      <c r="APO46" s="268">
        <v>0</v>
      </c>
      <c r="APP46" s="268">
        <v>0</v>
      </c>
      <c r="APQ46" s="268">
        <v>0</v>
      </c>
      <c r="APR46" s="268">
        <v>0</v>
      </c>
      <c r="APS46" s="268">
        <v>0</v>
      </c>
      <c r="APT46" s="269"/>
      <c r="APU46" s="270">
        <f t="shared" si="73"/>
        <v>0</v>
      </c>
      <c r="APV46" s="271">
        <f t="shared" si="73"/>
        <v>0</v>
      </c>
      <c r="APW46" s="268">
        <v>0</v>
      </c>
      <c r="APX46" s="268">
        <v>0</v>
      </c>
      <c r="APY46" s="268">
        <v>0</v>
      </c>
      <c r="APZ46" s="268">
        <v>0</v>
      </c>
      <c r="AQA46" s="268">
        <v>0</v>
      </c>
      <c r="AQB46" s="268">
        <v>0</v>
      </c>
      <c r="AQC46" s="268">
        <v>0</v>
      </c>
      <c r="AQD46" s="268">
        <v>0</v>
      </c>
      <c r="AQE46" s="268">
        <v>0</v>
      </c>
      <c r="AQF46" s="268">
        <v>0</v>
      </c>
      <c r="AQG46" s="268">
        <v>0</v>
      </c>
      <c r="AQH46" s="268">
        <v>0</v>
      </c>
      <c r="AQI46" s="269"/>
      <c r="AQJ46" s="270">
        <f t="shared" si="74"/>
        <v>0</v>
      </c>
      <c r="AQK46" s="271">
        <f t="shared" si="74"/>
        <v>0</v>
      </c>
      <c r="AQL46" s="268"/>
      <c r="AQM46" s="268"/>
      <c r="AQN46" s="268"/>
      <c r="AQO46" s="268"/>
      <c r="AQP46" s="268"/>
      <c r="AQQ46" s="268"/>
      <c r="AQR46" s="268">
        <v>130271</v>
      </c>
      <c r="AQS46" s="268"/>
      <c r="AQT46" s="268"/>
      <c r="AQU46" s="268"/>
      <c r="AQV46" s="268"/>
      <c r="AQW46" s="268"/>
      <c r="AQX46" s="269"/>
      <c r="AQY46" s="270">
        <f t="shared" si="75"/>
        <v>130271</v>
      </c>
      <c r="AQZ46" s="271">
        <f t="shared" si="75"/>
        <v>130271</v>
      </c>
      <c r="ARA46" s="268">
        <v>76601</v>
      </c>
      <c r="ARB46" s="268">
        <v>0</v>
      </c>
      <c r="ARC46" s="268">
        <v>0</v>
      </c>
      <c r="ARD46" s="268">
        <v>229170</v>
      </c>
      <c r="ARE46" s="268">
        <v>76390</v>
      </c>
      <c r="ARF46" s="268">
        <v>76390</v>
      </c>
      <c r="ARG46" s="268">
        <v>76390</v>
      </c>
      <c r="ARH46" s="268">
        <v>76390</v>
      </c>
      <c r="ARI46" s="268">
        <v>0</v>
      </c>
      <c r="ARJ46" s="268">
        <v>13509.82</v>
      </c>
      <c r="ARK46" s="268">
        <v>90778.08</v>
      </c>
      <c r="ARL46" s="268">
        <v>75000</v>
      </c>
      <c r="ARM46" s="269"/>
      <c r="ARN46" s="270">
        <f t="shared" si="76"/>
        <v>790618.89999999991</v>
      </c>
      <c r="ARO46" s="271">
        <f t="shared" si="76"/>
        <v>714017.89999999991</v>
      </c>
      <c r="ARP46" s="268">
        <v>190896.25</v>
      </c>
      <c r="ARQ46" s="268">
        <v>222878.29</v>
      </c>
      <c r="ARR46" s="268">
        <v>234078.26</v>
      </c>
      <c r="ARS46" s="268">
        <v>460083.55</v>
      </c>
      <c r="ART46" s="268">
        <v>407203.54</v>
      </c>
      <c r="ARU46" s="268">
        <v>183171.94</v>
      </c>
      <c r="ARV46" s="268">
        <v>324799.73</v>
      </c>
      <c r="ARW46" s="268">
        <v>470157.05</v>
      </c>
      <c r="ARX46" s="268">
        <v>214620.01</v>
      </c>
      <c r="ARY46" s="268">
        <v>252148.75</v>
      </c>
      <c r="ARZ46" s="268">
        <v>62240.31</v>
      </c>
      <c r="ASA46" s="269"/>
      <c r="ASB46" s="272">
        <f t="shared" si="78"/>
        <v>3022277.68</v>
      </c>
      <c r="ASC46" s="273"/>
      <c r="ASD46" s="268"/>
      <c r="ASE46" s="268"/>
      <c r="ASF46" s="268"/>
      <c r="ASG46" s="268"/>
      <c r="ASH46" s="268"/>
      <c r="ASI46" s="268"/>
      <c r="ASJ46" s="268"/>
      <c r="ASK46" s="268"/>
      <c r="ASL46" s="268"/>
      <c r="ASM46" s="268"/>
      <c r="ASN46" s="269"/>
      <c r="ASO46" s="274">
        <f t="shared" si="77"/>
        <v>0</v>
      </c>
    </row>
    <row r="47" spans="1:1185" x14ac:dyDescent="0.25">
      <c r="A47" s="39">
        <v>45</v>
      </c>
      <c r="B47" s="40">
        <v>1</v>
      </c>
      <c r="C47" s="40" t="s">
        <v>56</v>
      </c>
      <c r="D47" s="40" t="s">
        <v>56</v>
      </c>
      <c r="E47" s="41" t="s">
        <v>56</v>
      </c>
      <c r="F47" s="187">
        <v>1430675</v>
      </c>
      <c r="G47" s="49">
        <v>1562829</v>
      </c>
      <c r="H47" s="51">
        <v>1355594</v>
      </c>
      <c r="I47" s="49">
        <v>1369059</v>
      </c>
      <c r="J47" s="49">
        <v>9795.3012426015921</v>
      </c>
      <c r="K47" s="51" t="s">
        <v>219</v>
      </c>
      <c r="L47" s="49">
        <v>1497725.28</v>
      </c>
      <c r="M47" s="49">
        <v>1507521</v>
      </c>
      <c r="N47" s="49">
        <v>1355594</v>
      </c>
      <c r="O47" s="49">
        <v>112966</v>
      </c>
      <c r="P47" s="49">
        <v>114088</v>
      </c>
      <c r="Q47" s="258">
        <v>20331.143090516467</v>
      </c>
      <c r="R47" s="259">
        <v>34977.275666881709</v>
      </c>
      <c r="S47" s="260">
        <f t="shared" si="0"/>
        <v>55308.418757398176</v>
      </c>
      <c r="T47" s="261">
        <v>2290.56</v>
      </c>
      <c r="U47" s="261">
        <v>2433.7399999999998</v>
      </c>
      <c r="V47" s="261">
        <v>1286.68</v>
      </c>
      <c r="W47" s="261">
        <v>1414.24</v>
      </c>
      <c r="X47" s="261">
        <v>1680.56</v>
      </c>
      <c r="Y47" s="261">
        <v>1160.92</v>
      </c>
      <c r="Z47" s="261">
        <v>511.81</v>
      </c>
      <c r="AA47" s="261">
        <v>453.45</v>
      </c>
      <c r="AB47" s="261">
        <v>766.78</v>
      </c>
      <c r="AC47" s="261">
        <v>543.01</v>
      </c>
      <c r="AD47" s="261">
        <v>2779.61</v>
      </c>
      <c r="AE47" s="261">
        <v>926.12</v>
      </c>
      <c r="AF47" s="262"/>
      <c r="AG47" s="263">
        <f t="shared" si="1"/>
        <v>16247.480000000001</v>
      </c>
      <c r="AH47" s="264">
        <f t="shared" si="1"/>
        <v>13956.920000000002</v>
      </c>
      <c r="AI47" s="261">
        <v>0</v>
      </c>
      <c r="AJ47" s="261">
        <v>0</v>
      </c>
      <c r="AK47" s="261">
        <v>0</v>
      </c>
      <c r="AL47" s="261">
        <v>0</v>
      </c>
      <c r="AM47" s="261">
        <v>0</v>
      </c>
      <c r="AN47" s="261">
        <v>0</v>
      </c>
      <c r="AO47" s="261">
        <v>0</v>
      </c>
      <c r="AP47" s="261">
        <v>0</v>
      </c>
      <c r="AQ47" s="261">
        <v>0</v>
      </c>
      <c r="AR47" s="261">
        <v>0</v>
      </c>
      <c r="AS47" s="261">
        <v>0</v>
      </c>
      <c r="AT47" s="261">
        <v>0</v>
      </c>
      <c r="AU47" s="262"/>
      <c r="AV47" s="263">
        <f t="shared" si="2"/>
        <v>0</v>
      </c>
      <c r="AW47" s="264">
        <f t="shared" si="2"/>
        <v>0</v>
      </c>
      <c r="AX47" s="261">
        <v>0</v>
      </c>
      <c r="AY47" s="261">
        <v>0</v>
      </c>
      <c r="AZ47" s="261">
        <v>0</v>
      </c>
      <c r="BA47" s="261">
        <v>0</v>
      </c>
      <c r="BB47" s="261">
        <v>0</v>
      </c>
      <c r="BC47" s="261">
        <v>0</v>
      </c>
      <c r="BD47" s="261">
        <v>0</v>
      </c>
      <c r="BE47" s="261">
        <v>0</v>
      </c>
      <c r="BF47" s="261">
        <v>0</v>
      </c>
      <c r="BG47" s="261">
        <v>0</v>
      </c>
      <c r="BH47" s="261">
        <v>0</v>
      </c>
      <c r="BI47" s="261">
        <v>0</v>
      </c>
      <c r="BJ47" s="262"/>
      <c r="BK47" s="263">
        <f t="shared" si="3"/>
        <v>0</v>
      </c>
      <c r="BL47" s="264">
        <f t="shared" si="3"/>
        <v>0</v>
      </c>
      <c r="BM47" s="261">
        <v>322.08999999999997</v>
      </c>
      <c r="BN47" s="261">
        <v>332.51</v>
      </c>
      <c r="BO47" s="261">
        <v>440.38</v>
      </c>
      <c r="BP47" s="261">
        <v>203.03</v>
      </c>
      <c r="BQ47" s="261">
        <v>254.07</v>
      </c>
      <c r="BR47" s="261">
        <v>249.02</v>
      </c>
      <c r="BS47" s="261">
        <v>610.36</v>
      </c>
      <c r="BT47" s="261">
        <v>251.63</v>
      </c>
      <c r="BU47" s="261">
        <v>137.65</v>
      </c>
      <c r="BV47" s="261">
        <v>156</v>
      </c>
      <c r="BW47" s="261">
        <v>121.74</v>
      </c>
      <c r="BX47" s="261">
        <v>377.97</v>
      </c>
      <c r="BY47" s="262"/>
      <c r="BZ47" s="263">
        <f t="shared" si="4"/>
        <v>3456.45</v>
      </c>
      <c r="CA47" s="264">
        <f t="shared" si="4"/>
        <v>3134.3599999999997</v>
      </c>
      <c r="CB47" s="261">
        <v>3395.04</v>
      </c>
      <c r="CC47" s="261">
        <v>4345.6499999999996</v>
      </c>
      <c r="CD47" s="261">
        <v>2312.19</v>
      </c>
      <c r="CE47" s="261">
        <v>3897.2</v>
      </c>
      <c r="CF47" s="261">
        <v>2541.11</v>
      </c>
      <c r="CG47" s="261">
        <v>2495.5500000000002</v>
      </c>
      <c r="CH47" s="261">
        <v>5476.21</v>
      </c>
      <c r="CI47" s="261">
        <v>3397.44</v>
      </c>
      <c r="CJ47" s="261">
        <v>2852.62</v>
      </c>
      <c r="CK47" s="261">
        <v>2892.65</v>
      </c>
      <c r="CL47" s="261">
        <v>2771.66</v>
      </c>
      <c r="CM47" s="261">
        <v>2222.39</v>
      </c>
      <c r="CN47" s="262"/>
      <c r="CO47" s="263">
        <f t="shared" si="5"/>
        <v>38599.709999999992</v>
      </c>
      <c r="CP47" s="264">
        <f t="shared" si="5"/>
        <v>35204.67</v>
      </c>
      <c r="CQ47" s="261">
        <v>0</v>
      </c>
      <c r="CR47" s="261">
        <v>0</v>
      </c>
      <c r="CS47" s="261">
        <v>0</v>
      </c>
      <c r="CT47" s="261">
        <v>0</v>
      </c>
      <c r="CU47" s="261">
        <v>0</v>
      </c>
      <c r="CV47" s="261">
        <v>0</v>
      </c>
      <c r="CW47" s="261">
        <v>0</v>
      </c>
      <c r="CX47" s="261">
        <v>0</v>
      </c>
      <c r="CY47" s="261">
        <v>0</v>
      </c>
      <c r="CZ47" s="261">
        <v>0</v>
      </c>
      <c r="DA47" s="261">
        <v>0</v>
      </c>
      <c r="DB47" s="261">
        <v>0</v>
      </c>
      <c r="DC47" s="262"/>
      <c r="DD47" s="263">
        <f t="shared" si="6"/>
        <v>0</v>
      </c>
      <c r="DE47" s="264">
        <f t="shared" si="6"/>
        <v>0</v>
      </c>
      <c r="DF47" s="261">
        <v>0</v>
      </c>
      <c r="DG47" s="261">
        <v>0</v>
      </c>
      <c r="DH47" s="261">
        <v>0</v>
      </c>
      <c r="DI47" s="261">
        <v>0</v>
      </c>
      <c r="DJ47" s="261">
        <v>0</v>
      </c>
      <c r="DK47" s="261">
        <v>0</v>
      </c>
      <c r="DL47" s="261">
        <v>0</v>
      </c>
      <c r="DM47" s="261">
        <v>0</v>
      </c>
      <c r="DN47" s="261">
        <v>0</v>
      </c>
      <c r="DO47" s="261">
        <v>0</v>
      </c>
      <c r="DP47" s="261">
        <v>0</v>
      </c>
      <c r="DQ47" s="261">
        <v>0</v>
      </c>
      <c r="DR47" s="262"/>
      <c r="DS47" s="263">
        <f t="shared" si="7"/>
        <v>0</v>
      </c>
      <c r="DT47" s="264">
        <f t="shared" si="7"/>
        <v>0</v>
      </c>
      <c r="DU47" s="261">
        <v>2342.17</v>
      </c>
      <c r="DV47" s="261">
        <v>2594.98</v>
      </c>
      <c r="DW47" s="261">
        <v>1484.13</v>
      </c>
      <c r="DX47" s="261">
        <v>994.39</v>
      </c>
      <c r="DY47" s="261">
        <v>952.2</v>
      </c>
      <c r="DZ47" s="261">
        <v>707.75</v>
      </c>
      <c r="EA47" s="261">
        <v>3420.03</v>
      </c>
      <c r="EB47" s="261">
        <v>3222.22</v>
      </c>
      <c r="EC47" s="261">
        <v>1937.6</v>
      </c>
      <c r="ED47" s="261">
        <v>3706.8</v>
      </c>
      <c r="EE47" s="261">
        <v>2239</v>
      </c>
      <c r="EF47" s="261">
        <v>2087.6999999999998</v>
      </c>
      <c r="EG47" s="262"/>
      <c r="EH47" s="263">
        <f t="shared" si="8"/>
        <v>25688.97</v>
      </c>
      <c r="EI47" s="264">
        <f t="shared" si="8"/>
        <v>23346.799999999999</v>
      </c>
      <c r="EJ47" s="261">
        <v>0</v>
      </c>
      <c r="EK47" s="261">
        <v>0</v>
      </c>
      <c r="EL47" s="261">
        <v>0</v>
      </c>
      <c r="EM47" s="261">
        <v>0</v>
      </c>
      <c r="EN47" s="261">
        <v>0</v>
      </c>
      <c r="EO47" s="261">
        <v>0</v>
      </c>
      <c r="EP47" s="261">
        <v>0</v>
      </c>
      <c r="EQ47" s="261">
        <v>0</v>
      </c>
      <c r="ER47" s="261">
        <v>0</v>
      </c>
      <c r="ES47" s="261">
        <v>0</v>
      </c>
      <c r="ET47" s="261">
        <v>0</v>
      </c>
      <c r="EU47" s="261">
        <v>0</v>
      </c>
      <c r="EV47" s="262"/>
      <c r="EW47" s="263">
        <f t="shared" si="9"/>
        <v>0</v>
      </c>
      <c r="EX47" s="264">
        <f t="shared" si="9"/>
        <v>0</v>
      </c>
      <c r="EY47" s="261">
        <v>0</v>
      </c>
      <c r="EZ47" s="261">
        <v>0</v>
      </c>
      <c r="FA47" s="261">
        <v>740</v>
      </c>
      <c r="FB47" s="261">
        <v>0</v>
      </c>
      <c r="FC47" s="261">
        <v>0</v>
      </c>
      <c r="FD47" s="261">
        <v>210</v>
      </c>
      <c r="FE47" s="261">
        <v>0</v>
      </c>
      <c r="FF47" s="261">
        <v>0</v>
      </c>
      <c r="FG47" s="261">
        <v>550</v>
      </c>
      <c r="FH47" s="261">
        <v>0</v>
      </c>
      <c r="FI47" s="261">
        <v>0</v>
      </c>
      <c r="FJ47" s="261">
        <v>210</v>
      </c>
      <c r="FK47" s="262"/>
      <c r="FL47" s="263">
        <f t="shared" si="10"/>
        <v>1710</v>
      </c>
      <c r="FM47" s="264">
        <f t="shared" si="10"/>
        <v>1710</v>
      </c>
      <c r="FN47" s="261">
        <v>486.28</v>
      </c>
      <c r="FO47" s="261">
        <v>843.06</v>
      </c>
      <c r="FP47" s="261">
        <v>495.2</v>
      </c>
      <c r="FQ47" s="261">
        <v>616.38</v>
      </c>
      <c r="FR47" s="261">
        <v>505.03</v>
      </c>
      <c r="FS47" s="261">
        <v>517.24</v>
      </c>
      <c r="FT47" s="261">
        <v>766.31</v>
      </c>
      <c r="FU47" s="261">
        <v>304.76</v>
      </c>
      <c r="FV47" s="261">
        <v>720.38</v>
      </c>
      <c r="FW47" s="261">
        <v>384.78</v>
      </c>
      <c r="FX47" s="261">
        <v>500.41</v>
      </c>
      <c r="FY47" s="261">
        <v>533.49</v>
      </c>
      <c r="FZ47" s="262"/>
      <c r="GA47" s="263">
        <f t="shared" si="11"/>
        <v>6673.32</v>
      </c>
      <c r="GB47" s="264">
        <f t="shared" si="11"/>
        <v>6187.0399999999991</v>
      </c>
      <c r="GC47" s="261">
        <v>1646.48</v>
      </c>
      <c r="GD47" s="261">
        <v>2588.13</v>
      </c>
      <c r="GE47" s="261">
        <v>1605.78</v>
      </c>
      <c r="GF47" s="261">
        <v>2609.9899999999998</v>
      </c>
      <c r="GG47" s="261">
        <v>1447.17</v>
      </c>
      <c r="GH47" s="261">
        <v>1741.81</v>
      </c>
      <c r="GI47" s="261">
        <v>1770.27</v>
      </c>
      <c r="GJ47" s="261">
        <v>1267.98</v>
      </c>
      <c r="GK47" s="261">
        <v>2598.77</v>
      </c>
      <c r="GL47" s="261">
        <v>1710.89</v>
      </c>
      <c r="GM47" s="261">
        <v>1439.49</v>
      </c>
      <c r="GN47" s="261">
        <v>1278.76</v>
      </c>
      <c r="GO47" s="262"/>
      <c r="GP47" s="263">
        <f t="shared" si="12"/>
        <v>21705.52</v>
      </c>
      <c r="GQ47" s="264">
        <f t="shared" si="12"/>
        <v>20059.04</v>
      </c>
      <c r="GR47" s="261">
        <v>0</v>
      </c>
      <c r="GS47" s="261">
        <v>0</v>
      </c>
      <c r="GT47" s="261">
        <v>0</v>
      </c>
      <c r="GU47" s="261">
        <v>0</v>
      </c>
      <c r="GV47" s="261">
        <v>0</v>
      </c>
      <c r="GW47" s="261">
        <v>0</v>
      </c>
      <c r="GX47" s="261">
        <v>0</v>
      </c>
      <c r="GY47" s="261">
        <v>0</v>
      </c>
      <c r="GZ47" s="261">
        <v>0</v>
      </c>
      <c r="HA47" s="261">
        <v>0</v>
      </c>
      <c r="HB47" s="261">
        <v>0</v>
      </c>
      <c r="HC47" s="261">
        <v>0</v>
      </c>
      <c r="HD47" s="262"/>
      <c r="HE47" s="263">
        <f t="shared" si="13"/>
        <v>0</v>
      </c>
      <c r="HF47" s="264">
        <f t="shared" si="13"/>
        <v>0</v>
      </c>
      <c r="HG47" s="261">
        <v>0</v>
      </c>
      <c r="HH47" s="261">
        <v>0</v>
      </c>
      <c r="HI47" s="261">
        <v>0</v>
      </c>
      <c r="HJ47" s="261">
        <v>0</v>
      </c>
      <c r="HK47" s="261">
        <v>0</v>
      </c>
      <c r="HL47" s="261">
        <v>0</v>
      </c>
      <c r="HM47" s="261">
        <v>0</v>
      </c>
      <c r="HN47" s="261">
        <v>0</v>
      </c>
      <c r="HO47" s="261">
        <v>0</v>
      </c>
      <c r="HP47" s="261">
        <v>0</v>
      </c>
      <c r="HQ47" s="261">
        <v>0</v>
      </c>
      <c r="HR47" s="261">
        <v>0</v>
      </c>
      <c r="HS47" s="262"/>
      <c r="HT47" s="263">
        <f t="shared" si="14"/>
        <v>0</v>
      </c>
      <c r="HU47" s="264">
        <f t="shared" si="14"/>
        <v>0</v>
      </c>
      <c r="HV47" s="261">
        <v>0</v>
      </c>
      <c r="HW47" s="261">
        <v>0</v>
      </c>
      <c r="HX47" s="261">
        <v>0</v>
      </c>
      <c r="HY47" s="261">
        <v>0</v>
      </c>
      <c r="HZ47" s="261">
        <v>0</v>
      </c>
      <c r="IA47" s="261">
        <v>0</v>
      </c>
      <c r="IB47" s="261">
        <v>0</v>
      </c>
      <c r="IC47" s="261">
        <v>0</v>
      </c>
      <c r="ID47" s="261">
        <v>0</v>
      </c>
      <c r="IE47" s="261">
        <v>0</v>
      </c>
      <c r="IF47" s="261">
        <v>0</v>
      </c>
      <c r="IG47" s="261">
        <v>0</v>
      </c>
      <c r="IH47" s="262"/>
      <c r="II47" s="263">
        <f t="shared" si="15"/>
        <v>0</v>
      </c>
      <c r="IJ47" s="264">
        <f t="shared" si="15"/>
        <v>0</v>
      </c>
      <c r="IK47" s="261">
        <v>4642</v>
      </c>
      <c r="IL47" s="261">
        <v>8554</v>
      </c>
      <c r="IM47" s="261">
        <v>3662</v>
      </c>
      <c r="IN47" s="261">
        <v>5199</v>
      </c>
      <c r="IO47" s="261">
        <v>3001</v>
      </c>
      <c r="IP47" s="261">
        <v>5015</v>
      </c>
      <c r="IQ47" s="261">
        <v>4221.5</v>
      </c>
      <c r="IR47" s="261">
        <v>3109</v>
      </c>
      <c r="IS47" s="261">
        <v>2720</v>
      </c>
      <c r="IT47" s="261">
        <v>2862</v>
      </c>
      <c r="IU47" s="261">
        <v>2632.5</v>
      </c>
      <c r="IV47" s="261">
        <v>2797.5</v>
      </c>
      <c r="IW47" s="262"/>
      <c r="IX47" s="263">
        <f t="shared" si="16"/>
        <v>48415.5</v>
      </c>
      <c r="IY47" s="264">
        <f t="shared" si="16"/>
        <v>43773.5</v>
      </c>
      <c r="IZ47" s="261">
        <v>719.59</v>
      </c>
      <c r="JA47" s="261">
        <v>5056.8999999999996</v>
      </c>
      <c r="JB47" s="261">
        <v>4556.6499999999996</v>
      </c>
      <c r="JC47" s="261">
        <v>5716</v>
      </c>
      <c r="JD47" s="261">
        <v>5452</v>
      </c>
      <c r="JE47" s="261">
        <v>4346</v>
      </c>
      <c r="JF47" s="261">
        <v>9012.16</v>
      </c>
      <c r="JG47" s="261">
        <v>264.5</v>
      </c>
      <c r="JH47" s="261">
        <v>509.12</v>
      </c>
      <c r="JI47" s="261">
        <v>149.74</v>
      </c>
      <c r="JJ47" s="261">
        <v>289.87</v>
      </c>
      <c r="JK47" s="261">
        <v>107.12</v>
      </c>
      <c r="JL47" s="262"/>
      <c r="JM47" s="263">
        <f t="shared" si="17"/>
        <v>36179.650000000009</v>
      </c>
      <c r="JN47" s="264">
        <f t="shared" si="17"/>
        <v>35460.060000000005</v>
      </c>
      <c r="JO47" s="261">
        <v>0</v>
      </c>
      <c r="JP47" s="261">
        <v>0</v>
      </c>
      <c r="JQ47" s="261">
        <v>0</v>
      </c>
      <c r="JR47" s="261">
        <v>0</v>
      </c>
      <c r="JS47" s="261">
        <v>0</v>
      </c>
      <c r="JT47" s="261">
        <v>0</v>
      </c>
      <c r="JU47" s="261">
        <v>0</v>
      </c>
      <c r="JV47" s="261">
        <v>0</v>
      </c>
      <c r="JW47" s="261">
        <v>0</v>
      </c>
      <c r="JX47" s="261">
        <v>0</v>
      </c>
      <c r="JY47" s="261">
        <v>0</v>
      </c>
      <c r="JZ47" s="261">
        <v>0</v>
      </c>
      <c r="KA47" s="262"/>
      <c r="KB47" s="263">
        <f t="shared" si="18"/>
        <v>0</v>
      </c>
      <c r="KC47" s="264">
        <f t="shared" si="18"/>
        <v>0</v>
      </c>
      <c r="KD47" s="261">
        <v>3200</v>
      </c>
      <c r="KE47" s="261">
        <v>5680</v>
      </c>
      <c r="KF47" s="261">
        <v>2480</v>
      </c>
      <c r="KG47" s="261">
        <v>3520</v>
      </c>
      <c r="KH47" s="261">
        <v>1920</v>
      </c>
      <c r="KI47" s="261">
        <v>3200</v>
      </c>
      <c r="KJ47" s="261">
        <v>2720</v>
      </c>
      <c r="KK47" s="261">
        <v>2160</v>
      </c>
      <c r="KL47" s="261">
        <v>1840</v>
      </c>
      <c r="KM47" s="261">
        <v>2000</v>
      </c>
      <c r="KN47" s="261">
        <v>1840</v>
      </c>
      <c r="KO47" s="261">
        <v>1920</v>
      </c>
      <c r="KP47" s="262"/>
      <c r="KQ47" s="263">
        <f t="shared" si="19"/>
        <v>32480</v>
      </c>
      <c r="KR47" s="264">
        <f t="shared" si="19"/>
        <v>29280</v>
      </c>
      <c r="KS47" s="261">
        <v>550</v>
      </c>
      <c r="KT47" s="261">
        <v>700</v>
      </c>
      <c r="KU47" s="261">
        <v>550</v>
      </c>
      <c r="KV47" s="261">
        <v>450</v>
      </c>
      <c r="KW47" s="261">
        <v>500</v>
      </c>
      <c r="KX47" s="261">
        <v>150</v>
      </c>
      <c r="KY47" s="261">
        <v>300</v>
      </c>
      <c r="KZ47" s="261">
        <v>150</v>
      </c>
      <c r="LA47" s="261">
        <v>150</v>
      </c>
      <c r="LB47" s="261">
        <v>150</v>
      </c>
      <c r="LC47" s="261">
        <v>100</v>
      </c>
      <c r="LD47" s="261">
        <v>100</v>
      </c>
      <c r="LE47" s="262"/>
      <c r="LF47" s="263">
        <f t="shared" si="20"/>
        <v>3850</v>
      </c>
      <c r="LG47" s="264">
        <f t="shared" si="20"/>
        <v>3300</v>
      </c>
      <c r="LH47" s="261">
        <v>0</v>
      </c>
      <c r="LI47" s="261">
        <v>0</v>
      </c>
      <c r="LJ47" s="261">
        <v>0</v>
      </c>
      <c r="LK47" s="261">
        <v>0</v>
      </c>
      <c r="LL47" s="261">
        <v>0</v>
      </c>
      <c r="LM47" s="261">
        <v>160</v>
      </c>
      <c r="LN47" s="261">
        <v>80</v>
      </c>
      <c r="LO47" s="261">
        <v>0</v>
      </c>
      <c r="LP47" s="261">
        <v>0</v>
      </c>
      <c r="LQ47" s="261">
        <v>340</v>
      </c>
      <c r="LR47" s="261">
        <v>0</v>
      </c>
      <c r="LS47" s="261">
        <v>0</v>
      </c>
      <c r="LT47" s="262"/>
      <c r="LU47" s="263">
        <f t="shared" si="21"/>
        <v>580</v>
      </c>
      <c r="LV47" s="264">
        <f t="shared" si="21"/>
        <v>580</v>
      </c>
      <c r="LW47" s="261">
        <v>0</v>
      </c>
      <c r="LX47" s="261">
        <v>0</v>
      </c>
      <c r="LY47" s="261">
        <v>0</v>
      </c>
      <c r="LZ47" s="261">
        <v>0</v>
      </c>
      <c r="MA47" s="261">
        <v>0</v>
      </c>
      <c r="MB47" s="261">
        <v>0</v>
      </c>
      <c r="MC47" s="261">
        <v>0</v>
      </c>
      <c r="MD47" s="261">
        <v>0</v>
      </c>
      <c r="ME47" s="261">
        <v>0</v>
      </c>
      <c r="MF47" s="261">
        <v>0</v>
      </c>
      <c r="MG47" s="261">
        <v>0</v>
      </c>
      <c r="MH47" s="261">
        <v>0</v>
      </c>
      <c r="MI47" s="262"/>
      <c r="MJ47" s="263">
        <f t="shared" si="22"/>
        <v>0</v>
      </c>
      <c r="MK47" s="264">
        <f t="shared" si="22"/>
        <v>0</v>
      </c>
      <c r="ML47" s="261">
        <v>395</v>
      </c>
      <c r="MM47" s="261">
        <v>1185</v>
      </c>
      <c r="MN47" s="261">
        <v>395</v>
      </c>
      <c r="MO47" s="261">
        <v>790</v>
      </c>
      <c r="MP47" s="261">
        <v>395</v>
      </c>
      <c r="MQ47" s="261">
        <v>0</v>
      </c>
      <c r="MR47" s="261">
        <v>395</v>
      </c>
      <c r="MS47" s="261">
        <v>0</v>
      </c>
      <c r="MT47" s="261">
        <v>395</v>
      </c>
      <c r="MU47" s="261">
        <v>395</v>
      </c>
      <c r="MV47" s="261">
        <v>790</v>
      </c>
      <c r="MW47" s="261">
        <v>790</v>
      </c>
      <c r="MX47" s="262"/>
      <c r="MY47" s="263">
        <f t="shared" si="23"/>
        <v>5925</v>
      </c>
      <c r="MZ47" s="264">
        <f t="shared" si="23"/>
        <v>5530</v>
      </c>
      <c r="NA47" s="261">
        <v>18410</v>
      </c>
      <c r="NB47" s="261">
        <v>19100</v>
      </c>
      <c r="NC47" s="261">
        <v>16390</v>
      </c>
      <c r="ND47" s="261">
        <v>23030</v>
      </c>
      <c r="NE47" s="261">
        <v>17590</v>
      </c>
      <c r="NF47" s="261">
        <v>19635</v>
      </c>
      <c r="NG47" s="261">
        <v>21545</v>
      </c>
      <c r="NH47" s="261">
        <v>15815</v>
      </c>
      <c r="NI47" s="261">
        <v>21314</v>
      </c>
      <c r="NJ47" s="261">
        <v>12750</v>
      </c>
      <c r="NK47" s="261">
        <v>17105</v>
      </c>
      <c r="NL47" s="261">
        <v>22455</v>
      </c>
      <c r="NM47" s="262"/>
      <c r="NN47" s="263">
        <f t="shared" si="24"/>
        <v>225139</v>
      </c>
      <c r="NO47" s="264">
        <f t="shared" si="24"/>
        <v>206729</v>
      </c>
      <c r="NP47" s="261">
        <v>56.5</v>
      </c>
      <c r="NQ47" s="261">
        <v>68.58</v>
      </c>
      <c r="NR47" s="261">
        <v>12</v>
      </c>
      <c r="NS47" s="261">
        <v>22.8</v>
      </c>
      <c r="NT47" s="261">
        <v>30.9</v>
      </c>
      <c r="NU47" s="261">
        <v>15.75</v>
      </c>
      <c r="NV47" s="261">
        <v>43.5</v>
      </c>
      <c r="NW47" s="261">
        <v>8.5</v>
      </c>
      <c r="NX47" s="261">
        <v>11.8</v>
      </c>
      <c r="NY47" s="261">
        <v>11.5</v>
      </c>
      <c r="NZ47" s="261">
        <v>2707.2</v>
      </c>
      <c r="OA47" s="261">
        <v>49.5</v>
      </c>
      <c r="OB47" s="262"/>
      <c r="OC47" s="263">
        <f t="shared" si="25"/>
        <v>3038.5299999999997</v>
      </c>
      <c r="OD47" s="264">
        <f t="shared" si="25"/>
        <v>2982.0299999999997</v>
      </c>
      <c r="OE47" s="261">
        <v>3680</v>
      </c>
      <c r="OF47" s="261">
        <v>3840</v>
      </c>
      <c r="OG47" s="261">
        <v>3280</v>
      </c>
      <c r="OH47" s="261">
        <v>4480</v>
      </c>
      <c r="OI47" s="261">
        <v>3520</v>
      </c>
      <c r="OJ47" s="261">
        <v>4160</v>
      </c>
      <c r="OK47" s="261">
        <v>4720</v>
      </c>
      <c r="OL47" s="261">
        <v>1920</v>
      </c>
      <c r="OM47" s="261">
        <v>3040</v>
      </c>
      <c r="ON47" s="261">
        <v>2400</v>
      </c>
      <c r="OO47" s="261">
        <v>2960</v>
      </c>
      <c r="OP47" s="261">
        <v>2480</v>
      </c>
      <c r="OQ47" s="262"/>
      <c r="OR47" s="263">
        <f t="shared" si="26"/>
        <v>40480</v>
      </c>
      <c r="OS47" s="264">
        <f t="shared" si="26"/>
        <v>36800</v>
      </c>
      <c r="OT47" s="261">
        <v>300</v>
      </c>
      <c r="OU47" s="261">
        <v>0</v>
      </c>
      <c r="OV47" s="261">
        <v>0</v>
      </c>
      <c r="OW47" s="261">
        <v>0</v>
      </c>
      <c r="OX47" s="261">
        <v>150</v>
      </c>
      <c r="OY47" s="261">
        <v>100</v>
      </c>
      <c r="OZ47" s="261">
        <v>0</v>
      </c>
      <c r="PA47" s="261">
        <v>0</v>
      </c>
      <c r="PB47" s="261">
        <v>50</v>
      </c>
      <c r="PC47" s="261">
        <v>150</v>
      </c>
      <c r="PD47" s="261">
        <v>150</v>
      </c>
      <c r="PE47" s="261">
        <v>100</v>
      </c>
      <c r="PF47" s="262"/>
      <c r="PG47" s="263">
        <f t="shared" si="27"/>
        <v>1000</v>
      </c>
      <c r="PH47" s="264">
        <f t="shared" si="27"/>
        <v>700</v>
      </c>
      <c r="PI47" s="261">
        <v>5635</v>
      </c>
      <c r="PJ47" s="261">
        <v>5590</v>
      </c>
      <c r="PK47" s="261">
        <v>5190</v>
      </c>
      <c r="PL47" s="261">
        <v>4760</v>
      </c>
      <c r="PM47" s="261">
        <v>6380</v>
      </c>
      <c r="PN47" s="261">
        <v>4360</v>
      </c>
      <c r="PO47" s="261">
        <v>5625</v>
      </c>
      <c r="PP47" s="261">
        <v>5220</v>
      </c>
      <c r="PQ47" s="261">
        <v>8205</v>
      </c>
      <c r="PR47" s="261">
        <v>7445</v>
      </c>
      <c r="PS47" s="261">
        <v>7045</v>
      </c>
      <c r="PT47" s="261">
        <v>4840</v>
      </c>
      <c r="PU47" s="262"/>
      <c r="PV47" s="263">
        <f t="shared" si="28"/>
        <v>70295</v>
      </c>
      <c r="PW47" s="264">
        <f t="shared" si="28"/>
        <v>64660</v>
      </c>
      <c r="PX47" s="261">
        <v>290</v>
      </c>
      <c r="PY47" s="261">
        <v>1586</v>
      </c>
      <c r="PZ47" s="261">
        <v>286.5</v>
      </c>
      <c r="QA47" s="261">
        <v>236.5</v>
      </c>
      <c r="QB47" s="261">
        <v>905.5</v>
      </c>
      <c r="QC47" s="261">
        <v>553</v>
      </c>
      <c r="QD47" s="261">
        <v>569</v>
      </c>
      <c r="QE47" s="261">
        <v>393</v>
      </c>
      <c r="QF47" s="261">
        <v>855</v>
      </c>
      <c r="QG47" s="261">
        <v>742.5</v>
      </c>
      <c r="QH47" s="261">
        <v>605.5</v>
      </c>
      <c r="QI47" s="261">
        <v>366.5</v>
      </c>
      <c r="QJ47" s="262"/>
      <c r="QK47" s="263">
        <f t="shared" si="29"/>
        <v>7389</v>
      </c>
      <c r="QL47" s="264">
        <f t="shared" si="29"/>
        <v>7099</v>
      </c>
      <c r="QM47" s="261">
        <v>0</v>
      </c>
      <c r="QN47" s="261">
        <v>0</v>
      </c>
      <c r="QO47" s="261">
        <v>0</v>
      </c>
      <c r="QP47" s="261">
        <v>0</v>
      </c>
      <c r="QQ47" s="261">
        <v>0</v>
      </c>
      <c r="QR47" s="261">
        <v>0</v>
      </c>
      <c r="QS47" s="261">
        <v>0</v>
      </c>
      <c r="QT47" s="261">
        <v>0</v>
      </c>
      <c r="QU47" s="261">
        <v>0</v>
      </c>
      <c r="QV47" s="261">
        <v>0</v>
      </c>
      <c r="QW47" s="261">
        <v>0</v>
      </c>
      <c r="QX47" s="261">
        <v>0</v>
      </c>
      <c r="QY47" s="262"/>
      <c r="QZ47" s="263">
        <f t="shared" si="30"/>
        <v>0</v>
      </c>
      <c r="RA47" s="264">
        <f t="shared" si="30"/>
        <v>0</v>
      </c>
      <c r="RB47" s="261">
        <v>50</v>
      </c>
      <c r="RC47" s="261">
        <v>200</v>
      </c>
      <c r="RD47" s="261">
        <v>100</v>
      </c>
      <c r="RE47" s="261">
        <v>250</v>
      </c>
      <c r="RF47" s="261">
        <v>50</v>
      </c>
      <c r="RG47" s="261">
        <v>0</v>
      </c>
      <c r="RH47" s="261">
        <v>0</v>
      </c>
      <c r="RI47" s="261">
        <v>0</v>
      </c>
      <c r="RJ47" s="261">
        <v>50</v>
      </c>
      <c r="RK47" s="261">
        <v>200</v>
      </c>
      <c r="RL47" s="261">
        <v>0</v>
      </c>
      <c r="RM47" s="261">
        <v>0</v>
      </c>
      <c r="RN47" s="262"/>
      <c r="RO47" s="263">
        <f t="shared" si="31"/>
        <v>900</v>
      </c>
      <c r="RP47" s="264">
        <f t="shared" si="31"/>
        <v>850</v>
      </c>
      <c r="RQ47" s="261">
        <v>0</v>
      </c>
      <c r="RR47" s="261">
        <v>0</v>
      </c>
      <c r="RS47" s="261">
        <v>0</v>
      </c>
      <c r="RT47" s="261">
        <v>0</v>
      </c>
      <c r="RU47" s="261">
        <v>0</v>
      </c>
      <c r="RV47" s="261">
        <v>0</v>
      </c>
      <c r="RW47" s="261">
        <v>0</v>
      </c>
      <c r="RX47" s="261">
        <v>0</v>
      </c>
      <c r="RY47" s="261">
        <v>0</v>
      </c>
      <c r="RZ47" s="261">
        <v>0</v>
      </c>
      <c r="SA47" s="261">
        <v>0</v>
      </c>
      <c r="SB47" s="261">
        <v>0</v>
      </c>
      <c r="SC47" s="262"/>
      <c r="SD47" s="263">
        <f t="shared" si="32"/>
        <v>0</v>
      </c>
      <c r="SE47" s="264">
        <f t="shared" si="32"/>
        <v>0</v>
      </c>
      <c r="SF47" s="261">
        <v>0</v>
      </c>
      <c r="SG47" s="261">
        <v>0</v>
      </c>
      <c r="SH47" s="261">
        <v>0</v>
      </c>
      <c r="SI47" s="261">
        <v>0</v>
      </c>
      <c r="SJ47" s="261">
        <v>0</v>
      </c>
      <c r="SK47" s="261">
        <v>0</v>
      </c>
      <c r="SL47" s="261">
        <v>0</v>
      </c>
      <c r="SM47" s="261">
        <v>0</v>
      </c>
      <c r="SN47" s="261">
        <v>0</v>
      </c>
      <c r="SO47" s="261">
        <v>0</v>
      </c>
      <c r="SP47" s="261">
        <v>0</v>
      </c>
      <c r="SQ47" s="261">
        <v>0</v>
      </c>
      <c r="SR47" s="262"/>
      <c r="SS47" s="263">
        <f t="shared" si="33"/>
        <v>0</v>
      </c>
      <c r="ST47" s="264">
        <f t="shared" si="33"/>
        <v>0</v>
      </c>
      <c r="SU47" s="261">
        <v>3226.2</v>
      </c>
      <c r="SV47" s="261">
        <v>4262.7299999999996</v>
      </c>
      <c r="SW47" s="261">
        <v>3063.1</v>
      </c>
      <c r="SX47" s="261">
        <v>3626.85</v>
      </c>
      <c r="SY47" s="261">
        <v>3983.01</v>
      </c>
      <c r="SZ47" s="261">
        <v>4064.58</v>
      </c>
      <c r="TA47" s="261">
        <v>3981.08</v>
      </c>
      <c r="TB47" s="261">
        <v>4169.12</v>
      </c>
      <c r="TC47" s="261">
        <v>3335.69</v>
      </c>
      <c r="TD47" s="261">
        <v>6052.22</v>
      </c>
      <c r="TE47" s="261">
        <v>6011.47</v>
      </c>
      <c r="TF47" s="261">
        <v>4498.1000000000004</v>
      </c>
      <c r="TG47" s="262"/>
      <c r="TH47" s="263">
        <f t="shared" si="34"/>
        <v>50274.15</v>
      </c>
      <c r="TI47" s="264">
        <f t="shared" si="34"/>
        <v>47047.95</v>
      </c>
      <c r="TJ47" s="261">
        <v>1302.6500000000001</v>
      </c>
      <c r="TK47" s="261">
        <v>1607.48</v>
      </c>
      <c r="TL47" s="261">
        <v>996.25</v>
      </c>
      <c r="TM47" s="261">
        <v>1002.74</v>
      </c>
      <c r="TN47" s="261">
        <v>1461.98</v>
      </c>
      <c r="TO47" s="261">
        <v>1005.22</v>
      </c>
      <c r="TP47" s="261">
        <v>687.34</v>
      </c>
      <c r="TQ47" s="261">
        <v>489.95</v>
      </c>
      <c r="TR47" s="261">
        <v>946.4</v>
      </c>
      <c r="TS47" s="261">
        <v>957.77</v>
      </c>
      <c r="TT47" s="261">
        <v>1158.54</v>
      </c>
      <c r="TU47" s="261">
        <v>1008.31</v>
      </c>
      <c r="TV47" s="262"/>
      <c r="TW47" s="263">
        <f t="shared" si="35"/>
        <v>12624.63</v>
      </c>
      <c r="TX47" s="264">
        <f t="shared" si="35"/>
        <v>11321.980000000001</v>
      </c>
      <c r="TY47" s="261">
        <v>1761.61</v>
      </c>
      <c r="TZ47" s="261">
        <v>2735.46</v>
      </c>
      <c r="UA47" s="261">
        <v>1725.39</v>
      </c>
      <c r="UB47" s="261">
        <v>1975.25</v>
      </c>
      <c r="UC47" s="261">
        <v>2009.72</v>
      </c>
      <c r="UD47" s="261">
        <v>2093.73</v>
      </c>
      <c r="UE47" s="261">
        <v>2135.66</v>
      </c>
      <c r="UF47" s="261">
        <v>1961.17</v>
      </c>
      <c r="UG47" s="261">
        <v>2303.4499999999998</v>
      </c>
      <c r="UH47" s="261">
        <v>3781.96</v>
      </c>
      <c r="UI47" s="261">
        <v>3623.65</v>
      </c>
      <c r="UJ47" s="261">
        <v>2522.37</v>
      </c>
      <c r="UK47" s="262"/>
      <c r="UL47" s="263">
        <f t="shared" si="36"/>
        <v>28629.42</v>
      </c>
      <c r="UM47" s="264">
        <f t="shared" si="36"/>
        <v>26867.809999999998</v>
      </c>
      <c r="UN47" s="261">
        <v>250</v>
      </c>
      <c r="UO47" s="261">
        <v>450</v>
      </c>
      <c r="UP47" s="261">
        <v>300</v>
      </c>
      <c r="UQ47" s="261">
        <v>300</v>
      </c>
      <c r="UR47" s="261">
        <v>400</v>
      </c>
      <c r="US47" s="261">
        <v>250</v>
      </c>
      <c r="UT47" s="261">
        <v>500</v>
      </c>
      <c r="UU47" s="261">
        <v>450</v>
      </c>
      <c r="UV47" s="261">
        <v>250</v>
      </c>
      <c r="UW47" s="261">
        <v>250</v>
      </c>
      <c r="UX47" s="261">
        <v>500</v>
      </c>
      <c r="UY47" s="261">
        <v>650</v>
      </c>
      <c r="UZ47" s="262"/>
      <c r="VA47" s="263">
        <f t="shared" si="37"/>
        <v>4550</v>
      </c>
      <c r="VB47" s="264">
        <f t="shared" si="37"/>
        <v>4300</v>
      </c>
      <c r="VC47" s="261">
        <v>0</v>
      </c>
      <c r="VD47" s="261">
        <v>0</v>
      </c>
      <c r="VE47" s="261">
        <v>0</v>
      </c>
      <c r="VF47" s="261">
        <v>0</v>
      </c>
      <c r="VG47" s="261">
        <v>0</v>
      </c>
      <c r="VH47" s="261">
        <v>0</v>
      </c>
      <c r="VI47" s="261">
        <v>80</v>
      </c>
      <c r="VJ47" s="261">
        <v>0</v>
      </c>
      <c r="VK47" s="261">
        <v>0</v>
      </c>
      <c r="VL47" s="261">
        <v>0</v>
      </c>
      <c r="VM47" s="261">
        <v>0</v>
      </c>
      <c r="VN47" s="261">
        <v>0</v>
      </c>
      <c r="VO47" s="262"/>
      <c r="VP47" s="263">
        <f t="shared" si="38"/>
        <v>80</v>
      </c>
      <c r="VQ47" s="264">
        <f t="shared" si="38"/>
        <v>80</v>
      </c>
      <c r="VR47" s="261">
        <v>885</v>
      </c>
      <c r="VS47" s="261">
        <v>3050</v>
      </c>
      <c r="VT47" s="261">
        <v>2065</v>
      </c>
      <c r="VU47" s="261">
        <v>1180</v>
      </c>
      <c r="VV47" s="261">
        <v>2065</v>
      </c>
      <c r="VW47" s="261">
        <v>2065</v>
      </c>
      <c r="VX47" s="261">
        <v>1475</v>
      </c>
      <c r="VY47" s="261">
        <v>1180</v>
      </c>
      <c r="VZ47" s="261">
        <v>590</v>
      </c>
      <c r="WA47" s="261">
        <v>2360</v>
      </c>
      <c r="WB47" s="261">
        <v>1770</v>
      </c>
      <c r="WC47" s="261">
        <v>2065</v>
      </c>
      <c r="WD47" s="262"/>
      <c r="WE47" s="263">
        <f t="shared" si="39"/>
        <v>20750</v>
      </c>
      <c r="WF47" s="264">
        <f t="shared" si="39"/>
        <v>19865</v>
      </c>
      <c r="WG47" s="261">
        <v>13114.74</v>
      </c>
      <c r="WH47" s="261">
        <v>12096.91</v>
      </c>
      <c r="WI47" s="261">
        <v>15538.52</v>
      </c>
      <c r="WJ47" s="261">
        <v>19103.12</v>
      </c>
      <c r="WK47" s="261">
        <v>12125.12</v>
      </c>
      <c r="WL47" s="261">
        <v>19861.45</v>
      </c>
      <c r="WM47" s="261">
        <v>11193.99</v>
      </c>
      <c r="WN47" s="261">
        <v>6733.72</v>
      </c>
      <c r="WO47" s="261">
        <v>12242.29</v>
      </c>
      <c r="WP47" s="261">
        <v>19280.47</v>
      </c>
      <c r="WQ47" s="261">
        <v>18103.61</v>
      </c>
      <c r="WR47" s="261">
        <v>5916.1</v>
      </c>
      <c r="WS47" s="262"/>
      <c r="WT47" s="263">
        <f t="shared" si="40"/>
        <v>165310.04</v>
      </c>
      <c r="WU47" s="264">
        <f t="shared" si="40"/>
        <v>152195.30000000002</v>
      </c>
      <c r="WV47" s="261">
        <v>0</v>
      </c>
      <c r="WW47" s="261">
        <v>0</v>
      </c>
      <c r="WX47" s="261">
        <v>0</v>
      </c>
      <c r="WY47" s="261">
        <v>0</v>
      </c>
      <c r="WZ47" s="261">
        <v>0</v>
      </c>
      <c r="XA47" s="261">
        <v>0</v>
      </c>
      <c r="XB47" s="261">
        <v>0</v>
      </c>
      <c r="XC47" s="261">
        <v>0</v>
      </c>
      <c r="XD47" s="261">
        <v>0</v>
      </c>
      <c r="XE47" s="261">
        <v>0</v>
      </c>
      <c r="XF47" s="261">
        <v>0</v>
      </c>
      <c r="XG47" s="261">
        <v>0</v>
      </c>
      <c r="XH47" s="262"/>
      <c r="XI47" s="263">
        <f t="shared" si="41"/>
        <v>0</v>
      </c>
      <c r="XJ47" s="264">
        <f t="shared" si="41"/>
        <v>0</v>
      </c>
      <c r="XK47" s="261">
        <v>0</v>
      </c>
      <c r="XL47" s="261">
        <v>0</v>
      </c>
      <c r="XM47" s="261">
        <v>0</v>
      </c>
      <c r="XN47" s="261">
        <v>0</v>
      </c>
      <c r="XO47" s="261">
        <v>0</v>
      </c>
      <c r="XP47" s="261">
        <v>0</v>
      </c>
      <c r="XQ47" s="261">
        <v>0</v>
      </c>
      <c r="XR47" s="261">
        <v>0</v>
      </c>
      <c r="XS47" s="261">
        <v>0</v>
      </c>
      <c r="XT47" s="261">
        <v>0</v>
      </c>
      <c r="XU47" s="261">
        <v>0</v>
      </c>
      <c r="XV47" s="261">
        <v>0</v>
      </c>
      <c r="XW47" s="261"/>
      <c r="XX47" s="263">
        <f t="shared" si="42"/>
        <v>0</v>
      </c>
      <c r="XY47" s="264">
        <f t="shared" si="42"/>
        <v>0</v>
      </c>
      <c r="XZ47" s="261">
        <v>701.5</v>
      </c>
      <c r="YA47" s="261">
        <v>1410.1</v>
      </c>
      <c r="YB47" s="261">
        <v>740.44</v>
      </c>
      <c r="YC47" s="261">
        <v>1162.3</v>
      </c>
      <c r="YD47" s="261">
        <v>1029.55</v>
      </c>
      <c r="YE47" s="261">
        <v>1311.65</v>
      </c>
      <c r="YF47" s="261">
        <v>1366.24</v>
      </c>
      <c r="YG47" s="261">
        <v>740.95</v>
      </c>
      <c r="YH47" s="261">
        <v>1093.1400000000001</v>
      </c>
      <c r="YI47" s="261">
        <v>989.37</v>
      </c>
      <c r="YJ47" s="261">
        <v>850.71</v>
      </c>
      <c r="YK47" s="261">
        <v>923.16</v>
      </c>
      <c r="YL47" s="262"/>
      <c r="YM47" s="263">
        <f t="shared" si="43"/>
        <v>12319.11</v>
      </c>
      <c r="YN47" s="264">
        <f t="shared" si="43"/>
        <v>11617.61</v>
      </c>
      <c r="YO47" s="261">
        <v>2775.66</v>
      </c>
      <c r="YP47" s="261">
        <v>4086.39</v>
      </c>
      <c r="YQ47" s="261">
        <v>2621.04</v>
      </c>
      <c r="YR47" s="261">
        <v>4233.0200000000004</v>
      </c>
      <c r="YS47" s="261">
        <v>2917.45</v>
      </c>
      <c r="YT47" s="261">
        <v>4879.3999999999996</v>
      </c>
      <c r="YU47" s="261">
        <v>3307.97</v>
      </c>
      <c r="YV47" s="261">
        <v>2920.68</v>
      </c>
      <c r="YW47" s="261">
        <v>3744.33</v>
      </c>
      <c r="YX47" s="261">
        <v>4204.47</v>
      </c>
      <c r="YY47" s="261">
        <v>3618.33</v>
      </c>
      <c r="YZ47" s="261">
        <v>2574.84</v>
      </c>
      <c r="ZA47" s="262"/>
      <c r="ZB47" s="263">
        <f t="shared" si="44"/>
        <v>41883.58</v>
      </c>
      <c r="ZC47" s="264">
        <f t="shared" si="44"/>
        <v>39107.920000000013</v>
      </c>
      <c r="ZD47" s="261">
        <v>0</v>
      </c>
      <c r="ZE47" s="261">
        <v>0</v>
      </c>
      <c r="ZF47" s="261">
        <v>0</v>
      </c>
      <c r="ZG47" s="261">
        <v>0</v>
      </c>
      <c r="ZH47" s="261">
        <v>0</v>
      </c>
      <c r="ZI47" s="261">
        <v>0</v>
      </c>
      <c r="ZJ47" s="261">
        <v>0</v>
      </c>
      <c r="ZK47" s="261">
        <v>0</v>
      </c>
      <c r="ZL47" s="261">
        <v>0</v>
      </c>
      <c r="ZM47" s="261">
        <v>0</v>
      </c>
      <c r="ZN47" s="261">
        <v>0</v>
      </c>
      <c r="ZO47" s="261">
        <v>0</v>
      </c>
      <c r="ZP47" s="262"/>
      <c r="ZQ47" s="263">
        <f t="shared" si="45"/>
        <v>0</v>
      </c>
      <c r="ZR47" s="264">
        <f t="shared" si="45"/>
        <v>0</v>
      </c>
      <c r="ZS47" s="261">
        <v>0</v>
      </c>
      <c r="ZT47" s="261">
        <v>0</v>
      </c>
      <c r="ZU47" s="261">
        <v>0</v>
      </c>
      <c r="ZV47" s="261">
        <v>0</v>
      </c>
      <c r="ZW47" s="261">
        <v>0</v>
      </c>
      <c r="ZX47" s="261">
        <v>0</v>
      </c>
      <c r="ZY47" s="261">
        <v>0</v>
      </c>
      <c r="ZZ47" s="261">
        <v>0</v>
      </c>
      <c r="AAA47" s="261">
        <v>0</v>
      </c>
      <c r="AAB47" s="261">
        <v>0</v>
      </c>
      <c r="AAC47" s="261">
        <v>0</v>
      </c>
      <c r="AAD47" s="261">
        <v>0</v>
      </c>
      <c r="AAE47" s="262"/>
      <c r="AAF47" s="263">
        <f t="shared" si="46"/>
        <v>0</v>
      </c>
      <c r="AAG47" s="264">
        <f t="shared" si="46"/>
        <v>0</v>
      </c>
      <c r="AAH47" s="261">
        <v>20542.900000000001</v>
      </c>
      <c r="AAI47" s="261">
        <v>21115.99</v>
      </c>
      <c r="AAJ47" s="261">
        <v>17292.88</v>
      </c>
      <c r="AAK47" s="261">
        <v>20545.12</v>
      </c>
      <c r="AAL47" s="261">
        <v>24565.62</v>
      </c>
      <c r="AAM47" s="261">
        <v>21326.799999999999</v>
      </c>
      <c r="AAN47" s="261">
        <v>25133.02</v>
      </c>
      <c r="AAO47" s="261">
        <v>14717.09</v>
      </c>
      <c r="AAP47" s="261">
        <v>12287.73</v>
      </c>
      <c r="AAQ47" s="261">
        <v>12348.39</v>
      </c>
      <c r="AAR47" s="261">
        <v>12443.59</v>
      </c>
      <c r="AAS47" s="261">
        <v>9924.0499999999993</v>
      </c>
      <c r="AAT47" s="262"/>
      <c r="AAU47" s="263">
        <f t="shared" si="47"/>
        <v>212243.17999999996</v>
      </c>
      <c r="AAV47" s="264">
        <f t="shared" si="47"/>
        <v>191700.28</v>
      </c>
      <c r="AAW47" s="261">
        <v>0</v>
      </c>
      <c r="AAX47" s="261">
        <v>0</v>
      </c>
      <c r="AAY47" s="261">
        <v>0</v>
      </c>
      <c r="AAZ47" s="261">
        <v>0</v>
      </c>
      <c r="ABA47" s="261">
        <v>0</v>
      </c>
      <c r="ABB47" s="261">
        <v>0</v>
      </c>
      <c r="ABC47" s="261">
        <v>0</v>
      </c>
      <c r="ABD47" s="261">
        <v>0</v>
      </c>
      <c r="ABE47" s="261">
        <v>0</v>
      </c>
      <c r="ABF47" s="261">
        <v>0</v>
      </c>
      <c r="ABG47" s="261">
        <v>0</v>
      </c>
      <c r="ABH47" s="261">
        <v>0</v>
      </c>
      <c r="ABI47" s="262"/>
      <c r="ABJ47" s="263">
        <f t="shared" si="48"/>
        <v>0</v>
      </c>
      <c r="ABK47" s="264">
        <f t="shared" si="48"/>
        <v>0</v>
      </c>
      <c r="ABL47" s="261">
        <v>3050.66</v>
      </c>
      <c r="ABM47" s="261">
        <v>3971.2</v>
      </c>
      <c r="ABN47" s="261">
        <v>2839.38</v>
      </c>
      <c r="ABO47" s="261">
        <v>3388.15</v>
      </c>
      <c r="ABP47" s="261">
        <v>3788.76</v>
      </c>
      <c r="ABQ47" s="261">
        <v>3092.48</v>
      </c>
      <c r="ABR47" s="261">
        <v>3089.42</v>
      </c>
      <c r="ABS47" s="261">
        <v>1180.47</v>
      </c>
      <c r="ABT47" s="261">
        <v>1073.32</v>
      </c>
      <c r="ABU47" s="261">
        <v>1276.5999999999999</v>
      </c>
      <c r="ABV47" s="261">
        <v>2664.44</v>
      </c>
      <c r="ABW47" s="261">
        <v>1538.62</v>
      </c>
      <c r="ABX47" s="262"/>
      <c r="ABY47" s="263">
        <f t="shared" si="49"/>
        <v>30953.5</v>
      </c>
      <c r="ABZ47" s="264">
        <f t="shared" si="49"/>
        <v>27902.839999999997</v>
      </c>
      <c r="ACA47" s="261">
        <v>18172.330000000002</v>
      </c>
      <c r="ACB47" s="261">
        <v>16792.669999999998</v>
      </c>
      <c r="ACC47" s="261">
        <v>17120.73</v>
      </c>
      <c r="ACD47" s="261">
        <v>18237.47</v>
      </c>
      <c r="ACE47" s="261">
        <v>20269.169999999998</v>
      </c>
      <c r="ACF47" s="261">
        <v>18160.71</v>
      </c>
      <c r="ACG47" s="261">
        <v>17602.650000000001</v>
      </c>
      <c r="ACH47" s="261">
        <v>9014.42</v>
      </c>
      <c r="ACI47" s="261">
        <v>8082.83</v>
      </c>
      <c r="ACJ47" s="261">
        <v>10887.81</v>
      </c>
      <c r="ACK47" s="261">
        <v>9228.4</v>
      </c>
      <c r="ACL47" s="261">
        <v>7508.11</v>
      </c>
      <c r="ACM47" s="262"/>
      <c r="ACN47" s="263">
        <f t="shared" si="50"/>
        <v>171077.29999999996</v>
      </c>
      <c r="ACO47" s="264">
        <f t="shared" si="50"/>
        <v>152904.96999999997</v>
      </c>
      <c r="ACP47" s="261">
        <v>0</v>
      </c>
      <c r="ACQ47" s="261">
        <v>460</v>
      </c>
      <c r="ACR47" s="261">
        <v>115</v>
      </c>
      <c r="ACS47" s="261">
        <v>115</v>
      </c>
      <c r="ACT47" s="261">
        <v>345</v>
      </c>
      <c r="ACU47" s="261">
        <v>115</v>
      </c>
      <c r="ACV47" s="261">
        <v>230</v>
      </c>
      <c r="ACW47" s="261">
        <v>0</v>
      </c>
      <c r="ACX47" s="261">
        <v>115</v>
      </c>
      <c r="ACY47" s="261">
        <v>0</v>
      </c>
      <c r="ACZ47" s="261">
        <v>115</v>
      </c>
      <c r="ADA47" s="261">
        <v>0</v>
      </c>
      <c r="ADB47" s="262"/>
      <c r="ADC47" s="263">
        <f t="shared" si="51"/>
        <v>1610</v>
      </c>
      <c r="ADD47" s="264">
        <f t="shared" si="51"/>
        <v>1610</v>
      </c>
      <c r="ADE47" s="261">
        <v>0</v>
      </c>
      <c r="ADF47" s="261">
        <v>160</v>
      </c>
      <c r="ADG47" s="261">
        <v>69</v>
      </c>
      <c r="ADH47" s="261">
        <v>37.5</v>
      </c>
      <c r="ADI47" s="261">
        <v>75</v>
      </c>
      <c r="ADJ47" s="261">
        <v>17</v>
      </c>
      <c r="ADK47" s="261">
        <v>76.5</v>
      </c>
      <c r="ADL47" s="261">
        <v>6</v>
      </c>
      <c r="ADM47" s="261">
        <v>37.5</v>
      </c>
      <c r="ADN47" s="261">
        <v>15</v>
      </c>
      <c r="ADO47" s="261">
        <v>37.5</v>
      </c>
      <c r="ADP47" s="261">
        <v>0</v>
      </c>
      <c r="ADQ47" s="262"/>
      <c r="ADR47" s="263">
        <f t="shared" si="52"/>
        <v>531</v>
      </c>
      <c r="ADS47" s="264">
        <f t="shared" si="52"/>
        <v>531</v>
      </c>
      <c r="ADT47" s="261">
        <v>0</v>
      </c>
      <c r="ADU47" s="261">
        <v>320</v>
      </c>
      <c r="ADV47" s="261">
        <v>80</v>
      </c>
      <c r="ADW47" s="261">
        <v>80</v>
      </c>
      <c r="ADX47" s="261">
        <v>240</v>
      </c>
      <c r="ADY47" s="261">
        <v>80</v>
      </c>
      <c r="ADZ47" s="261">
        <v>160</v>
      </c>
      <c r="AEA47" s="261">
        <v>0</v>
      </c>
      <c r="AEB47" s="261">
        <v>80</v>
      </c>
      <c r="AEC47" s="261">
        <v>0</v>
      </c>
      <c r="AED47" s="261">
        <v>80</v>
      </c>
      <c r="AEE47" s="261">
        <v>0</v>
      </c>
      <c r="AEF47" s="262"/>
      <c r="AEG47" s="263">
        <f t="shared" si="53"/>
        <v>1120</v>
      </c>
      <c r="AEH47" s="264">
        <f t="shared" si="53"/>
        <v>1120</v>
      </c>
      <c r="AEI47" s="261">
        <v>0</v>
      </c>
      <c r="AEJ47" s="261">
        <v>0</v>
      </c>
      <c r="AEK47" s="261">
        <v>0</v>
      </c>
      <c r="AEL47" s="261">
        <v>0</v>
      </c>
      <c r="AEM47" s="261">
        <v>0</v>
      </c>
      <c r="AEN47" s="261">
        <v>0</v>
      </c>
      <c r="AEO47" s="261">
        <v>0</v>
      </c>
      <c r="AEP47" s="261">
        <v>0</v>
      </c>
      <c r="AEQ47" s="261">
        <v>0</v>
      </c>
      <c r="AER47" s="261">
        <v>0</v>
      </c>
      <c r="AES47" s="261">
        <v>0</v>
      </c>
      <c r="AET47" s="261">
        <v>0</v>
      </c>
      <c r="AEU47" s="262"/>
      <c r="AEV47" s="263">
        <f t="shared" si="54"/>
        <v>0</v>
      </c>
      <c r="AEW47" s="264">
        <f t="shared" si="54"/>
        <v>0</v>
      </c>
      <c r="AEX47" s="261">
        <v>0</v>
      </c>
      <c r="AEY47" s="261">
        <v>0</v>
      </c>
      <c r="AEZ47" s="261">
        <v>0</v>
      </c>
      <c r="AFA47" s="261">
        <v>0</v>
      </c>
      <c r="AFB47" s="261">
        <v>0</v>
      </c>
      <c r="AFC47" s="261">
        <v>0</v>
      </c>
      <c r="AFD47" s="261">
        <v>0</v>
      </c>
      <c r="AFE47" s="261">
        <v>0</v>
      </c>
      <c r="AFF47" s="261">
        <v>0</v>
      </c>
      <c r="AFG47" s="261">
        <v>0</v>
      </c>
      <c r="AFH47" s="261">
        <v>0</v>
      </c>
      <c r="AFI47" s="261">
        <v>0</v>
      </c>
      <c r="AFJ47" s="262"/>
      <c r="AFK47" s="263">
        <f t="shared" si="55"/>
        <v>0</v>
      </c>
      <c r="AFL47" s="264">
        <f t="shared" si="55"/>
        <v>0</v>
      </c>
      <c r="AFM47" s="261">
        <v>0</v>
      </c>
      <c r="AFN47" s="261">
        <v>0</v>
      </c>
      <c r="AFO47" s="261">
        <v>0</v>
      </c>
      <c r="AFP47" s="261">
        <v>0</v>
      </c>
      <c r="AFQ47" s="261">
        <v>0</v>
      </c>
      <c r="AFR47" s="261">
        <v>0</v>
      </c>
      <c r="AFS47" s="261">
        <v>0</v>
      </c>
      <c r="AFT47" s="261">
        <v>0</v>
      </c>
      <c r="AFU47" s="261">
        <v>0</v>
      </c>
      <c r="AFV47" s="261">
        <v>0</v>
      </c>
      <c r="AFW47" s="261">
        <v>0</v>
      </c>
      <c r="AFX47" s="261">
        <v>0</v>
      </c>
      <c r="AFY47" s="262"/>
      <c r="AFZ47" s="263">
        <f t="shared" si="56"/>
        <v>0</v>
      </c>
      <c r="AGA47" s="264">
        <f t="shared" si="56"/>
        <v>0</v>
      </c>
      <c r="AGB47" s="261">
        <v>0</v>
      </c>
      <c r="AGC47" s="261">
        <v>0</v>
      </c>
      <c r="AGD47" s="261">
        <v>0</v>
      </c>
      <c r="AGE47" s="261">
        <v>0</v>
      </c>
      <c r="AGF47" s="261">
        <v>0</v>
      </c>
      <c r="AGG47" s="261">
        <v>0</v>
      </c>
      <c r="AGH47" s="261">
        <v>0</v>
      </c>
      <c r="AGI47" s="261">
        <v>0</v>
      </c>
      <c r="AGJ47" s="261">
        <v>0</v>
      </c>
      <c r="AGK47" s="261">
        <v>0</v>
      </c>
      <c r="AGL47" s="261">
        <v>0</v>
      </c>
      <c r="AGM47" s="261">
        <v>0</v>
      </c>
      <c r="AGN47" s="262"/>
      <c r="AGO47" s="263">
        <f t="shared" si="57"/>
        <v>0</v>
      </c>
      <c r="AGP47" s="264">
        <f t="shared" si="57"/>
        <v>0</v>
      </c>
      <c r="AGQ47" s="261">
        <v>0</v>
      </c>
      <c r="AGR47" s="261">
        <v>0</v>
      </c>
      <c r="AGS47" s="261">
        <v>0</v>
      </c>
      <c r="AGT47" s="261">
        <v>0</v>
      </c>
      <c r="AGU47" s="261">
        <v>0</v>
      </c>
      <c r="AGV47" s="261">
        <v>0</v>
      </c>
      <c r="AGW47" s="261">
        <v>0</v>
      </c>
      <c r="AGX47" s="261">
        <v>0</v>
      </c>
      <c r="AGY47" s="261">
        <v>0</v>
      </c>
      <c r="AGZ47" s="261">
        <v>0</v>
      </c>
      <c r="AHA47" s="261">
        <v>0</v>
      </c>
      <c r="AHB47" s="261">
        <v>0</v>
      </c>
      <c r="AHC47" s="262"/>
      <c r="AHD47" s="263">
        <f t="shared" si="58"/>
        <v>0</v>
      </c>
      <c r="AHE47" s="264">
        <f t="shared" si="58"/>
        <v>0</v>
      </c>
      <c r="AHF47" s="261">
        <v>10.15</v>
      </c>
      <c r="AHG47" s="261">
        <v>16.5</v>
      </c>
      <c r="AHH47" s="261">
        <v>70.150000000000006</v>
      </c>
      <c r="AHI47" s="261">
        <v>19.649999999999999</v>
      </c>
      <c r="AHJ47" s="261">
        <v>30</v>
      </c>
      <c r="AHK47" s="261">
        <v>32</v>
      </c>
      <c r="AHL47" s="261">
        <v>10.5</v>
      </c>
      <c r="AHM47" s="261">
        <v>11.8</v>
      </c>
      <c r="AHN47" s="261">
        <v>8.3000000000000007</v>
      </c>
      <c r="AHO47" s="261">
        <v>51.8</v>
      </c>
      <c r="AHP47" s="261">
        <v>9</v>
      </c>
      <c r="AHQ47" s="261">
        <v>3</v>
      </c>
      <c r="AHR47" s="262"/>
      <c r="AHS47" s="263">
        <f t="shared" si="59"/>
        <v>272.85000000000002</v>
      </c>
      <c r="AHT47" s="264">
        <f t="shared" si="59"/>
        <v>262.70000000000005</v>
      </c>
      <c r="AHU47" s="261">
        <v>0</v>
      </c>
      <c r="AHV47" s="261">
        <v>0</v>
      </c>
      <c r="AHW47" s="261">
        <v>0</v>
      </c>
      <c r="AHX47" s="261">
        <v>0</v>
      </c>
      <c r="AHY47" s="261">
        <v>0</v>
      </c>
      <c r="AHZ47" s="261">
        <v>0</v>
      </c>
      <c r="AIA47" s="261">
        <v>0</v>
      </c>
      <c r="AIB47" s="261">
        <v>0</v>
      </c>
      <c r="AIC47" s="261">
        <v>0</v>
      </c>
      <c r="AID47" s="261">
        <v>0</v>
      </c>
      <c r="AIE47" s="261">
        <v>0</v>
      </c>
      <c r="AIF47" s="261">
        <v>0</v>
      </c>
      <c r="AIG47" s="262"/>
      <c r="AIH47" s="263">
        <f t="shared" si="60"/>
        <v>0</v>
      </c>
      <c r="AII47" s="264">
        <f t="shared" si="60"/>
        <v>0</v>
      </c>
      <c r="AIJ47" s="261">
        <v>0</v>
      </c>
      <c r="AIK47" s="261">
        <v>0</v>
      </c>
      <c r="AIL47" s="261">
        <v>0</v>
      </c>
      <c r="AIM47" s="261">
        <v>0</v>
      </c>
      <c r="AIN47" s="261">
        <v>0</v>
      </c>
      <c r="AIO47" s="261">
        <v>0</v>
      </c>
      <c r="AIP47" s="261">
        <v>0</v>
      </c>
      <c r="AIQ47" s="261">
        <v>0</v>
      </c>
      <c r="AIR47" s="261">
        <v>0</v>
      </c>
      <c r="AIS47" s="261">
        <v>0</v>
      </c>
      <c r="AIT47" s="261">
        <v>0</v>
      </c>
      <c r="AIU47" s="261">
        <v>0</v>
      </c>
      <c r="AIV47" s="262"/>
      <c r="AIW47" s="263">
        <f t="shared" si="61"/>
        <v>0</v>
      </c>
      <c r="AIX47" s="264">
        <f t="shared" si="61"/>
        <v>0</v>
      </c>
      <c r="AIY47" s="261">
        <v>0</v>
      </c>
      <c r="AIZ47" s="261">
        <v>0</v>
      </c>
      <c r="AJA47" s="261">
        <v>0</v>
      </c>
      <c r="AJB47" s="261">
        <v>0</v>
      </c>
      <c r="AJC47" s="261">
        <v>0</v>
      </c>
      <c r="AJD47" s="261">
        <v>0</v>
      </c>
      <c r="AJE47" s="261">
        <v>0</v>
      </c>
      <c r="AJF47" s="261">
        <v>0</v>
      </c>
      <c r="AJG47" s="261">
        <v>0</v>
      </c>
      <c r="AJH47" s="261">
        <v>0</v>
      </c>
      <c r="AJI47" s="261">
        <v>0</v>
      </c>
      <c r="AJJ47" s="261">
        <v>0</v>
      </c>
      <c r="AJK47" s="262"/>
      <c r="AJL47" s="263">
        <f t="shared" si="62"/>
        <v>0</v>
      </c>
      <c r="AJM47" s="264">
        <f t="shared" si="62"/>
        <v>0</v>
      </c>
      <c r="AJN47" s="261">
        <v>0</v>
      </c>
      <c r="AJO47" s="261">
        <v>150</v>
      </c>
      <c r="AJP47" s="261">
        <v>0</v>
      </c>
      <c r="AJQ47" s="261">
        <v>0</v>
      </c>
      <c r="AJR47" s="261">
        <v>0</v>
      </c>
      <c r="AJS47" s="261">
        <v>0</v>
      </c>
      <c r="AJT47" s="261">
        <v>0</v>
      </c>
      <c r="AJU47" s="261">
        <v>0</v>
      </c>
      <c r="AJV47" s="261">
        <v>0</v>
      </c>
      <c r="AJW47" s="261">
        <v>0</v>
      </c>
      <c r="AJX47" s="261">
        <v>0</v>
      </c>
      <c r="AJY47" s="261">
        <v>0</v>
      </c>
      <c r="AJZ47" s="262"/>
      <c r="AKA47" s="263">
        <f t="shared" si="63"/>
        <v>150</v>
      </c>
      <c r="AKB47" s="264">
        <f t="shared" si="63"/>
        <v>150</v>
      </c>
      <c r="AKC47" s="261">
        <v>6083.66</v>
      </c>
      <c r="AKD47" s="261">
        <v>4870.1499999999996</v>
      </c>
      <c r="AKE47" s="261">
        <v>5631.36</v>
      </c>
      <c r="AKF47" s="261">
        <v>5957.37</v>
      </c>
      <c r="AKG47" s="261">
        <v>4415.96</v>
      </c>
      <c r="AKH47" s="261">
        <v>5003.34</v>
      </c>
      <c r="AKI47" s="261">
        <v>4608.3900000000003</v>
      </c>
      <c r="AKJ47" s="261">
        <v>2560.9699999999998</v>
      </c>
      <c r="AKK47" s="261">
        <v>3224.26</v>
      </c>
      <c r="AKL47" s="261">
        <v>3828.38</v>
      </c>
      <c r="AKM47" s="261">
        <v>3359.36</v>
      </c>
      <c r="AKN47" s="261">
        <v>2155.1799999999998</v>
      </c>
      <c r="AKO47" s="262"/>
      <c r="AKP47" s="263">
        <f t="shared" si="64"/>
        <v>51698.38</v>
      </c>
      <c r="AKQ47" s="264">
        <f t="shared" si="64"/>
        <v>45614.719999999994</v>
      </c>
      <c r="AKR47" s="261">
        <v>5000</v>
      </c>
      <c r="AKS47" s="261">
        <v>498</v>
      </c>
      <c r="AKT47" s="261">
        <v>0</v>
      </c>
      <c r="AKU47" s="261">
        <v>3142.3</v>
      </c>
      <c r="AKV47" s="261">
        <v>247.2</v>
      </c>
      <c r="AKW47" s="261">
        <v>73</v>
      </c>
      <c r="AKX47" s="261">
        <v>1499</v>
      </c>
      <c r="AKY47" s="261">
        <v>1499</v>
      </c>
      <c r="AKZ47" s="261">
        <v>48</v>
      </c>
      <c r="ALA47" s="261">
        <v>2500</v>
      </c>
      <c r="ALB47" s="261">
        <v>0</v>
      </c>
      <c r="ALC47" s="261">
        <v>1596.2</v>
      </c>
      <c r="ALD47" s="262"/>
      <c r="ALE47" s="263">
        <f t="shared" si="65"/>
        <v>16102.7</v>
      </c>
      <c r="ALF47" s="264">
        <f t="shared" si="65"/>
        <v>11102.7</v>
      </c>
      <c r="ALG47" s="261">
        <v>0</v>
      </c>
      <c r="ALH47" s="261">
        <v>0</v>
      </c>
      <c r="ALI47" s="261">
        <v>0</v>
      </c>
      <c r="ALJ47" s="261">
        <v>0</v>
      </c>
      <c r="ALK47" s="261">
        <v>0</v>
      </c>
      <c r="ALL47" s="261">
        <v>0</v>
      </c>
      <c r="ALM47" s="261">
        <v>0</v>
      </c>
      <c r="ALN47" s="261">
        <v>0</v>
      </c>
      <c r="ALO47" s="261">
        <v>0</v>
      </c>
      <c r="ALP47" s="261">
        <v>0</v>
      </c>
      <c r="ALQ47" s="261">
        <v>0</v>
      </c>
      <c r="ALR47" s="261">
        <v>0</v>
      </c>
      <c r="ALS47" s="262"/>
      <c r="ALT47" s="263">
        <f t="shared" si="66"/>
        <v>0</v>
      </c>
      <c r="ALU47" s="264">
        <f t="shared" si="66"/>
        <v>0</v>
      </c>
      <c r="ALV47" s="261">
        <v>2637.66</v>
      </c>
      <c r="ALW47" s="261">
        <v>170.5</v>
      </c>
      <c r="ALX47" s="261">
        <v>109.5</v>
      </c>
      <c r="ALY47" s="261">
        <v>213</v>
      </c>
      <c r="ALZ47" s="261">
        <v>162</v>
      </c>
      <c r="AMA47" s="261">
        <v>151.5</v>
      </c>
      <c r="AMB47" s="261">
        <v>151</v>
      </c>
      <c r="AMC47" s="261">
        <v>88</v>
      </c>
      <c r="AMD47" s="261">
        <v>45</v>
      </c>
      <c r="AME47" s="261">
        <v>52</v>
      </c>
      <c r="AMF47" s="261">
        <v>93.5</v>
      </c>
      <c r="AMG47" s="261">
        <v>38.5</v>
      </c>
      <c r="AMH47" s="262"/>
      <c r="AMI47" s="263">
        <f t="shared" si="67"/>
        <v>3912.16</v>
      </c>
      <c r="AMJ47" s="264">
        <f t="shared" si="67"/>
        <v>1274.5</v>
      </c>
      <c r="AMK47" s="261">
        <v>0</v>
      </c>
      <c r="AML47" s="261">
        <v>0</v>
      </c>
      <c r="AMM47" s="261">
        <v>0</v>
      </c>
      <c r="AMN47" s="261">
        <v>0</v>
      </c>
      <c r="AMO47" s="261">
        <v>0</v>
      </c>
      <c r="AMP47" s="261">
        <v>0</v>
      </c>
      <c r="AMQ47" s="261">
        <v>0</v>
      </c>
      <c r="AMR47" s="261">
        <v>0</v>
      </c>
      <c r="AMS47" s="261">
        <v>0</v>
      </c>
      <c r="AMT47" s="261">
        <v>0</v>
      </c>
      <c r="AMU47" s="261">
        <v>0</v>
      </c>
      <c r="AMV47" s="261">
        <v>0</v>
      </c>
      <c r="AMW47" s="262"/>
      <c r="AMX47" s="263">
        <f t="shared" si="68"/>
        <v>0</v>
      </c>
      <c r="AMY47" s="264">
        <f t="shared" si="68"/>
        <v>0</v>
      </c>
      <c r="AMZ47" s="261">
        <v>0</v>
      </c>
      <c r="ANA47" s="261">
        <v>0</v>
      </c>
      <c r="ANB47" s="261">
        <v>0</v>
      </c>
      <c r="ANC47" s="261">
        <v>0</v>
      </c>
      <c r="AND47" s="261">
        <v>0</v>
      </c>
      <c r="ANE47" s="261">
        <v>0</v>
      </c>
      <c r="ANF47" s="261">
        <v>0</v>
      </c>
      <c r="ANG47" s="261">
        <v>0</v>
      </c>
      <c r="ANH47" s="261">
        <v>0</v>
      </c>
      <c r="ANI47" s="261">
        <v>0</v>
      </c>
      <c r="ANJ47" s="261">
        <v>0</v>
      </c>
      <c r="ANK47" s="261">
        <v>0</v>
      </c>
      <c r="ANL47" s="262"/>
      <c r="ANM47" s="263">
        <f t="shared" si="69"/>
        <v>0</v>
      </c>
      <c r="ANN47" s="264">
        <f t="shared" si="69"/>
        <v>0</v>
      </c>
      <c r="ANO47" s="261">
        <v>0</v>
      </c>
      <c r="ANP47" s="261">
        <v>0</v>
      </c>
      <c r="ANQ47" s="261">
        <v>0</v>
      </c>
      <c r="ANR47" s="261">
        <v>0</v>
      </c>
      <c r="ANS47" s="261">
        <v>0</v>
      </c>
      <c r="ANT47" s="261">
        <v>0</v>
      </c>
      <c r="ANU47" s="261">
        <v>0</v>
      </c>
      <c r="ANV47" s="261">
        <v>0</v>
      </c>
      <c r="ANW47" s="261">
        <v>0</v>
      </c>
      <c r="ANX47" s="261">
        <v>0</v>
      </c>
      <c r="ANY47" s="261">
        <v>0</v>
      </c>
      <c r="ANZ47" s="261">
        <v>0</v>
      </c>
      <c r="AOA47" s="262"/>
      <c r="AOB47" s="263">
        <f t="shared" si="70"/>
        <v>0</v>
      </c>
      <c r="AOC47" s="264">
        <f t="shared" si="70"/>
        <v>0</v>
      </c>
      <c r="AOD47" s="261">
        <v>0</v>
      </c>
      <c r="AOE47" s="261">
        <v>0</v>
      </c>
      <c r="AOF47" s="261">
        <v>0</v>
      </c>
      <c r="AOG47" s="261">
        <v>0</v>
      </c>
      <c r="AOH47" s="261">
        <v>0</v>
      </c>
      <c r="AOI47" s="261">
        <v>0</v>
      </c>
      <c r="AOJ47" s="261">
        <v>0</v>
      </c>
      <c r="AOK47" s="261">
        <v>0</v>
      </c>
      <c r="AOL47" s="261">
        <v>0</v>
      </c>
      <c r="AOM47" s="261">
        <v>0</v>
      </c>
      <c r="AON47" s="261">
        <v>0</v>
      </c>
      <c r="AOO47" s="261">
        <v>0</v>
      </c>
      <c r="AOP47" s="262"/>
      <c r="AOQ47" s="263">
        <f t="shared" si="71"/>
        <v>0</v>
      </c>
      <c r="AOR47" s="264">
        <f t="shared" si="71"/>
        <v>0</v>
      </c>
      <c r="AOS47" s="261">
        <v>0</v>
      </c>
      <c r="AOT47" s="261">
        <v>0</v>
      </c>
      <c r="AOU47" s="261">
        <v>0</v>
      </c>
      <c r="AOV47" s="261">
        <v>0</v>
      </c>
      <c r="AOW47" s="261">
        <v>0</v>
      </c>
      <c r="AOX47" s="261">
        <v>0</v>
      </c>
      <c r="AOY47" s="261">
        <v>0</v>
      </c>
      <c r="AOZ47" s="261">
        <v>0</v>
      </c>
      <c r="APA47" s="261">
        <v>0</v>
      </c>
      <c r="APB47" s="261">
        <v>0</v>
      </c>
      <c r="APC47" s="261">
        <v>0</v>
      </c>
      <c r="APD47" s="261">
        <v>0</v>
      </c>
      <c r="APE47" s="262"/>
      <c r="APF47" s="263">
        <f t="shared" si="72"/>
        <v>0</v>
      </c>
      <c r="APG47" s="264">
        <f t="shared" si="72"/>
        <v>0</v>
      </c>
      <c r="APH47" s="261">
        <v>0</v>
      </c>
      <c r="API47" s="261">
        <v>0</v>
      </c>
      <c r="APJ47" s="261">
        <v>0</v>
      </c>
      <c r="APK47" s="261">
        <v>0</v>
      </c>
      <c r="APL47" s="261">
        <v>0</v>
      </c>
      <c r="APM47" s="261">
        <v>0</v>
      </c>
      <c r="APN47" s="261">
        <v>0</v>
      </c>
      <c r="APO47" s="261">
        <v>0</v>
      </c>
      <c r="APP47" s="261">
        <v>0</v>
      </c>
      <c r="APQ47" s="261">
        <v>0</v>
      </c>
      <c r="APR47" s="261">
        <v>0</v>
      </c>
      <c r="APS47" s="261">
        <v>0</v>
      </c>
      <c r="APT47" s="262"/>
      <c r="APU47" s="263">
        <f t="shared" si="73"/>
        <v>0</v>
      </c>
      <c r="APV47" s="264">
        <f t="shared" si="73"/>
        <v>0</v>
      </c>
      <c r="APW47" s="261">
        <v>0</v>
      </c>
      <c r="APX47" s="261">
        <v>0</v>
      </c>
      <c r="APY47" s="261">
        <v>0</v>
      </c>
      <c r="APZ47" s="261">
        <v>0</v>
      </c>
      <c r="AQA47" s="261">
        <v>0</v>
      </c>
      <c r="AQB47" s="261">
        <v>0</v>
      </c>
      <c r="AQC47" s="261">
        <v>0</v>
      </c>
      <c r="AQD47" s="261">
        <v>0</v>
      </c>
      <c r="AQE47" s="261">
        <v>0</v>
      </c>
      <c r="AQF47" s="261">
        <v>0</v>
      </c>
      <c r="AQG47" s="261">
        <v>0</v>
      </c>
      <c r="AQH47" s="261">
        <v>0</v>
      </c>
      <c r="AQI47" s="262"/>
      <c r="AQJ47" s="263">
        <f t="shared" si="74"/>
        <v>0</v>
      </c>
      <c r="AQK47" s="264">
        <f t="shared" si="74"/>
        <v>0</v>
      </c>
      <c r="AQL47" s="261"/>
      <c r="AQM47" s="261"/>
      <c r="AQN47" s="261"/>
      <c r="AQO47" s="261"/>
      <c r="AQP47" s="261"/>
      <c r="AQQ47" s="261"/>
      <c r="AQR47" s="261">
        <v>55308</v>
      </c>
      <c r="AQS47" s="261"/>
      <c r="AQT47" s="261"/>
      <c r="AQU47" s="261"/>
      <c r="AQV47" s="261"/>
      <c r="AQW47" s="261"/>
      <c r="AQX47" s="262"/>
      <c r="AQY47" s="263">
        <f t="shared" si="75"/>
        <v>55308</v>
      </c>
      <c r="AQZ47" s="264">
        <f t="shared" si="75"/>
        <v>55308</v>
      </c>
      <c r="ARA47" s="261">
        <v>5332</v>
      </c>
      <c r="ARB47" s="261">
        <v>0</v>
      </c>
      <c r="ARC47" s="261">
        <v>0</v>
      </c>
      <c r="ARD47" s="261">
        <v>2448</v>
      </c>
      <c r="ARE47" s="261">
        <v>816</v>
      </c>
      <c r="ARF47" s="261">
        <v>816</v>
      </c>
      <c r="ARG47" s="261">
        <v>816</v>
      </c>
      <c r="ARH47" s="261">
        <v>816</v>
      </c>
      <c r="ARI47" s="261">
        <v>0</v>
      </c>
      <c r="ARJ47" s="261">
        <v>0</v>
      </c>
      <c r="ARK47" s="261">
        <v>0</v>
      </c>
      <c r="ARL47" s="261">
        <v>0</v>
      </c>
      <c r="ARM47" s="262"/>
      <c r="ARN47" s="263">
        <f t="shared" si="76"/>
        <v>11044</v>
      </c>
      <c r="ARO47" s="264">
        <f t="shared" si="76"/>
        <v>5712</v>
      </c>
      <c r="ARP47" s="261">
        <v>108392.97</v>
      </c>
      <c r="ARQ47" s="261">
        <v>103810.47</v>
      </c>
      <c r="ARR47" s="261">
        <v>119693.09</v>
      </c>
      <c r="ARS47" s="261">
        <v>113645.9</v>
      </c>
      <c r="ART47" s="261">
        <v>100522.3</v>
      </c>
      <c r="ARU47" s="261">
        <v>116394.38</v>
      </c>
      <c r="ARV47" s="261">
        <v>125243.19</v>
      </c>
      <c r="ARW47" s="261">
        <v>93535.94</v>
      </c>
      <c r="ARX47" s="261">
        <v>114266.03</v>
      </c>
      <c r="ARY47" s="261">
        <v>94204.98</v>
      </c>
      <c r="ARZ47" s="261">
        <v>104137.72</v>
      </c>
      <c r="ASA47" s="262"/>
      <c r="ASB47" s="265">
        <f t="shared" si="78"/>
        <v>1193846.97</v>
      </c>
      <c r="ASC47" s="266">
        <v>8702.51</v>
      </c>
      <c r="ASD47" s="261">
        <v>12686.88</v>
      </c>
      <c r="ASE47" s="261"/>
      <c r="ASF47" s="261">
        <v>12272.62</v>
      </c>
      <c r="ASG47" s="261"/>
      <c r="ASH47" s="261">
        <v>2124.15</v>
      </c>
      <c r="ASI47" s="261">
        <v>8838.16</v>
      </c>
      <c r="ASJ47" s="261"/>
      <c r="ASK47" s="261"/>
      <c r="ASL47" s="261"/>
      <c r="ASM47" s="261"/>
      <c r="ASN47" s="262"/>
      <c r="ASO47" s="267">
        <f t="shared" si="77"/>
        <v>44624.320000000007</v>
      </c>
    </row>
    <row r="48" spans="1:1185" x14ac:dyDescent="0.25">
      <c r="A48" s="39">
        <v>46</v>
      </c>
      <c r="B48" s="40">
        <v>1</v>
      </c>
      <c r="C48" s="40" t="s">
        <v>57</v>
      </c>
      <c r="D48" s="40" t="s">
        <v>57</v>
      </c>
      <c r="E48" s="41" t="s">
        <v>57</v>
      </c>
      <c r="F48" s="187">
        <v>3402079</v>
      </c>
      <c r="G48" s="49">
        <v>3684787</v>
      </c>
      <c r="H48" s="51">
        <v>3196175</v>
      </c>
      <c r="I48" s="49">
        <v>3227922</v>
      </c>
      <c r="J48" s="49"/>
      <c r="K48" s="51">
        <v>243341</v>
      </c>
      <c r="L48" s="49">
        <v>3797723.83</v>
      </c>
      <c r="M48" s="49">
        <v>3554383</v>
      </c>
      <c r="N48" s="49">
        <v>3196175</v>
      </c>
      <c r="O48" s="49">
        <v>266348</v>
      </c>
      <c r="P48" s="49">
        <v>268994</v>
      </c>
      <c r="Q48" s="258">
        <v>47936.10289742185</v>
      </c>
      <c r="R48" s="259">
        <v>82468.27431071605</v>
      </c>
      <c r="S48" s="260">
        <f t="shared" si="0"/>
        <v>130404.3772081379</v>
      </c>
      <c r="T48" s="268">
        <v>1549.07</v>
      </c>
      <c r="U48" s="268">
        <v>1497.7</v>
      </c>
      <c r="V48" s="268">
        <v>1403.86</v>
      </c>
      <c r="W48" s="268">
        <v>1793.86</v>
      </c>
      <c r="X48" s="268">
        <v>1129.1600000000001</v>
      </c>
      <c r="Y48" s="268">
        <v>40030.97</v>
      </c>
      <c r="Z48" s="268">
        <v>6969.95</v>
      </c>
      <c r="AA48" s="268">
        <v>1735.66</v>
      </c>
      <c r="AB48" s="268">
        <v>565.49</v>
      </c>
      <c r="AC48" s="268">
        <v>1455.08</v>
      </c>
      <c r="AD48" s="268">
        <v>602.4</v>
      </c>
      <c r="AE48" s="268">
        <v>832.34</v>
      </c>
      <c r="AF48" s="269"/>
      <c r="AG48" s="270">
        <f t="shared" si="1"/>
        <v>59565.54</v>
      </c>
      <c r="AH48" s="271">
        <f t="shared" si="1"/>
        <v>58016.47</v>
      </c>
      <c r="AI48" s="268">
        <v>1206.43</v>
      </c>
      <c r="AJ48" s="268">
        <v>530.32000000000005</v>
      </c>
      <c r="AK48" s="268">
        <v>712.27</v>
      </c>
      <c r="AL48" s="268">
        <v>739.01</v>
      </c>
      <c r="AM48" s="268">
        <v>428.9</v>
      </c>
      <c r="AN48" s="268">
        <v>879.14</v>
      </c>
      <c r="AO48" s="268">
        <v>697.9</v>
      </c>
      <c r="AP48" s="268">
        <v>472.4</v>
      </c>
      <c r="AQ48" s="268">
        <v>919.2</v>
      </c>
      <c r="AR48" s="268">
        <v>886.38</v>
      </c>
      <c r="AS48" s="268">
        <v>764.28</v>
      </c>
      <c r="AT48" s="268">
        <v>910.03</v>
      </c>
      <c r="AU48" s="269"/>
      <c r="AV48" s="270">
        <f t="shared" si="2"/>
        <v>9146.26</v>
      </c>
      <c r="AW48" s="271">
        <f t="shared" si="2"/>
        <v>7939.829999999999</v>
      </c>
      <c r="AX48" s="268">
        <v>0</v>
      </c>
      <c r="AY48" s="268">
        <v>0</v>
      </c>
      <c r="AZ48" s="268">
        <v>0</v>
      </c>
      <c r="BA48" s="268">
        <v>0</v>
      </c>
      <c r="BB48" s="268">
        <v>0</v>
      </c>
      <c r="BC48" s="268">
        <v>0</v>
      </c>
      <c r="BD48" s="268">
        <v>0</v>
      </c>
      <c r="BE48" s="268">
        <v>0</v>
      </c>
      <c r="BF48" s="268">
        <v>0</v>
      </c>
      <c r="BG48" s="268">
        <v>0</v>
      </c>
      <c r="BH48" s="268">
        <v>0</v>
      </c>
      <c r="BI48" s="268">
        <v>0</v>
      </c>
      <c r="BJ48" s="269"/>
      <c r="BK48" s="270">
        <f t="shared" si="3"/>
        <v>0</v>
      </c>
      <c r="BL48" s="271">
        <f t="shared" si="3"/>
        <v>0</v>
      </c>
      <c r="BM48" s="268">
        <v>605.29</v>
      </c>
      <c r="BN48" s="268">
        <v>642.84</v>
      </c>
      <c r="BO48" s="268">
        <v>346.97</v>
      </c>
      <c r="BP48" s="268">
        <v>446.83</v>
      </c>
      <c r="BQ48" s="268">
        <v>531</v>
      </c>
      <c r="BR48" s="268">
        <v>436.25</v>
      </c>
      <c r="BS48" s="268">
        <v>523.25</v>
      </c>
      <c r="BT48" s="268">
        <v>326</v>
      </c>
      <c r="BU48" s="268">
        <v>304.45</v>
      </c>
      <c r="BV48" s="268">
        <v>537.09</v>
      </c>
      <c r="BW48" s="268">
        <v>433.29</v>
      </c>
      <c r="BX48" s="268">
        <v>557.24</v>
      </c>
      <c r="BY48" s="269"/>
      <c r="BZ48" s="270">
        <f t="shared" si="4"/>
        <v>5690.5</v>
      </c>
      <c r="CA48" s="271">
        <f t="shared" si="4"/>
        <v>5085.21</v>
      </c>
      <c r="CB48" s="268">
        <v>23184.09</v>
      </c>
      <c r="CC48" s="268">
        <v>17608.91</v>
      </c>
      <c r="CD48" s="268">
        <v>14842.6</v>
      </c>
      <c r="CE48" s="268">
        <v>17381.080000000002</v>
      </c>
      <c r="CF48" s="268">
        <v>18143.75</v>
      </c>
      <c r="CG48" s="268">
        <v>20455.53</v>
      </c>
      <c r="CH48" s="268">
        <v>28407.45</v>
      </c>
      <c r="CI48" s="268">
        <v>13557.22</v>
      </c>
      <c r="CJ48" s="268">
        <v>15653.81</v>
      </c>
      <c r="CK48" s="268">
        <v>16453.13</v>
      </c>
      <c r="CL48" s="268">
        <v>15963.28</v>
      </c>
      <c r="CM48" s="268">
        <v>19690.84</v>
      </c>
      <c r="CN48" s="269"/>
      <c r="CO48" s="270">
        <f t="shared" si="5"/>
        <v>221341.69</v>
      </c>
      <c r="CP48" s="271">
        <f t="shared" si="5"/>
        <v>198157.6</v>
      </c>
      <c r="CQ48" s="268">
        <v>0</v>
      </c>
      <c r="CR48" s="268">
        <v>0</v>
      </c>
      <c r="CS48" s="268">
        <v>0</v>
      </c>
      <c r="CT48" s="268">
        <v>0</v>
      </c>
      <c r="CU48" s="268">
        <v>0</v>
      </c>
      <c r="CV48" s="268">
        <v>0</v>
      </c>
      <c r="CW48" s="268">
        <v>0</v>
      </c>
      <c r="CX48" s="268">
        <v>0</v>
      </c>
      <c r="CY48" s="268">
        <v>0</v>
      </c>
      <c r="CZ48" s="268">
        <v>0</v>
      </c>
      <c r="DA48" s="268">
        <v>0</v>
      </c>
      <c r="DB48" s="268">
        <v>0</v>
      </c>
      <c r="DC48" s="269"/>
      <c r="DD48" s="270">
        <f t="shared" si="6"/>
        <v>0</v>
      </c>
      <c r="DE48" s="271">
        <f t="shared" si="6"/>
        <v>0</v>
      </c>
      <c r="DF48" s="268">
        <v>0</v>
      </c>
      <c r="DG48" s="268">
        <v>0</v>
      </c>
      <c r="DH48" s="268">
        <v>0</v>
      </c>
      <c r="DI48" s="268">
        <v>0</v>
      </c>
      <c r="DJ48" s="268">
        <v>0</v>
      </c>
      <c r="DK48" s="268">
        <v>0</v>
      </c>
      <c r="DL48" s="268">
        <v>0</v>
      </c>
      <c r="DM48" s="268">
        <v>0</v>
      </c>
      <c r="DN48" s="268">
        <v>0</v>
      </c>
      <c r="DO48" s="268">
        <v>0</v>
      </c>
      <c r="DP48" s="268">
        <v>0</v>
      </c>
      <c r="DQ48" s="268">
        <v>0</v>
      </c>
      <c r="DR48" s="269"/>
      <c r="DS48" s="270">
        <f t="shared" si="7"/>
        <v>0</v>
      </c>
      <c r="DT48" s="271">
        <f t="shared" si="7"/>
        <v>0</v>
      </c>
      <c r="DU48" s="268">
        <v>9708.5300000000007</v>
      </c>
      <c r="DV48" s="268">
        <v>6356.35</v>
      </c>
      <c r="DW48" s="268">
        <v>5993.02</v>
      </c>
      <c r="DX48" s="268">
        <v>7432.75</v>
      </c>
      <c r="DY48" s="268">
        <v>5404.73</v>
      </c>
      <c r="DZ48" s="268">
        <v>5603.63</v>
      </c>
      <c r="EA48" s="268">
        <v>4542.21</v>
      </c>
      <c r="EB48" s="268">
        <v>3786.03</v>
      </c>
      <c r="EC48" s="268">
        <v>5099.79</v>
      </c>
      <c r="ED48" s="268">
        <v>4069.97</v>
      </c>
      <c r="EE48" s="268">
        <v>5712.13</v>
      </c>
      <c r="EF48" s="268">
        <v>6022.14</v>
      </c>
      <c r="EG48" s="269"/>
      <c r="EH48" s="270">
        <f t="shared" si="8"/>
        <v>69731.28</v>
      </c>
      <c r="EI48" s="271">
        <f t="shared" si="8"/>
        <v>60022.75</v>
      </c>
      <c r="EJ48" s="268">
        <v>2032.97</v>
      </c>
      <c r="EK48" s="268">
        <v>1022.06</v>
      </c>
      <c r="EL48" s="268">
        <v>1107.8</v>
      </c>
      <c r="EM48" s="268">
        <v>1033.07</v>
      </c>
      <c r="EN48" s="268">
        <v>980.08</v>
      </c>
      <c r="EO48" s="268">
        <v>774.2</v>
      </c>
      <c r="EP48" s="268">
        <v>613.47</v>
      </c>
      <c r="EQ48" s="268">
        <v>545.91999999999996</v>
      </c>
      <c r="ER48" s="268">
        <v>900.31</v>
      </c>
      <c r="ES48" s="268">
        <v>1153.6199999999999</v>
      </c>
      <c r="ET48" s="268">
        <v>1323.6</v>
      </c>
      <c r="EU48" s="268">
        <v>1468.93</v>
      </c>
      <c r="EV48" s="269"/>
      <c r="EW48" s="270">
        <f t="shared" si="9"/>
        <v>12956.03</v>
      </c>
      <c r="EX48" s="271">
        <f t="shared" si="9"/>
        <v>10923.06</v>
      </c>
      <c r="EY48" s="268">
        <v>366.5</v>
      </c>
      <c r="EZ48" s="268">
        <v>422.5</v>
      </c>
      <c r="FA48" s="268">
        <v>472</v>
      </c>
      <c r="FB48" s="268">
        <v>383</v>
      </c>
      <c r="FC48" s="268">
        <v>409.5</v>
      </c>
      <c r="FD48" s="268">
        <v>247</v>
      </c>
      <c r="FE48" s="268">
        <v>227.5</v>
      </c>
      <c r="FF48" s="268">
        <v>177</v>
      </c>
      <c r="FG48" s="268">
        <v>438</v>
      </c>
      <c r="FH48" s="268">
        <v>2244</v>
      </c>
      <c r="FI48" s="268">
        <v>1237.5</v>
      </c>
      <c r="FJ48" s="268">
        <v>2297</v>
      </c>
      <c r="FK48" s="269"/>
      <c r="FL48" s="270">
        <f t="shared" si="10"/>
        <v>8921.5</v>
      </c>
      <c r="FM48" s="271">
        <f t="shared" si="10"/>
        <v>8555</v>
      </c>
      <c r="FN48" s="268">
        <v>2174.71</v>
      </c>
      <c r="FO48" s="268">
        <v>2776.91</v>
      </c>
      <c r="FP48" s="268">
        <v>2102.4899999999998</v>
      </c>
      <c r="FQ48" s="268">
        <v>2458.5300000000002</v>
      </c>
      <c r="FR48" s="268">
        <v>2580.2199999999998</v>
      </c>
      <c r="FS48" s="268">
        <v>2442.9299999999998</v>
      </c>
      <c r="FT48" s="268">
        <v>3837.03</v>
      </c>
      <c r="FU48" s="268">
        <v>2207.65</v>
      </c>
      <c r="FV48" s="268">
        <v>2611.11</v>
      </c>
      <c r="FW48" s="268">
        <v>3610.66</v>
      </c>
      <c r="FX48" s="268">
        <v>3308.66</v>
      </c>
      <c r="FY48" s="268">
        <v>3838.6</v>
      </c>
      <c r="FZ48" s="269"/>
      <c r="GA48" s="270">
        <f t="shared" si="11"/>
        <v>33949.5</v>
      </c>
      <c r="GB48" s="271">
        <f t="shared" si="11"/>
        <v>31774.79</v>
      </c>
      <c r="GC48" s="268">
        <v>26469.34</v>
      </c>
      <c r="GD48" s="268">
        <v>28709.26</v>
      </c>
      <c r="GE48" s="268">
        <v>22165.88</v>
      </c>
      <c r="GF48" s="268">
        <v>23501.84</v>
      </c>
      <c r="GG48" s="268">
        <v>24882.26</v>
      </c>
      <c r="GH48" s="268">
        <v>22829.55</v>
      </c>
      <c r="GI48" s="268">
        <v>36437.339999999997</v>
      </c>
      <c r="GJ48" s="268">
        <v>29062.12</v>
      </c>
      <c r="GK48" s="268">
        <v>26217.06</v>
      </c>
      <c r="GL48" s="268">
        <v>29059.72</v>
      </c>
      <c r="GM48" s="268">
        <v>29567.08</v>
      </c>
      <c r="GN48" s="268">
        <v>28075.59</v>
      </c>
      <c r="GO48" s="269"/>
      <c r="GP48" s="270">
        <f t="shared" si="12"/>
        <v>326977.04000000004</v>
      </c>
      <c r="GQ48" s="271">
        <f t="shared" si="12"/>
        <v>300507.7</v>
      </c>
      <c r="GR48" s="268">
        <v>0</v>
      </c>
      <c r="GS48" s="268">
        <v>0</v>
      </c>
      <c r="GT48" s="268">
        <v>0</v>
      </c>
      <c r="GU48" s="268">
        <v>0</v>
      </c>
      <c r="GV48" s="268">
        <v>0</v>
      </c>
      <c r="GW48" s="268">
        <v>0</v>
      </c>
      <c r="GX48" s="268">
        <v>0</v>
      </c>
      <c r="GY48" s="268">
        <v>0</v>
      </c>
      <c r="GZ48" s="268">
        <v>0</v>
      </c>
      <c r="HA48" s="268">
        <v>0</v>
      </c>
      <c r="HB48" s="268">
        <v>0</v>
      </c>
      <c r="HC48" s="268">
        <v>0</v>
      </c>
      <c r="HD48" s="269"/>
      <c r="HE48" s="270">
        <f t="shared" si="13"/>
        <v>0</v>
      </c>
      <c r="HF48" s="271">
        <f t="shared" si="13"/>
        <v>0</v>
      </c>
      <c r="HG48" s="268">
        <v>0</v>
      </c>
      <c r="HH48" s="268">
        <v>0</v>
      </c>
      <c r="HI48" s="268">
        <v>0</v>
      </c>
      <c r="HJ48" s="268">
        <v>0</v>
      </c>
      <c r="HK48" s="268">
        <v>0</v>
      </c>
      <c r="HL48" s="268">
        <v>0</v>
      </c>
      <c r="HM48" s="268">
        <v>0</v>
      </c>
      <c r="HN48" s="268">
        <v>0</v>
      </c>
      <c r="HO48" s="268">
        <v>0</v>
      </c>
      <c r="HP48" s="268">
        <v>0</v>
      </c>
      <c r="HQ48" s="268">
        <v>0</v>
      </c>
      <c r="HR48" s="268">
        <v>0</v>
      </c>
      <c r="HS48" s="269"/>
      <c r="HT48" s="270">
        <f t="shared" si="14"/>
        <v>0</v>
      </c>
      <c r="HU48" s="271">
        <f t="shared" si="14"/>
        <v>0</v>
      </c>
      <c r="HV48" s="268">
        <v>0</v>
      </c>
      <c r="HW48" s="268">
        <v>0</v>
      </c>
      <c r="HX48" s="268">
        <v>0</v>
      </c>
      <c r="HY48" s="268">
        <v>0</v>
      </c>
      <c r="HZ48" s="268">
        <v>0</v>
      </c>
      <c r="IA48" s="268">
        <v>0</v>
      </c>
      <c r="IB48" s="268">
        <v>0</v>
      </c>
      <c r="IC48" s="268">
        <v>0</v>
      </c>
      <c r="ID48" s="268">
        <v>0</v>
      </c>
      <c r="IE48" s="268">
        <v>0</v>
      </c>
      <c r="IF48" s="268">
        <v>0</v>
      </c>
      <c r="IG48" s="268">
        <v>0</v>
      </c>
      <c r="IH48" s="269"/>
      <c r="II48" s="270">
        <f t="shared" si="15"/>
        <v>0</v>
      </c>
      <c r="IJ48" s="271">
        <f t="shared" si="15"/>
        <v>0</v>
      </c>
      <c r="IK48" s="268">
        <v>12842.75</v>
      </c>
      <c r="IL48" s="268">
        <v>9936.5</v>
      </c>
      <c r="IM48" s="268">
        <v>6180.5</v>
      </c>
      <c r="IN48" s="268">
        <v>11207.5</v>
      </c>
      <c r="IO48" s="268">
        <v>8388.5</v>
      </c>
      <c r="IP48" s="268">
        <v>7948.5</v>
      </c>
      <c r="IQ48" s="268">
        <v>10227</v>
      </c>
      <c r="IR48" s="268">
        <v>5438.95</v>
      </c>
      <c r="IS48" s="268">
        <v>5575</v>
      </c>
      <c r="IT48" s="268">
        <v>5498.5</v>
      </c>
      <c r="IU48" s="268">
        <v>6450.5</v>
      </c>
      <c r="IV48" s="268">
        <v>8669.98</v>
      </c>
      <c r="IW48" s="269"/>
      <c r="IX48" s="270">
        <f t="shared" si="16"/>
        <v>98364.18</v>
      </c>
      <c r="IY48" s="271">
        <f t="shared" si="16"/>
        <v>85521.43</v>
      </c>
      <c r="IZ48" s="268">
        <v>21169.79</v>
      </c>
      <c r="JA48" s="268">
        <v>21327.65</v>
      </c>
      <c r="JB48" s="268">
        <v>14028.2</v>
      </c>
      <c r="JC48" s="268">
        <v>11749.03</v>
      </c>
      <c r="JD48" s="268">
        <v>19723.5</v>
      </c>
      <c r="JE48" s="268">
        <v>7779.61</v>
      </c>
      <c r="JF48" s="268">
        <v>15707.3</v>
      </c>
      <c r="JG48" s="268">
        <v>4612.3599999999997</v>
      </c>
      <c r="JH48" s="268">
        <v>1425.7</v>
      </c>
      <c r="JI48" s="268">
        <v>4298.91</v>
      </c>
      <c r="JJ48" s="268">
        <v>10491.4</v>
      </c>
      <c r="JK48" s="268">
        <v>7504.92</v>
      </c>
      <c r="JL48" s="269"/>
      <c r="JM48" s="270">
        <f t="shared" si="17"/>
        <v>139818.37000000002</v>
      </c>
      <c r="JN48" s="271">
        <f t="shared" si="17"/>
        <v>118648.58</v>
      </c>
      <c r="JO48" s="268">
        <v>0</v>
      </c>
      <c r="JP48" s="268">
        <v>0</v>
      </c>
      <c r="JQ48" s="268">
        <v>0</v>
      </c>
      <c r="JR48" s="268">
        <v>0</v>
      </c>
      <c r="JS48" s="268">
        <v>0</v>
      </c>
      <c r="JT48" s="268">
        <v>0</v>
      </c>
      <c r="JU48" s="268">
        <v>0</v>
      </c>
      <c r="JV48" s="268">
        <v>0</v>
      </c>
      <c r="JW48" s="268">
        <v>0</v>
      </c>
      <c r="JX48" s="268">
        <v>0</v>
      </c>
      <c r="JY48" s="268">
        <v>0</v>
      </c>
      <c r="JZ48" s="268">
        <v>0</v>
      </c>
      <c r="KA48" s="269"/>
      <c r="KB48" s="270">
        <f t="shared" si="18"/>
        <v>0</v>
      </c>
      <c r="KC48" s="271">
        <f t="shared" si="18"/>
        <v>0</v>
      </c>
      <c r="KD48" s="268">
        <v>8880</v>
      </c>
      <c r="KE48" s="268">
        <v>7545</v>
      </c>
      <c r="KF48" s="268">
        <v>7280</v>
      </c>
      <c r="KG48" s="268">
        <v>7680</v>
      </c>
      <c r="KH48" s="268">
        <v>5680</v>
      </c>
      <c r="KI48" s="268">
        <v>5465</v>
      </c>
      <c r="KJ48" s="268">
        <v>7120</v>
      </c>
      <c r="KK48" s="268">
        <v>3559.27</v>
      </c>
      <c r="KL48" s="268">
        <v>4320</v>
      </c>
      <c r="KM48" s="268">
        <v>3680</v>
      </c>
      <c r="KN48" s="268">
        <v>4720</v>
      </c>
      <c r="KO48" s="268">
        <v>5780.52</v>
      </c>
      <c r="KP48" s="269"/>
      <c r="KQ48" s="270">
        <f t="shared" si="19"/>
        <v>71709.789999999994</v>
      </c>
      <c r="KR48" s="271">
        <f t="shared" si="19"/>
        <v>62829.789999999994</v>
      </c>
      <c r="KS48" s="268">
        <v>650</v>
      </c>
      <c r="KT48" s="268">
        <v>600</v>
      </c>
      <c r="KU48" s="268">
        <v>250</v>
      </c>
      <c r="KV48" s="268">
        <v>349.3</v>
      </c>
      <c r="KW48" s="268">
        <v>625</v>
      </c>
      <c r="KX48" s="268">
        <v>600</v>
      </c>
      <c r="KY48" s="268">
        <v>400</v>
      </c>
      <c r="KZ48" s="268">
        <v>500</v>
      </c>
      <c r="LA48" s="268">
        <v>450</v>
      </c>
      <c r="LB48" s="268">
        <v>150</v>
      </c>
      <c r="LC48" s="268">
        <v>650</v>
      </c>
      <c r="LD48" s="268">
        <v>372</v>
      </c>
      <c r="LE48" s="269"/>
      <c r="LF48" s="270">
        <f t="shared" si="20"/>
        <v>5596.3</v>
      </c>
      <c r="LG48" s="271">
        <f t="shared" si="20"/>
        <v>4946.3</v>
      </c>
      <c r="LH48" s="268">
        <v>160</v>
      </c>
      <c r="LI48" s="268">
        <v>80</v>
      </c>
      <c r="LJ48" s="268">
        <v>80</v>
      </c>
      <c r="LK48" s="268">
        <v>80</v>
      </c>
      <c r="LL48" s="268">
        <v>160</v>
      </c>
      <c r="LM48" s="268">
        <v>80</v>
      </c>
      <c r="LN48" s="268">
        <v>160</v>
      </c>
      <c r="LO48" s="268">
        <v>0</v>
      </c>
      <c r="LP48" s="268">
        <v>80</v>
      </c>
      <c r="LQ48" s="268">
        <v>80</v>
      </c>
      <c r="LR48" s="268">
        <v>160</v>
      </c>
      <c r="LS48" s="268">
        <v>160</v>
      </c>
      <c r="LT48" s="269"/>
      <c r="LU48" s="270">
        <f t="shared" si="21"/>
        <v>1280</v>
      </c>
      <c r="LV48" s="271">
        <f t="shared" si="21"/>
        <v>1120</v>
      </c>
      <c r="LW48" s="268">
        <v>790</v>
      </c>
      <c r="LX48" s="268">
        <v>395</v>
      </c>
      <c r="LY48" s="268">
        <v>0</v>
      </c>
      <c r="LZ48" s="268">
        <v>395</v>
      </c>
      <c r="MA48" s="268">
        <v>395</v>
      </c>
      <c r="MB48" s="268">
        <v>1185</v>
      </c>
      <c r="MC48" s="268">
        <v>2370</v>
      </c>
      <c r="MD48" s="268">
        <v>1480</v>
      </c>
      <c r="ME48" s="268">
        <v>790</v>
      </c>
      <c r="MF48" s="268">
        <v>1185</v>
      </c>
      <c r="MG48" s="268">
        <v>1875</v>
      </c>
      <c r="MH48" s="268">
        <v>395</v>
      </c>
      <c r="MI48" s="269"/>
      <c r="MJ48" s="270">
        <f t="shared" si="22"/>
        <v>11255</v>
      </c>
      <c r="MK48" s="271">
        <f t="shared" si="22"/>
        <v>10465</v>
      </c>
      <c r="ML48" s="268">
        <v>0</v>
      </c>
      <c r="MM48" s="268">
        <v>0</v>
      </c>
      <c r="MN48" s="268">
        <v>0</v>
      </c>
      <c r="MO48" s="268">
        <v>0</v>
      </c>
      <c r="MP48" s="268">
        <v>0</v>
      </c>
      <c r="MQ48" s="268">
        <v>0</v>
      </c>
      <c r="MR48" s="268">
        <v>0</v>
      </c>
      <c r="MS48" s="268">
        <v>0</v>
      </c>
      <c r="MT48" s="268">
        <v>0</v>
      </c>
      <c r="MU48" s="268">
        <v>0</v>
      </c>
      <c r="MV48" s="268">
        <v>0</v>
      </c>
      <c r="MW48" s="268">
        <v>0</v>
      </c>
      <c r="MX48" s="269"/>
      <c r="MY48" s="270">
        <f t="shared" si="23"/>
        <v>0</v>
      </c>
      <c r="MZ48" s="271">
        <f t="shared" si="23"/>
        <v>0</v>
      </c>
      <c r="NA48" s="268">
        <v>47736</v>
      </c>
      <c r="NB48" s="268">
        <v>45690</v>
      </c>
      <c r="NC48" s="268">
        <v>58442</v>
      </c>
      <c r="ND48" s="268">
        <v>46270</v>
      </c>
      <c r="NE48" s="268">
        <v>46195</v>
      </c>
      <c r="NF48" s="268">
        <v>61150</v>
      </c>
      <c r="NG48" s="268">
        <v>52855</v>
      </c>
      <c r="NH48" s="268">
        <v>24120</v>
      </c>
      <c r="NI48" s="268">
        <v>36110</v>
      </c>
      <c r="NJ48" s="268">
        <v>32220</v>
      </c>
      <c r="NK48" s="268">
        <v>40775</v>
      </c>
      <c r="NL48" s="268">
        <v>41560</v>
      </c>
      <c r="NM48" s="269"/>
      <c r="NN48" s="270">
        <f t="shared" si="24"/>
        <v>533123</v>
      </c>
      <c r="NO48" s="271">
        <f t="shared" si="24"/>
        <v>485387</v>
      </c>
      <c r="NP48" s="268">
        <v>3073.72</v>
      </c>
      <c r="NQ48" s="268">
        <v>2798.46</v>
      </c>
      <c r="NR48" s="268">
        <v>3326.51</v>
      </c>
      <c r="NS48" s="268">
        <v>4081.61</v>
      </c>
      <c r="NT48" s="268">
        <v>3989.87</v>
      </c>
      <c r="NU48" s="268">
        <v>3640.81</v>
      </c>
      <c r="NV48" s="268">
        <v>3449.11</v>
      </c>
      <c r="NW48" s="268">
        <v>22915.41</v>
      </c>
      <c r="NX48" s="268">
        <v>932.2</v>
      </c>
      <c r="NY48" s="268">
        <v>1964.96</v>
      </c>
      <c r="NZ48" s="268">
        <v>2735.24</v>
      </c>
      <c r="OA48" s="268">
        <v>3954.9</v>
      </c>
      <c r="OB48" s="269"/>
      <c r="OC48" s="270">
        <f t="shared" si="25"/>
        <v>56862.799999999996</v>
      </c>
      <c r="OD48" s="271">
        <f t="shared" si="25"/>
        <v>53789.079999999994</v>
      </c>
      <c r="OE48" s="268">
        <v>9200</v>
      </c>
      <c r="OF48" s="268">
        <v>8320</v>
      </c>
      <c r="OG48" s="268">
        <v>11120</v>
      </c>
      <c r="OH48" s="268">
        <v>8720</v>
      </c>
      <c r="OI48" s="268">
        <v>8000</v>
      </c>
      <c r="OJ48" s="268">
        <v>10240</v>
      </c>
      <c r="OK48" s="268">
        <v>10960</v>
      </c>
      <c r="OL48" s="268">
        <v>5280</v>
      </c>
      <c r="OM48" s="268">
        <v>8640</v>
      </c>
      <c r="ON48" s="268">
        <v>6240</v>
      </c>
      <c r="OO48" s="268">
        <v>6880</v>
      </c>
      <c r="OP48" s="268">
        <v>6480</v>
      </c>
      <c r="OQ48" s="269"/>
      <c r="OR48" s="270">
        <f t="shared" si="26"/>
        <v>100080</v>
      </c>
      <c r="OS48" s="271">
        <f t="shared" si="26"/>
        <v>90880</v>
      </c>
      <c r="OT48" s="268">
        <v>100</v>
      </c>
      <c r="OU48" s="268">
        <v>100</v>
      </c>
      <c r="OV48" s="268">
        <v>0</v>
      </c>
      <c r="OW48" s="268">
        <v>50</v>
      </c>
      <c r="OX48" s="268">
        <v>0</v>
      </c>
      <c r="OY48" s="268">
        <v>0</v>
      </c>
      <c r="OZ48" s="268">
        <v>200</v>
      </c>
      <c r="PA48" s="268">
        <v>0</v>
      </c>
      <c r="PB48" s="268">
        <v>50</v>
      </c>
      <c r="PC48" s="268">
        <v>100</v>
      </c>
      <c r="PD48" s="268">
        <v>0</v>
      </c>
      <c r="PE48" s="268">
        <v>0</v>
      </c>
      <c r="PF48" s="269"/>
      <c r="PG48" s="270">
        <f t="shared" si="27"/>
        <v>600</v>
      </c>
      <c r="PH48" s="271">
        <f t="shared" si="27"/>
        <v>500</v>
      </c>
      <c r="PI48" s="268">
        <v>10529</v>
      </c>
      <c r="PJ48" s="268">
        <v>10111</v>
      </c>
      <c r="PK48" s="268">
        <v>11651.6</v>
      </c>
      <c r="PL48" s="268">
        <v>9893.4</v>
      </c>
      <c r="PM48" s="268">
        <v>9128</v>
      </c>
      <c r="PN48" s="268">
        <v>12369.5</v>
      </c>
      <c r="PO48" s="268">
        <v>14216.04</v>
      </c>
      <c r="PP48" s="268">
        <v>5764.96</v>
      </c>
      <c r="PQ48" s="268">
        <v>8504</v>
      </c>
      <c r="PR48" s="268">
        <v>14778</v>
      </c>
      <c r="PS48" s="268">
        <v>12320</v>
      </c>
      <c r="PT48" s="268">
        <v>15295</v>
      </c>
      <c r="PU48" s="269"/>
      <c r="PV48" s="270">
        <f t="shared" si="28"/>
        <v>134560.5</v>
      </c>
      <c r="PW48" s="271">
        <f t="shared" si="28"/>
        <v>124031.50000000001</v>
      </c>
      <c r="PX48" s="268">
        <v>42.5</v>
      </c>
      <c r="PY48" s="268">
        <v>103.5</v>
      </c>
      <c r="PZ48" s="268">
        <v>106</v>
      </c>
      <c r="QA48" s="268">
        <v>6</v>
      </c>
      <c r="QB48" s="268">
        <v>45.5</v>
      </c>
      <c r="QC48" s="268">
        <v>24</v>
      </c>
      <c r="QD48" s="268">
        <v>9</v>
      </c>
      <c r="QE48" s="268">
        <v>0</v>
      </c>
      <c r="QF48" s="268">
        <v>15</v>
      </c>
      <c r="QG48" s="268">
        <v>0</v>
      </c>
      <c r="QH48" s="268">
        <v>4</v>
      </c>
      <c r="QI48" s="268">
        <v>0</v>
      </c>
      <c r="QJ48" s="269"/>
      <c r="QK48" s="270">
        <f t="shared" si="29"/>
        <v>355.5</v>
      </c>
      <c r="QL48" s="271">
        <f t="shared" si="29"/>
        <v>313</v>
      </c>
      <c r="QM48" s="268">
        <v>1520</v>
      </c>
      <c r="QN48" s="268">
        <v>1680</v>
      </c>
      <c r="QO48" s="268">
        <v>2038.4</v>
      </c>
      <c r="QP48" s="268">
        <v>1641.6</v>
      </c>
      <c r="QQ48" s="268">
        <v>1440</v>
      </c>
      <c r="QR48" s="268">
        <v>1520</v>
      </c>
      <c r="QS48" s="268">
        <v>2800</v>
      </c>
      <c r="QT48" s="268">
        <v>480</v>
      </c>
      <c r="QU48" s="268">
        <v>1200</v>
      </c>
      <c r="QV48" s="268">
        <v>2160</v>
      </c>
      <c r="QW48" s="268">
        <v>2000</v>
      </c>
      <c r="QX48" s="268">
        <v>3120</v>
      </c>
      <c r="QY48" s="269"/>
      <c r="QZ48" s="270">
        <f t="shared" si="30"/>
        <v>21600</v>
      </c>
      <c r="RA48" s="271">
        <f t="shared" si="30"/>
        <v>20080</v>
      </c>
      <c r="RB48" s="268">
        <v>50</v>
      </c>
      <c r="RC48" s="268">
        <v>100</v>
      </c>
      <c r="RD48" s="268">
        <v>150</v>
      </c>
      <c r="RE48" s="268">
        <v>0</v>
      </c>
      <c r="RF48" s="268">
        <v>0</v>
      </c>
      <c r="RG48" s="268">
        <v>0</v>
      </c>
      <c r="RH48" s="268">
        <v>100</v>
      </c>
      <c r="RI48" s="268">
        <v>100</v>
      </c>
      <c r="RJ48" s="268">
        <v>100</v>
      </c>
      <c r="RK48" s="268">
        <v>0</v>
      </c>
      <c r="RL48" s="268">
        <v>0</v>
      </c>
      <c r="RM48" s="268">
        <v>0</v>
      </c>
      <c r="RN48" s="269"/>
      <c r="RO48" s="270">
        <f t="shared" si="31"/>
        <v>600</v>
      </c>
      <c r="RP48" s="271">
        <f t="shared" si="31"/>
        <v>550</v>
      </c>
      <c r="RQ48" s="268">
        <v>0</v>
      </c>
      <c r="RR48" s="268">
        <v>0</v>
      </c>
      <c r="RS48" s="268">
        <v>0</v>
      </c>
      <c r="RT48" s="268">
        <v>0</v>
      </c>
      <c r="RU48" s="268">
        <v>0</v>
      </c>
      <c r="RV48" s="268">
        <v>0</v>
      </c>
      <c r="RW48" s="268">
        <v>0</v>
      </c>
      <c r="RX48" s="268">
        <v>0</v>
      </c>
      <c r="RY48" s="268">
        <v>0</v>
      </c>
      <c r="RZ48" s="268">
        <v>0</v>
      </c>
      <c r="SA48" s="268">
        <v>0</v>
      </c>
      <c r="SB48" s="268">
        <v>0</v>
      </c>
      <c r="SC48" s="269"/>
      <c r="SD48" s="270">
        <f t="shared" si="32"/>
        <v>0</v>
      </c>
      <c r="SE48" s="271">
        <f t="shared" si="32"/>
        <v>0</v>
      </c>
      <c r="SF48" s="268">
        <v>0</v>
      </c>
      <c r="SG48" s="268">
        <v>0</v>
      </c>
      <c r="SH48" s="268">
        <v>0</v>
      </c>
      <c r="SI48" s="268">
        <v>0</v>
      </c>
      <c r="SJ48" s="268">
        <v>0</v>
      </c>
      <c r="SK48" s="268">
        <v>0</v>
      </c>
      <c r="SL48" s="268">
        <v>0</v>
      </c>
      <c r="SM48" s="268">
        <v>0</v>
      </c>
      <c r="SN48" s="268">
        <v>0</v>
      </c>
      <c r="SO48" s="268">
        <v>0</v>
      </c>
      <c r="SP48" s="268">
        <v>0</v>
      </c>
      <c r="SQ48" s="268">
        <v>0</v>
      </c>
      <c r="SR48" s="269"/>
      <c r="SS48" s="270">
        <f t="shared" si="33"/>
        <v>0</v>
      </c>
      <c r="ST48" s="271">
        <f t="shared" si="33"/>
        <v>0</v>
      </c>
      <c r="SU48" s="268">
        <v>13685</v>
      </c>
      <c r="SV48" s="268">
        <v>16030.89</v>
      </c>
      <c r="SW48" s="268">
        <v>16845</v>
      </c>
      <c r="SX48" s="268">
        <v>13720</v>
      </c>
      <c r="SY48" s="268">
        <v>13375</v>
      </c>
      <c r="SZ48" s="268">
        <v>12110</v>
      </c>
      <c r="TA48" s="268">
        <v>12965</v>
      </c>
      <c r="TB48" s="268">
        <v>8710</v>
      </c>
      <c r="TC48" s="268">
        <v>12555</v>
      </c>
      <c r="TD48" s="268">
        <v>15467.67</v>
      </c>
      <c r="TE48" s="268">
        <v>14555.79</v>
      </c>
      <c r="TF48" s="268">
        <v>12525</v>
      </c>
      <c r="TG48" s="269"/>
      <c r="TH48" s="270">
        <f t="shared" si="34"/>
        <v>162544.35</v>
      </c>
      <c r="TI48" s="271">
        <f t="shared" si="34"/>
        <v>148859.35</v>
      </c>
      <c r="TJ48" s="268">
        <v>589.91999999999996</v>
      </c>
      <c r="TK48" s="268">
        <v>625.02</v>
      </c>
      <c r="TL48" s="268">
        <v>538.28</v>
      </c>
      <c r="TM48" s="268">
        <v>614.94000000000005</v>
      </c>
      <c r="TN48" s="268">
        <v>586.08000000000004</v>
      </c>
      <c r="TO48" s="268">
        <v>642.70000000000005</v>
      </c>
      <c r="TP48" s="268">
        <v>543</v>
      </c>
      <c r="TQ48" s="268">
        <v>275.54000000000002</v>
      </c>
      <c r="TR48" s="268">
        <v>375.21</v>
      </c>
      <c r="TS48" s="268">
        <v>784.48</v>
      </c>
      <c r="TT48" s="268">
        <v>609.15</v>
      </c>
      <c r="TU48" s="268">
        <v>663.73</v>
      </c>
      <c r="TV48" s="269"/>
      <c r="TW48" s="270">
        <f t="shared" si="35"/>
        <v>6848.0499999999993</v>
      </c>
      <c r="TX48" s="271">
        <f t="shared" si="35"/>
        <v>6258.1299999999992</v>
      </c>
      <c r="TY48" s="268">
        <v>9520</v>
      </c>
      <c r="TZ48" s="268">
        <v>8484.11</v>
      </c>
      <c r="UA48" s="268">
        <v>8640</v>
      </c>
      <c r="UB48" s="268">
        <v>9600</v>
      </c>
      <c r="UC48" s="268">
        <v>9360</v>
      </c>
      <c r="UD48" s="268">
        <v>8560</v>
      </c>
      <c r="UE48" s="268">
        <v>8800</v>
      </c>
      <c r="UF48" s="268">
        <v>6240</v>
      </c>
      <c r="UG48" s="268">
        <v>8240</v>
      </c>
      <c r="UH48" s="268">
        <v>10541.54</v>
      </c>
      <c r="UI48" s="268">
        <v>9920</v>
      </c>
      <c r="UJ48" s="268">
        <v>8880</v>
      </c>
      <c r="UK48" s="269"/>
      <c r="UL48" s="270">
        <f t="shared" si="36"/>
        <v>106785.65</v>
      </c>
      <c r="UM48" s="271">
        <f t="shared" si="36"/>
        <v>97265.65</v>
      </c>
      <c r="UN48" s="268">
        <v>850</v>
      </c>
      <c r="UO48" s="268">
        <v>1050</v>
      </c>
      <c r="UP48" s="268">
        <v>250</v>
      </c>
      <c r="UQ48" s="268">
        <v>450</v>
      </c>
      <c r="UR48" s="268">
        <v>200</v>
      </c>
      <c r="US48" s="268">
        <v>750</v>
      </c>
      <c r="UT48" s="268">
        <v>500</v>
      </c>
      <c r="UU48" s="268">
        <v>400</v>
      </c>
      <c r="UV48" s="268">
        <v>400</v>
      </c>
      <c r="UW48" s="268">
        <v>800</v>
      </c>
      <c r="UX48" s="268">
        <v>850</v>
      </c>
      <c r="UY48" s="268">
        <v>950</v>
      </c>
      <c r="UZ48" s="269"/>
      <c r="VA48" s="270">
        <f t="shared" si="37"/>
        <v>7450</v>
      </c>
      <c r="VB48" s="271">
        <f t="shared" si="37"/>
        <v>6600</v>
      </c>
      <c r="VC48" s="268">
        <v>0</v>
      </c>
      <c r="VD48" s="268">
        <v>0</v>
      </c>
      <c r="VE48" s="268">
        <v>160</v>
      </c>
      <c r="VF48" s="268">
        <v>80</v>
      </c>
      <c r="VG48" s="268">
        <v>80</v>
      </c>
      <c r="VH48" s="268">
        <v>0</v>
      </c>
      <c r="VI48" s="268">
        <v>80</v>
      </c>
      <c r="VJ48" s="268">
        <v>160</v>
      </c>
      <c r="VK48" s="268">
        <v>80</v>
      </c>
      <c r="VL48" s="268">
        <v>80</v>
      </c>
      <c r="VM48" s="268">
        <v>0</v>
      </c>
      <c r="VN48" s="268">
        <v>240</v>
      </c>
      <c r="VO48" s="269"/>
      <c r="VP48" s="270">
        <f t="shared" si="38"/>
        <v>960</v>
      </c>
      <c r="VQ48" s="271">
        <f t="shared" si="38"/>
        <v>960</v>
      </c>
      <c r="VR48" s="268">
        <v>3835</v>
      </c>
      <c r="VS48" s="268">
        <v>1795</v>
      </c>
      <c r="VT48" s="268">
        <v>4425</v>
      </c>
      <c r="VU48" s="268">
        <v>5015</v>
      </c>
      <c r="VV48" s="268">
        <v>2360</v>
      </c>
      <c r="VW48" s="268">
        <v>5310</v>
      </c>
      <c r="VX48" s="268">
        <v>6460</v>
      </c>
      <c r="VY48" s="268">
        <v>4130</v>
      </c>
      <c r="VZ48" s="268">
        <v>5605</v>
      </c>
      <c r="WA48" s="268">
        <v>5605</v>
      </c>
      <c r="WB48" s="268">
        <v>5015</v>
      </c>
      <c r="WC48" s="268">
        <v>4130</v>
      </c>
      <c r="WD48" s="269"/>
      <c r="WE48" s="270">
        <f t="shared" si="39"/>
        <v>53685</v>
      </c>
      <c r="WF48" s="271">
        <f t="shared" si="39"/>
        <v>49850</v>
      </c>
      <c r="WG48" s="268">
        <v>30940.39</v>
      </c>
      <c r="WH48" s="268">
        <v>19737.87</v>
      </c>
      <c r="WI48" s="268">
        <v>21057.59</v>
      </c>
      <c r="WJ48" s="268">
        <v>23698.76</v>
      </c>
      <c r="WK48" s="268">
        <v>24968.02</v>
      </c>
      <c r="WL48" s="268">
        <v>26446.17</v>
      </c>
      <c r="WM48" s="268">
        <v>28616.080000000002</v>
      </c>
      <c r="WN48" s="268">
        <v>27833.51</v>
      </c>
      <c r="WO48" s="268">
        <v>17974.060000000001</v>
      </c>
      <c r="WP48" s="268">
        <v>22231.439999999999</v>
      </c>
      <c r="WQ48" s="268">
        <v>32543.11</v>
      </c>
      <c r="WR48" s="268">
        <v>21930.16</v>
      </c>
      <c r="WS48" s="269"/>
      <c r="WT48" s="270">
        <f t="shared" si="40"/>
        <v>297977.15999999997</v>
      </c>
      <c r="WU48" s="271">
        <f t="shared" si="40"/>
        <v>267036.76999999996</v>
      </c>
      <c r="WV48" s="268">
        <v>3407.45</v>
      </c>
      <c r="WW48" s="268">
        <v>2412.77</v>
      </c>
      <c r="WX48" s="268">
        <v>2757.19</v>
      </c>
      <c r="WY48" s="268">
        <v>3099.24</v>
      </c>
      <c r="WZ48" s="268">
        <v>2665.49</v>
      </c>
      <c r="XA48" s="268">
        <v>2787.79</v>
      </c>
      <c r="XB48" s="268">
        <v>3047.87</v>
      </c>
      <c r="XC48" s="268">
        <v>2956.69</v>
      </c>
      <c r="XD48" s="268">
        <v>2234.5</v>
      </c>
      <c r="XE48" s="268">
        <v>2381.83</v>
      </c>
      <c r="XF48" s="268">
        <v>3228.12</v>
      </c>
      <c r="XG48" s="268">
        <v>2070.0500000000002</v>
      </c>
      <c r="XH48" s="269"/>
      <c r="XI48" s="270">
        <f t="shared" si="41"/>
        <v>33048.99</v>
      </c>
      <c r="XJ48" s="271">
        <f t="shared" si="41"/>
        <v>29641.539999999994</v>
      </c>
      <c r="XK48" s="268">
        <v>0</v>
      </c>
      <c r="XL48" s="268">
        <v>0</v>
      </c>
      <c r="XM48" s="268">
        <v>0</v>
      </c>
      <c r="XN48" s="268">
        <v>0</v>
      </c>
      <c r="XO48" s="268">
        <v>0</v>
      </c>
      <c r="XP48" s="268">
        <v>0</v>
      </c>
      <c r="XQ48" s="268">
        <v>0</v>
      </c>
      <c r="XR48" s="268">
        <v>0</v>
      </c>
      <c r="XS48" s="268">
        <v>0</v>
      </c>
      <c r="XT48" s="268">
        <v>0</v>
      </c>
      <c r="XU48" s="268">
        <v>0</v>
      </c>
      <c r="XV48" s="268">
        <v>0</v>
      </c>
      <c r="XW48" s="268"/>
      <c r="XX48" s="270">
        <f t="shared" si="42"/>
        <v>0</v>
      </c>
      <c r="XY48" s="271">
        <f t="shared" si="42"/>
        <v>0</v>
      </c>
      <c r="XZ48" s="268">
        <v>1365.47</v>
      </c>
      <c r="YA48" s="268">
        <v>1674.57</v>
      </c>
      <c r="YB48" s="268">
        <v>1353.55</v>
      </c>
      <c r="YC48" s="268">
        <v>1511.39</v>
      </c>
      <c r="YD48" s="268">
        <v>1687.2</v>
      </c>
      <c r="YE48" s="268">
        <v>1992.44</v>
      </c>
      <c r="YF48" s="268">
        <v>1565.5</v>
      </c>
      <c r="YG48" s="268">
        <v>1404.49</v>
      </c>
      <c r="YH48" s="268">
        <v>1525.06</v>
      </c>
      <c r="YI48" s="268">
        <v>1931.53</v>
      </c>
      <c r="YJ48" s="268">
        <v>2008.38</v>
      </c>
      <c r="YK48" s="268">
        <v>1719.58</v>
      </c>
      <c r="YL48" s="269"/>
      <c r="YM48" s="270">
        <f t="shared" si="43"/>
        <v>19739.160000000003</v>
      </c>
      <c r="YN48" s="271">
        <f t="shared" si="43"/>
        <v>18373.690000000002</v>
      </c>
      <c r="YO48" s="268">
        <v>8489.99</v>
      </c>
      <c r="YP48" s="268">
        <v>8735.51</v>
      </c>
      <c r="YQ48" s="268">
        <v>8338.15</v>
      </c>
      <c r="YR48" s="268">
        <v>10367.879999999999</v>
      </c>
      <c r="YS48" s="268">
        <v>8774</v>
      </c>
      <c r="YT48" s="268">
        <v>10626.92</v>
      </c>
      <c r="YU48" s="268">
        <v>9868.23</v>
      </c>
      <c r="YV48" s="268">
        <v>7682.88</v>
      </c>
      <c r="YW48" s="268">
        <v>7128.11</v>
      </c>
      <c r="YX48" s="268">
        <v>9819.4</v>
      </c>
      <c r="YY48" s="268">
        <v>8733.8700000000008</v>
      </c>
      <c r="YZ48" s="268">
        <v>6840.74</v>
      </c>
      <c r="ZA48" s="269"/>
      <c r="ZB48" s="270">
        <f t="shared" si="44"/>
        <v>105405.68</v>
      </c>
      <c r="ZC48" s="271">
        <f t="shared" si="44"/>
        <v>96915.689999999988</v>
      </c>
      <c r="ZD48" s="268">
        <v>0</v>
      </c>
      <c r="ZE48" s="268">
        <v>0</v>
      </c>
      <c r="ZF48" s="268">
        <v>0</v>
      </c>
      <c r="ZG48" s="268">
        <v>0</v>
      </c>
      <c r="ZH48" s="268">
        <v>0</v>
      </c>
      <c r="ZI48" s="268">
        <v>0</v>
      </c>
      <c r="ZJ48" s="268">
        <v>0</v>
      </c>
      <c r="ZK48" s="268">
        <v>0</v>
      </c>
      <c r="ZL48" s="268">
        <v>0</v>
      </c>
      <c r="ZM48" s="268">
        <v>0</v>
      </c>
      <c r="ZN48" s="268">
        <v>0</v>
      </c>
      <c r="ZO48" s="268">
        <v>0</v>
      </c>
      <c r="ZP48" s="269"/>
      <c r="ZQ48" s="270">
        <f t="shared" si="45"/>
        <v>0</v>
      </c>
      <c r="ZR48" s="271">
        <f t="shared" si="45"/>
        <v>0</v>
      </c>
      <c r="ZS48" s="268">
        <v>0</v>
      </c>
      <c r="ZT48" s="268">
        <v>0</v>
      </c>
      <c r="ZU48" s="268">
        <v>0</v>
      </c>
      <c r="ZV48" s="268">
        <v>0</v>
      </c>
      <c r="ZW48" s="268">
        <v>0</v>
      </c>
      <c r="ZX48" s="268">
        <v>0</v>
      </c>
      <c r="ZY48" s="268">
        <v>0</v>
      </c>
      <c r="ZZ48" s="268">
        <v>0</v>
      </c>
      <c r="AAA48" s="268">
        <v>0</v>
      </c>
      <c r="AAB48" s="268">
        <v>0</v>
      </c>
      <c r="AAC48" s="268">
        <v>0</v>
      </c>
      <c r="AAD48" s="268">
        <v>0</v>
      </c>
      <c r="AAE48" s="269"/>
      <c r="AAF48" s="270">
        <f t="shared" si="46"/>
        <v>0</v>
      </c>
      <c r="AAG48" s="271">
        <f t="shared" si="46"/>
        <v>0</v>
      </c>
      <c r="AAH48" s="268">
        <v>20488.349999999999</v>
      </c>
      <c r="AAI48" s="268">
        <v>22820.63</v>
      </c>
      <c r="AAJ48" s="268">
        <v>17694.07</v>
      </c>
      <c r="AAK48" s="268">
        <v>19290.169999999998</v>
      </c>
      <c r="AAL48" s="268">
        <v>21140.89</v>
      </c>
      <c r="AAM48" s="268">
        <v>21809.07</v>
      </c>
      <c r="AAN48" s="268">
        <v>20880.939999999999</v>
      </c>
      <c r="AAO48" s="268">
        <v>14090.76</v>
      </c>
      <c r="AAP48" s="268">
        <v>13766.14</v>
      </c>
      <c r="AAQ48" s="268">
        <v>15888.6</v>
      </c>
      <c r="AAR48" s="268">
        <v>20993.88</v>
      </c>
      <c r="AAS48" s="268">
        <v>19758.46</v>
      </c>
      <c r="AAT48" s="269"/>
      <c r="AAU48" s="270">
        <f t="shared" si="47"/>
        <v>228621.96000000002</v>
      </c>
      <c r="AAV48" s="271">
        <f t="shared" si="47"/>
        <v>208133.61</v>
      </c>
      <c r="AAW48" s="268">
        <v>7781.47</v>
      </c>
      <c r="AAX48" s="268">
        <v>8084.38</v>
      </c>
      <c r="AAY48" s="268">
        <v>7750.01</v>
      </c>
      <c r="AAZ48" s="268">
        <v>8062.21</v>
      </c>
      <c r="ABA48" s="268">
        <v>9269.68</v>
      </c>
      <c r="ABB48" s="268">
        <v>8792.98</v>
      </c>
      <c r="ABC48" s="268">
        <v>8530.52</v>
      </c>
      <c r="ABD48" s="268">
        <v>6312.57</v>
      </c>
      <c r="ABE48" s="268">
        <v>5013.68</v>
      </c>
      <c r="ABF48" s="268">
        <v>5745.88</v>
      </c>
      <c r="ABG48" s="268">
        <v>6601.47</v>
      </c>
      <c r="ABH48" s="268">
        <v>7167.59</v>
      </c>
      <c r="ABI48" s="269"/>
      <c r="ABJ48" s="270">
        <f t="shared" si="48"/>
        <v>89112.44</v>
      </c>
      <c r="ABK48" s="271">
        <f t="shared" si="48"/>
        <v>81330.97</v>
      </c>
      <c r="ABL48" s="268">
        <v>10248.01</v>
      </c>
      <c r="ABM48" s="268">
        <v>11353.98</v>
      </c>
      <c r="ABN48" s="268">
        <v>9731.75</v>
      </c>
      <c r="ABO48" s="268">
        <v>11384.41</v>
      </c>
      <c r="ABP48" s="268">
        <v>11990.82</v>
      </c>
      <c r="ABQ48" s="268">
        <v>14713.53</v>
      </c>
      <c r="ABR48" s="268">
        <v>10635.76</v>
      </c>
      <c r="ABS48" s="268">
        <v>7197.74</v>
      </c>
      <c r="ABT48" s="268">
        <v>7595.96</v>
      </c>
      <c r="ABU48" s="268">
        <v>9510.59</v>
      </c>
      <c r="ABV48" s="268">
        <v>10084.27</v>
      </c>
      <c r="ABW48" s="268">
        <v>10331.24</v>
      </c>
      <c r="ABX48" s="269"/>
      <c r="ABY48" s="270">
        <f t="shared" si="49"/>
        <v>124778.06000000001</v>
      </c>
      <c r="ABZ48" s="271">
        <f t="shared" si="49"/>
        <v>114530.05000000002</v>
      </c>
      <c r="ACA48" s="268">
        <v>39227</v>
      </c>
      <c r="ACB48" s="268">
        <v>44229.81</v>
      </c>
      <c r="ACC48" s="268">
        <v>41158.58</v>
      </c>
      <c r="ACD48" s="268">
        <v>41289.47</v>
      </c>
      <c r="ACE48" s="268">
        <v>46277.279999999999</v>
      </c>
      <c r="ACF48" s="268">
        <v>45679.27</v>
      </c>
      <c r="ACG48" s="268">
        <v>44643.33</v>
      </c>
      <c r="ACH48" s="268">
        <v>31464.02</v>
      </c>
      <c r="ACI48" s="268">
        <v>22549.14</v>
      </c>
      <c r="ACJ48" s="268">
        <v>26796.74</v>
      </c>
      <c r="ACK48" s="268">
        <v>30312.77</v>
      </c>
      <c r="ACL48" s="268">
        <v>31122.14</v>
      </c>
      <c r="ACM48" s="269"/>
      <c r="ACN48" s="270">
        <f t="shared" si="50"/>
        <v>444749.55000000005</v>
      </c>
      <c r="ACO48" s="271">
        <f t="shared" si="50"/>
        <v>405522.55000000005</v>
      </c>
      <c r="ACP48" s="268">
        <v>0</v>
      </c>
      <c r="ACQ48" s="268">
        <v>0</v>
      </c>
      <c r="ACR48" s="268">
        <v>0</v>
      </c>
      <c r="ACS48" s="268">
        <v>0</v>
      </c>
      <c r="ACT48" s="268">
        <v>0</v>
      </c>
      <c r="ACU48" s="268">
        <v>0</v>
      </c>
      <c r="ACV48" s="268">
        <v>0</v>
      </c>
      <c r="ACW48" s="268">
        <v>0</v>
      </c>
      <c r="ACX48" s="268">
        <v>0</v>
      </c>
      <c r="ACY48" s="268">
        <v>0</v>
      </c>
      <c r="ACZ48" s="268">
        <v>0</v>
      </c>
      <c r="ADA48" s="268">
        <v>0</v>
      </c>
      <c r="ADB48" s="269"/>
      <c r="ADC48" s="270">
        <f t="shared" si="51"/>
        <v>0</v>
      </c>
      <c r="ADD48" s="271">
        <f t="shared" si="51"/>
        <v>0</v>
      </c>
      <c r="ADE48" s="268">
        <v>0</v>
      </c>
      <c r="ADF48" s="268">
        <v>0</v>
      </c>
      <c r="ADG48" s="268">
        <v>0</v>
      </c>
      <c r="ADH48" s="268">
        <v>0</v>
      </c>
      <c r="ADI48" s="268">
        <v>0</v>
      </c>
      <c r="ADJ48" s="268">
        <v>0</v>
      </c>
      <c r="ADK48" s="268">
        <v>0</v>
      </c>
      <c r="ADL48" s="268">
        <v>0</v>
      </c>
      <c r="ADM48" s="268">
        <v>0</v>
      </c>
      <c r="ADN48" s="268">
        <v>0</v>
      </c>
      <c r="ADO48" s="268">
        <v>0</v>
      </c>
      <c r="ADP48" s="268">
        <v>0</v>
      </c>
      <c r="ADQ48" s="269"/>
      <c r="ADR48" s="270">
        <f t="shared" si="52"/>
        <v>0</v>
      </c>
      <c r="ADS48" s="271">
        <f t="shared" si="52"/>
        <v>0</v>
      </c>
      <c r="ADT48" s="268">
        <v>0</v>
      </c>
      <c r="ADU48" s="268">
        <v>0</v>
      </c>
      <c r="ADV48" s="268">
        <v>0</v>
      </c>
      <c r="ADW48" s="268">
        <v>0</v>
      </c>
      <c r="ADX48" s="268">
        <v>0</v>
      </c>
      <c r="ADY48" s="268">
        <v>0</v>
      </c>
      <c r="ADZ48" s="268">
        <v>0</v>
      </c>
      <c r="AEA48" s="268">
        <v>0</v>
      </c>
      <c r="AEB48" s="268">
        <v>0</v>
      </c>
      <c r="AEC48" s="268">
        <v>0</v>
      </c>
      <c r="AED48" s="268">
        <v>0</v>
      </c>
      <c r="AEE48" s="268">
        <v>0</v>
      </c>
      <c r="AEF48" s="269"/>
      <c r="AEG48" s="270">
        <f t="shared" si="53"/>
        <v>0</v>
      </c>
      <c r="AEH48" s="271">
        <f t="shared" si="53"/>
        <v>0</v>
      </c>
      <c r="AEI48" s="268">
        <v>0</v>
      </c>
      <c r="AEJ48" s="268">
        <v>0</v>
      </c>
      <c r="AEK48" s="268">
        <v>0</v>
      </c>
      <c r="AEL48" s="268">
        <v>0</v>
      </c>
      <c r="AEM48" s="268">
        <v>0</v>
      </c>
      <c r="AEN48" s="268">
        <v>0</v>
      </c>
      <c r="AEO48" s="268">
        <v>0</v>
      </c>
      <c r="AEP48" s="268">
        <v>0</v>
      </c>
      <c r="AEQ48" s="268">
        <v>0</v>
      </c>
      <c r="AER48" s="268">
        <v>0</v>
      </c>
      <c r="AES48" s="268">
        <v>0</v>
      </c>
      <c r="AET48" s="268">
        <v>0</v>
      </c>
      <c r="AEU48" s="269"/>
      <c r="AEV48" s="270">
        <f t="shared" si="54"/>
        <v>0</v>
      </c>
      <c r="AEW48" s="271">
        <f t="shared" si="54"/>
        <v>0</v>
      </c>
      <c r="AEX48" s="268">
        <v>0</v>
      </c>
      <c r="AEY48" s="268">
        <v>0</v>
      </c>
      <c r="AEZ48" s="268">
        <v>0</v>
      </c>
      <c r="AFA48" s="268">
        <v>0</v>
      </c>
      <c r="AFB48" s="268">
        <v>0</v>
      </c>
      <c r="AFC48" s="268">
        <v>0</v>
      </c>
      <c r="AFD48" s="268">
        <v>0</v>
      </c>
      <c r="AFE48" s="268">
        <v>0</v>
      </c>
      <c r="AFF48" s="268">
        <v>0</v>
      </c>
      <c r="AFG48" s="268">
        <v>0</v>
      </c>
      <c r="AFH48" s="268">
        <v>0</v>
      </c>
      <c r="AFI48" s="268">
        <v>0</v>
      </c>
      <c r="AFJ48" s="269"/>
      <c r="AFK48" s="270">
        <f t="shared" si="55"/>
        <v>0</v>
      </c>
      <c r="AFL48" s="271">
        <f t="shared" si="55"/>
        <v>0</v>
      </c>
      <c r="AFM48" s="268">
        <v>0</v>
      </c>
      <c r="AFN48" s="268">
        <v>0</v>
      </c>
      <c r="AFO48" s="268">
        <v>0</v>
      </c>
      <c r="AFP48" s="268">
        <v>24</v>
      </c>
      <c r="AFQ48" s="268">
        <v>24</v>
      </c>
      <c r="AFR48" s="268">
        <v>12</v>
      </c>
      <c r="AFS48" s="268">
        <v>0</v>
      </c>
      <c r="AFT48" s="268">
        <v>0</v>
      </c>
      <c r="AFU48" s="268">
        <v>0</v>
      </c>
      <c r="AFV48" s="268">
        <v>48</v>
      </c>
      <c r="AFW48" s="268">
        <v>12</v>
      </c>
      <c r="AFX48" s="268">
        <v>12</v>
      </c>
      <c r="AFY48" s="269"/>
      <c r="AFZ48" s="270">
        <f t="shared" si="56"/>
        <v>132</v>
      </c>
      <c r="AGA48" s="271">
        <f t="shared" si="56"/>
        <v>132</v>
      </c>
      <c r="AGB48" s="268">
        <v>25</v>
      </c>
      <c r="AGC48" s="268">
        <v>15</v>
      </c>
      <c r="AGD48" s="268">
        <v>0</v>
      </c>
      <c r="AGE48" s="268">
        <v>0</v>
      </c>
      <c r="AGF48" s="268">
        <v>6.55</v>
      </c>
      <c r="AGG48" s="268">
        <v>0</v>
      </c>
      <c r="AGH48" s="268">
        <v>0</v>
      </c>
      <c r="AGI48" s="268">
        <v>10</v>
      </c>
      <c r="AGJ48" s="268">
        <v>10</v>
      </c>
      <c r="AGK48" s="268">
        <v>20</v>
      </c>
      <c r="AGL48" s="268">
        <v>20</v>
      </c>
      <c r="AGM48" s="268">
        <v>31.55</v>
      </c>
      <c r="AGN48" s="269"/>
      <c r="AGO48" s="270">
        <f t="shared" si="57"/>
        <v>138.1</v>
      </c>
      <c r="AGP48" s="271">
        <f t="shared" si="57"/>
        <v>113.1</v>
      </c>
      <c r="AGQ48" s="268">
        <v>0</v>
      </c>
      <c r="AGR48" s="268">
        <v>0</v>
      </c>
      <c r="AGS48" s="268">
        <v>0</v>
      </c>
      <c r="AGT48" s="268">
        <v>0</v>
      </c>
      <c r="AGU48" s="268">
        <v>0</v>
      </c>
      <c r="AGV48" s="268">
        <v>0</v>
      </c>
      <c r="AGW48" s="268">
        <v>0</v>
      </c>
      <c r="AGX48" s="268">
        <v>0</v>
      </c>
      <c r="AGY48" s="268">
        <v>0</v>
      </c>
      <c r="AGZ48" s="268">
        <v>0</v>
      </c>
      <c r="AHA48" s="268">
        <v>0</v>
      </c>
      <c r="AHB48" s="268">
        <v>0</v>
      </c>
      <c r="AHC48" s="269"/>
      <c r="AHD48" s="270">
        <f t="shared" si="58"/>
        <v>0</v>
      </c>
      <c r="AHE48" s="271">
        <f t="shared" si="58"/>
        <v>0</v>
      </c>
      <c r="AHF48" s="268">
        <v>24</v>
      </c>
      <c r="AHG48" s="268">
        <v>15.5</v>
      </c>
      <c r="AHH48" s="268">
        <v>26</v>
      </c>
      <c r="AHI48" s="268">
        <v>9.5</v>
      </c>
      <c r="AHJ48" s="268">
        <v>42.5</v>
      </c>
      <c r="AHK48" s="268">
        <v>19.5</v>
      </c>
      <c r="AHL48" s="268">
        <v>93</v>
      </c>
      <c r="AHM48" s="268">
        <v>116</v>
      </c>
      <c r="AHN48" s="268">
        <v>19</v>
      </c>
      <c r="AHO48" s="268">
        <v>126</v>
      </c>
      <c r="AHP48" s="268">
        <v>119</v>
      </c>
      <c r="AHQ48" s="268">
        <v>84</v>
      </c>
      <c r="AHR48" s="269"/>
      <c r="AHS48" s="270">
        <f t="shared" si="59"/>
        <v>694</v>
      </c>
      <c r="AHT48" s="271">
        <f t="shared" si="59"/>
        <v>670</v>
      </c>
      <c r="AHU48" s="268">
        <v>0</v>
      </c>
      <c r="AHV48" s="268">
        <v>0</v>
      </c>
      <c r="AHW48" s="268">
        <v>0</v>
      </c>
      <c r="AHX48" s="268">
        <v>0</v>
      </c>
      <c r="AHY48" s="268">
        <v>0</v>
      </c>
      <c r="AHZ48" s="268">
        <v>0</v>
      </c>
      <c r="AIA48" s="268">
        <v>0</v>
      </c>
      <c r="AIB48" s="268">
        <v>0</v>
      </c>
      <c r="AIC48" s="268">
        <v>0</v>
      </c>
      <c r="AID48" s="268">
        <v>0</v>
      </c>
      <c r="AIE48" s="268">
        <v>0</v>
      </c>
      <c r="AIF48" s="268">
        <v>0</v>
      </c>
      <c r="AIG48" s="269"/>
      <c r="AIH48" s="270">
        <f t="shared" si="60"/>
        <v>0</v>
      </c>
      <c r="AII48" s="271">
        <f t="shared" si="60"/>
        <v>0</v>
      </c>
      <c r="AIJ48" s="268">
        <v>0</v>
      </c>
      <c r="AIK48" s="268">
        <v>0</v>
      </c>
      <c r="AIL48" s="268">
        <v>0</v>
      </c>
      <c r="AIM48" s="268">
        <v>0</v>
      </c>
      <c r="AIN48" s="268">
        <v>0</v>
      </c>
      <c r="AIO48" s="268">
        <v>0</v>
      </c>
      <c r="AIP48" s="268">
        <v>0</v>
      </c>
      <c r="AIQ48" s="268">
        <v>0</v>
      </c>
      <c r="AIR48" s="268">
        <v>0</v>
      </c>
      <c r="AIS48" s="268">
        <v>0</v>
      </c>
      <c r="AIT48" s="268">
        <v>0</v>
      </c>
      <c r="AIU48" s="268">
        <v>0</v>
      </c>
      <c r="AIV48" s="269"/>
      <c r="AIW48" s="270">
        <f t="shared" si="61"/>
        <v>0</v>
      </c>
      <c r="AIX48" s="271">
        <f t="shared" si="61"/>
        <v>0</v>
      </c>
      <c r="AIY48" s="268">
        <v>0</v>
      </c>
      <c r="AIZ48" s="268">
        <v>0</v>
      </c>
      <c r="AJA48" s="268">
        <v>0</v>
      </c>
      <c r="AJB48" s="268">
        <v>0</v>
      </c>
      <c r="AJC48" s="268">
        <v>0</v>
      </c>
      <c r="AJD48" s="268">
        <v>0</v>
      </c>
      <c r="AJE48" s="268">
        <v>0</v>
      </c>
      <c r="AJF48" s="268">
        <v>0</v>
      </c>
      <c r="AJG48" s="268">
        <v>0</v>
      </c>
      <c r="AJH48" s="268">
        <v>0</v>
      </c>
      <c r="AJI48" s="268">
        <v>0</v>
      </c>
      <c r="AJJ48" s="268">
        <v>0</v>
      </c>
      <c r="AJK48" s="269"/>
      <c r="AJL48" s="270">
        <f t="shared" si="62"/>
        <v>0</v>
      </c>
      <c r="AJM48" s="271">
        <f t="shared" si="62"/>
        <v>0</v>
      </c>
      <c r="AJN48" s="268">
        <v>0</v>
      </c>
      <c r="AJO48" s="268">
        <v>0</v>
      </c>
      <c r="AJP48" s="268">
        <v>0</v>
      </c>
      <c r="AJQ48" s="268">
        <v>0</v>
      </c>
      <c r="AJR48" s="268">
        <v>0</v>
      </c>
      <c r="AJS48" s="268">
        <v>0</v>
      </c>
      <c r="AJT48" s="268">
        <v>0</v>
      </c>
      <c r="AJU48" s="268">
        <v>0</v>
      </c>
      <c r="AJV48" s="268">
        <v>0</v>
      </c>
      <c r="AJW48" s="268">
        <v>0</v>
      </c>
      <c r="AJX48" s="268">
        <v>0</v>
      </c>
      <c r="AJY48" s="268">
        <v>0</v>
      </c>
      <c r="AJZ48" s="269"/>
      <c r="AKA48" s="270">
        <f t="shared" si="63"/>
        <v>0</v>
      </c>
      <c r="AKB48" s="271">
        <f t="shared" si="63"/>
        <v>0</v>
      </c>
      <c r="AKC48" s="268">
        <v>0</v>
      </c>
      <c r="AKD48" s="268">
        <v>0</v>
      </c>
      <c r="AKE48" s="268">
        <v>0</v>
      </c>
      <c r="AKF48" s="268">
        <v>0</v>
      </c>
      <c r="AKG48" s="268">
        <v>0</v>
      </c>
      <c r="AKH48" s="268">
        <v>0</v>
      </c>
      <c r="AKI48" s="268">
        <v>0</v>
      </c>
      <c r="AKJ48" s="268">
        <v>0</v>
      </c>
      <c r="AKK48" s="268">
        <v>0</v>
      </c>
      <c r="AKL48" s="268">
        <v>0</v>
      </c>
      <c r="AKM48" s="268">
        <v>0</v>
      </c>
      <c r="AKN48" s="268">
        <v>0</v>
      </c>
      <c r="AKO48" s="269"/>
      <c r="AKP48" s="270">
        <f t="shared" si="64"/>
        <v>0</v>
      </c>
      <c r="AKQ48" s="271">
        <f t="shared" si="64"/>
        <v>0</v>
      </c>
      <c r="AKR48" s="268">
        <v>97428.06</v>
      </c>
      <c r="AKS48" s="268">
        <v>733.95</v>
      </c>
      <c r="AKT48" s="268">
        <v>1079.6500000000001</v>
      </c>
      <c r="AKU48" s="268">
        <v>5155.55</v>
      </c>
      <c r="AKV48" s="268">
        <v>0</v>
      </c>
      <c r="AKW48" s="268">
        <v>-1697.45</v>
      </c>
      <c r="AKX48" s="268">
        <v>0</v>
      </c>
      <c r="AKY48" s="268">
        <v>-9981.91</v>
      </c>
      <c r="AKZ48" s="268">
        <v>-9992.41</v>
      </c>
      <c r="ALA48" s="268">
        <v>-8938</v>
      </c>
      <c r="ALB48" s="268">
        <v>-3894</v>
      </c>
      <c r="ALC48" s="268">
        <v>-2500</v>
      </c>
      <c r="ALD48" s="269"/>
      <c r="ALE48" s="270">
        <f t="shared" si="65"/>
        <v>67393.439999999988</v>
      </c>
      <c r="ALF48" s="271">
        <f t="shared" si="65"/>
        <v>-30034.62</v>
      </c>
      <c r="ALG48" s="268">
        <v>0</v>
      </c>
      <c r="ALH48" s="268">
        <v>0</v>
      </c>
      <c r="ALI48" s="268">
        <v>0</v>
      </c>
      <c r="ALJ48" s="268">
        <v>0</v>
      </c>
      <c r="ALK48" s="268">
        <v>0</v>
      </c>
      <c r="ALL48" s="268">
        <v>0</v>
      </c>
      <c r="ALM48" s="268">
        <v>0</v>
      </c>
      <c r="ALN48" s="268">
        <v>0</v>
      </c>
      <c r="ALO48" s="268">
        <v>0</v>
      </c>
      <c r="ALP48" s="268">
        <v>0</v>
      </c>
      <c r="ALQ48" s="268">
        <v>0</v>
      </c>
      <c r="ALR48" s="268">
        <v>0</v>
      </c>
      <c r="ALS48" s="269"/>
      <c r="ALT48" s="270">
        <f t="shared" si="66"/>
        <v>0</v>
      </c>
      <c r="ALU48" s="271">
        <f t="shared" si="66"/>
        <v>0</v>
      </c>
      <c r="ALV48" s="268">
        <v>0</v>
      </c>
      <c r="ALW48" s="268">
        <v>0</v>
      </c>
      <c r="ALX48" s="268">
        <v>0</v>
      </c>
      <c r="ALY48" s="268">
        <v>0</v>
      </c>
      <c r="ALZ48" s="268">
        <v>0</v>
      </c>
      <c r="AMA48" s="268">
        <v>0</v>
      </c>
      <c r="AMB48" s="268">
        <v>0</v>
      </c>
      <c r="AMC48" s="268">
        <v>0</v>
      </c>
      <c r="AMD48" s="268">
        <v>0</v>
      </c>
      <c r="AME48" s="268">
        <v>0</v>
      </c>
      <c r="AMF48" s="268">
        <v>0</v>
      </c>
      <c r="AMG48" s="268">
        <v>0</v>
      </c>
      <c r="AMH48" s="269"/>
      <c r="AMI48" s="270">
        <f t="shared" si="67"/>
        <v>0</v>
      </c>
      <c r="AMJ48" s="271">
        <f t="shared" si="67"/>
        <v>0</v>
      </c>
      <c r="AMK48" s="268">
        <v>0</v>
      </c>
      <c r="AML48" s="268">
        <v>0</v>
      </c>
      <c r="AMM48" s="268">
        <v>0</v>
      </c>
      <c r="AMN48" s="268">
        <v>0</v>
      </c>
      <c r="AMO48" s="268">
        <v>0</v>
      </c>
      <c r="AMP48" s="268">
        <v>0</v>
      </c>
      <c r="AMQ48" s="268">
        <v>0</v>
      </c>
      <c r="AMR48" s="268">
        <v>0</v>
      </c>
      <c r="AMS48" s="268">
        <v>0</v>
      </c>
      <c r="AMT48" s="268">
        <v>0</v>
      </c>
      <c r="AMU48" s="268">
        <v>0</v>
      </c>
      <c r="AMV48" s="268">
        <v>0</v>
      </c>
      <c r="AMW48" s="269"/>
      <c r="AMX48" s="270">
        <f t="shared" si="68"/>
        <v>0</v>
      </c>
      <c r="AMY48" s="271">
        <f t="shared" si="68"/>
        <v>0</v>
      </c>
      <c r="AMZ48" s="268">
        <v>0</v>
      </c>
      <c r="ANA48" s="268">
        <v>0</v>
      </c>
      <c r="ANB48" s="268">
        <v>0</v>
      </c>
      <c r="ANC48" s="268">
        <v>0</v>
      </c>
      <c r="AND48" s="268">
        <v>0</v>
      </c>
      <c r="ANE48" s="268">
        <v>0</v>
      </c>
      <c r="ANF48" s="268">
        <v>0</v>
      </c>
      <c r="ANG48" s="268">
        <v>0</v>
      </c>
      <c r="ANH48" s="268">
        <v>0</v>
      </c>
      <c r="ANI48" s="268">
        <v>0</v>
      </c>
      <c r="ANJ48" s="268">
        <v>0</v>
      </c>
      <c r="ANK48" s="268">
        <v>0</v>
      </c>
      <c r="ANL48" s="269"/>
      <c r="ANM48" s="270">
        <f t="shared" si="69"/>
        <v>0</v>
      </c>
      <c r="ANN48" s="271">
        <f t="shared" si="69"/>
        <v>0</v>
      </c>
      <c r="ANO48" s="268">
        <v>0</v>
      </c>
      <c r="ANP48" s="268">
        <v>0</v>
      </c>
      <c r="ANQ48" s="268">
        <v>0</v>
      </c>
      <c r="ANR48" s="268">
        <v>0</v>
      </c>
      <c r="ANS48" s="268">
        <v>0</v>
      </c>
      <c r="ANT48" s="268">
        <v>0</v>
      </c>
      <c r="ANU48" s="268">
        <v>0</v>
      </c>
      <c r="ANV48" s="268">
        <v>0</v>
      </c>
      <c r="ANW48" s="268">
        <v>0</v>
      </c>
      <c r="ANX48" s="268">
        <v>0</v>
      </c>
      <c r="ANY48" s="268">
        <v>0</v>
      </c>
      <c r="ANZ48" s="268">
        <v>0</v>
      </c>
      <c r="AOA48" s="269"/>
      <c r="AOB48" s="270">
        <f t="shared" si="70"/>
        <v>0</v>
      </c>
      <c r="AOC48" s="271">
        <f t="shared" si="70"/>
        <v>0</v>
      </c>
      <c r="AOD48" s="268">
        <v>0</v>
      </c>
      <c r="AOE48" s="268">
        <v>0</v>
      </c>
      <c r="AOF48" s="268">
        <v>0</v>
      </c>
      <c r="AOG48" s="268">
        <v>0</v>
      </c>
      <c r="AOH48" s="268">
        <v>0</v>
      </c>
      <c r="AOI48" s="268">
        <v>0</v>
      </c>
      <c r="AOJ48" s="268">
        <v>0</v>
      </c>
      <c r="AOK48" s="268">
        <v>0</v>
      </c>
      <c r="AOL48" s="268">
        <v>0</v>
      </c>
      <c r="AOM48" s="268">
        <v>0</v>
      </c>
      <c r="AON48" s="268">
        <v>0</v>
      </c>
      <c r="AOO48" s="268">
        <v>0</v>
      </c>
      <c r="AOP48" s="269"/>
      <c r="AOQ48" s="270">
        <f t="shared" si="71"/>
        <v>0</v>
      </c>
      <c r="AOR48" s="271">
        <f t="shared" si="71"/>
        <v>0</v>
      </c>
      <c r="AOS48" s="268">
        <v>0</v>
      </c>
      <c r="AOT48" s="268">
        <v>0</v>
      </c>
      <c r="AOU48" s="268">
        <v>0</v>
      </c>
      <c r="AOV48" s="268">
        <v>0</v>
      </c>
      <c r="AOW48" s="268">
        <v>0</v>
      </c>
      <c r="AOX48" s="268">
        <v>0</v>
      </c>
      <c r="AOY48" s="268">
        <v>0</v>
      </c>
      <c r="AOZ48" s="268">
        <v>0</v>
      </c>
      <c r="APA48" s="268">
        <v>0</v>
      </c>
      <c r="APB48" s="268">
        <v>0</v>
      </c>
      <c r="APC48" s="268">
        <v>0</v>
      </c>
      <c r="APD48" s="268">
        <v>0</v>
      </c>
      <c r="APE48" s="269"/>
      <c r="APF48" s="270">
        <f t="shared" si="72"/>
        <v>0</v>
      </c>
      <c r="APG48" s="271">
        <f t="shared" si="72"/>
        <v>0</v>
      </c>
      <c r="APH48" s="268">
        <v>0</v>
      </c>
      <c r="API48" s="268">
        <v>0</v>
      </c>
      <c r="APJ48" s="268">
        <v>0</v>
      </c>
      <c r="APK48" s="268">
        <v>0</v>
      </c>
      <c r="APL48" s="268">
        <v>0</v>
      </c>
      <c r="APM48" s="268">
        <v>0</v>
      </c>
      <c r="APN48" s="268">
        <v>0</v>
      </c>
      <c r="APO48" s="268">
        <v>0</v>
      </c>
      <c r="APP48" s="268">
        <v>0</v>
      </c>
      <c r="APQ48" s="268">
        <v>0</v>
      </c>
      <c r="APR48" s="268">
        <v>0</v>
      </c>
      <c r="APS48" s="268">
        <v>0</v>
      </c>
      <c r="APT48" s="269"/>
      <c r="APU48" s="270">
        <f t="shared" si="73"/>
        <v>0</v>
      </c>
      <c r="APV48" s="271">
        <f t="shared" si="73"/>
        <v>0</v>
      </c>
      <c r="APW48" s="268">
        <v>0</v>
      </c>
      <c r="APX48" s="268">
        <v>0</v>
      </c>
      <c r="APY48" s="268">
        <v>0</v>
      </c>
      <c r="APZ48" s="268">
        <v>0</v>
      </c>
      <c r="AQA48" s="268">
        <v>0</v>
      </c>
      <c r="AQB48" s="268">
        <v>0</v>
      </c>
      <c r="AQC48" s="268">
        <v>0</v>
      </c>
      <c r="AQD48" s="268">
        <v>0</v>
      </c>
      <c r="AQE48" s="268">
        <v>0</v>
      </c>
      <c r="AQF48" s="268">
        <v>0</v>
      </c>
      <c r="AQG48" s="268">
        <v>0</v>
      </c>
      <c r="AQH48" s="268">
        <v>0</v>
      </c>
      <c r="AQI48" s="269"/>
      <c r="AQJ48" s="270">
        <f t="shared" si="74"/>
        <v>0</v>
      </c>
      <c r="AQK48" s="271">
        <f t="shared" si="74"/>
        <v>0</v>
      </c>
      <c r="AQL48" s="268"/>
      <c r="AQM48" s="268"/>
      <c r="AQN48" s="268"/>
      <c r="AQO48" s="268"/>
      <c r="AQP48" s="268"/>
      <c r="AQQ48" s="268"/>
      <c r="AQR48" s="268">
        <v>130404</v>
      </c>
      <c r="AQS48" s="268"/>
      <c r="AQT48" s="268"/>
      <c r="AQU48" s="268"/>
      <c r="AQV48" s="268"/>
      <c r="AQW48" s="268"/>
      <c r="AQX48" s="269"/>
      <c r="AQY48" s="270">
        <f t="shared" si="75"/>
        <v>130404</v>
      </c>
      <c r="AQZ48" s="271">
        <f t="shared" si="75"/>
        <v>130404</v>
      </c>
      <c r="ARA48" s="268">
        <v>0</v>
      </c>
      <c r="ARB48" s="268">
        <v>0</v>
      </c>
      <c r="ARC48" s="268">
        <v>0</v>
      </c>
      <c r="ARD48" s="268">
        <v>0</v>
      </c>
      <c r="ARE48" s="268">
        <v>0</v>
      </c>
      <c r="ARF48" s="268">
        <v>0</v>
      </c>
      <c r="ARG48" s="268">
        <v>0</v>
      </c>
      <c r="ARH48" s="268">
        <v>0</v>
      </c>
      <c r="ARI48" s="268">
        <v>0</v>
      </c>
      <c r="ARJ48" s="268">
        <v>0</v>
      </c>
      <c r="ARK48" s="268">
        <v>0</v>
      </c>
      <c r="ARL48" s="268">
        <v>0</v>
      </c>
      <c r="ARM48" s="269"/>
      <c r="ARN48" s="270">
        <f t="shared" si="76"/>
        <v>0</v>
      </c>
      <c r="ARO48" s="271">
        <f t="shared" si="76"/>
        <v>0</v>
      </c>
      <c r="ARP48" s="268">
        <v>444778.91</v>
      </c>
      <c r="ARQ48" s="268">
        <v>307983.69</v>
      </c>
      <c r="ARR48" s="268">
        <v>261893.87</v>
      </c>
      <c r="ARS48" s="268">
        <v>348486.1</v>
      </c>
      <c r="ART48" s="268">
        <v>240667.26</v>
      </c>
      <c r="ARU48" s="268">
        <v>244787.04</v>
      </c>
      <c r="ARV48" s="268">
        <v>239629.95</v>
      </c>
      <c r="ARW48" s="268">
        <v>263927.09999999998</v>
      </c>
      <c r="ARX48" s="268">
        <v>231638.96</v>
      </c>
      <c r="ARY48" s="268">
        <v>325849.77</v>
      </c>
      <c r="ARZ48" s="268">
        <v>223485.72</v>
      </c>
      <c r="ASA48" s="269"/>
      <c r="ASB48" s="272">
        <f t="shared" si="78"/>
        <v>3133128.37</v>
      </c>
      <c r="ASC48" s="273">
        <v>144339.66</v>
      </c>
      <c r="ASD48" s="268">
        <v>20789.18</v>
      </c>
      <c r="ASE48" s="268"/>
      <c r="ASF48" s="268"/>
      <c r="ASG48" s="268"/>
      <c r="ASH48" s="268">
        <v>57190.96</v>
      </c>
      <c r="ASI48" s="268">
        <v>52993.2</v>
      </c>
      <c r="ASJ48" s="268"/>
      <c r="ASK48" s="268"/>
      <c r="ASL48" s="268"/>
      <c r="ASM48" s="268">
        <v>23658</v>
      </c>
      <c r="ASN48" s="269"/>
      <c r="ASO48" s="274">
        <f t="shared" si="77"/>
        <v>298971</v>
      </c>
    </row>
    <row r="49" spans="1:1185" x14ac:dyDescent="0.25">
      <c r="A49" s="39">
        <v>47</v>
      </c>
      <c r="B49" s="40">
        <v>1</v>
      </c>
      <c r="C49" s="40" t="s">
        <v>58</v>
      </c>
      <c r="D49" s="40" t="s">
        <v>58</v>
      </c>
      <c r="E49" s="41" t="s">
        <v>58</v>
      </c>
      <c r="F49" s="187">
        <v>1187722</v>
      </c>
      <c r="G49" s="49">
        <v>1251005</v>
      </c>
      <c r="H49" s="51">
        <v>1085119</v>
      </c>
      <c r="I49" s="49">
        <v>1095897</v>
      </c>
      <c r="J49" s="49">
        <v>228399.35273933446</v>
      </c>
      <c r="K49" s="51" t="s">
        <v>219</v>
      </c>
      <c r="L49" s="49">
        <v>978332.66</v>
      </c>
      <c r="M49" s="49">
        <v>1206732</v>
      </c>
      <c r="N49" s="49">
        <v>1085119</v>
      </c>
      <c r="O49" s="49">
        <v>90427</v>
      </c>
      <c r="P49" s="49">
        <v>91325</v>
      </c>
      <c r="Q49" s="258">
        <v>16274.564691307593</v>
      </c>
      <c r="R49" s="259">
        <v>27998.422569358107</v>
      </c>
      <c r="S49" s="260">
        <f t="shared" si="0"/>
        <v>44272.987260665701</v>
      </c>
      <c r="T49" s="261">
        <v>13681.87</v>
      </c>
      <c r="U49" s="261">
        <v>11778.35</v>
      </c>
      <c r="V49" s="261">
        <v>22548.06</v>
      </c>
      <c r="W49" s="261">
        <v>17146.240000000002</v>
      </c>
      <c r="X49" s="261">
        <v>21103.599999999999</v>
      </c>
      <c r="Y49" s="261">
        <v>21563.55</v>
      </c>
      <c r="Z49" s="261">
        <v>26297.37</v>
      </c>
      <c r="AA49" s="261">
        <v>9417.58</v>
      </c>
      <c r="AB49" s="261">
        <v>7869.67</v>
      </c>
      <c r="AC49" s="261">
        <v>15690.65</v>
      </c>
      <c r="AD49" s="261">
        <v>15991.59</v>
      </c>
      <c r="AE49" s="261">
        <v>20163.740000000002</v>
      </c>
      <c r="AF49" s="262"/>
      <c r="AG49" s="263">
        <f t="shared" si="1"/>
        <v>203252.27</v>
      </c>
      <c r="AH49" s="264">
        <f t="shared" si="1"/>
        <v>189570.4</v>
      </c>
      <c r="AI49" s="261">
        <v>3273.51</v>
      </c>
      <c r="AJ49" s="261">
        <v>3674.06</v>
      </c>
      <c r="AK49" s="261">
        <v>4000.38</v>
      </c>
      <c r="AL49" s="261">
        <v>3412.54</v>
      </c>
      <c r="AM49" s="261">
        <v>4810.2299999999996</v>
      </c>
      <c r="AN49" s="261">
        <v>2129.29</v>
      </c>
      <c r="AO49" s="261">
        <v>3438.27</v>
      </c>
      <c r="AP49" s="261">
        <v>1547.87</v>
      </c>
      <c r="AQ49" s="261">
        <v>1104.5999999999999</v>
      </c>
      <c r="AR49" s="261">
        <v>2192.23</v>
      </c>
      <c r="AS49" s="261">
        <v>2733.29</v>
      </c>
      <c r="AT49" s="261">
        <v>2009.85</v>
      </c>
      <c r="AU49" s="262"/>
      <c r="AV49" s="263">
        <f t="shared" si="2"/>
        <v>34326.120000000003</v>
      </c>
      <c r="AW49" s="264">
        <f t="shared" si="2"/>
        <v>31052.609999999997</v>
      </c>
      <c r="AX49" s="261">
        <v>0</v>
      </c>
      <c r="AY49" s="261">
        <v>0</v>
      </c>
      <c r="AZ49" s="261">
        <v>0</v>
      </c>
      <c r="BA49" s="261">
        <v>0</v>
      </c>
      <c r="BB49" s="261">
        <v>0</v>
      </c>
      <c r="BC49" s="261">
        <v>0</v>
      </c>
      <c r="BD49" s="261">
        <v>0</v>
      </c>
      <c r="BE49" s="261">
        <v>0</v>
      </c>
      <c r="BF49" s="261">
        <v>0</v>
      </c>
      <c r="BG49" s="261">
        <v>0</v>
      </c>
      <c r="BH49" s="261">
        <v>0</v>
      </c>
      <c r="BI49" s="261">
        <v>0</v>
      </c>
      <c r="BJ49" s="262"/>
      <c r="BK49" s="263">
        <f t="shared" si="3"/>
        <v>0</v>
      </c>
      <c r="BL49" s="264">
        <f t="shared" si="3"/>
        <v>0</v>
      </c>
      <c r="BM49" s="261">
        <v>1119.5999999999999</v>
      </c>
      <c r="BN49" s="261">
        <v>1210.2</v>
      </c>
      <c r="BO49" s="261">
        <v>721.95</v>
      </c>
      <c r="BP49" s="261">
        <v>993.92</v>
      </c>
      <c r="BQ49" s="261">
        <v>1205.33</v>
      </c>
      <c r="BR49" s="261">
        <v>1507.04</v>
      </c>
      <c r="BS49" s="261">
        <v>1398.65</v>
      </c>
      <c r="BT49" s="261">
        <v>466.5</v>
      </c>
      <c r="BU49" s="261">
        <v>727.87</v>
      </c>
      <c r="BV49" s="261">
        <v>1274.25</v>
      </c>
      <c r="BW49" s="261">
        <v>692.5</v>
      </c>
      <c r="BX49" s="261">
        <v>1463.81</v>
      </c>
      <c r="BY49" s="262"/>
      <c r="BZ49" s="263">
        <f t="shared" si="4"/>
        <v>12781.62</v>
      </c>
      <c r="CA49" s="264">
        <f t="shared" si="4"/>
        <v>11662.02</v>
      </c>
      <c r="CB49" s="261">
        <v>0</v>
      </c>
      <c r="CC49" s="261">
        <v>0</v>
      </c>
      <c r="CD49" s="261">
        <v>0</v>
      </c>
      <c r="CE49" s="261">
        <v>0</v>
      </c>
      <c r="CF49" s="261">
        <v>0</v>
      </c>
      <c r="CG49" s="261">
        <v>0</v>
      </c>
      <c r="CH49" s="261">
        <v>0</v>
      </c>
      <c r="CI49" s="261">
        <v>0</v>
      </c>
      <c r="CJ49" s="261">
        <v>0</v>
      </c>
      <c r="CK49" s="261">
        <v>0</v>
      </c>
      <c r="CL49" s="261">
        <v>0</v>
      </c>
      <c r="CM49" s="261">
        <v>0</v>
      </c>
      <c r="CN49" s="262"/>
      <c r="CO49" s="263">
        <f t="shared" si="5"/>
        <v>0</v>
      </c>
      <c r="CP49" s="264">
        <f t="shared" si="5"/>
        <v>0</v>
      </c>
      <c r="CQ49" s="261">
        <v>0</v>
      </c>
      <c r="CR49" s="261">
        <v>0</v>
      </c>
      <c r="CS49" s="261">
        <v>0</v>
      </c>
      <c r="CT49" s="261">
        <v>0</v>
      </c>
      <c r="CU49" s="261">
        <v>0</v>
      </c>
      <c r="CV49" s="261">
        <v>0</v>
      </c>
      <c r="CW49" s="261">
        <v>0</v>
      </c>
      <c r="CX49" s="261">
        <v>0</v>
      </c>
      <c r="CY49" s="261">
        <v>0</v>
      </c>
      <c r="CZ49" s="261">
        <v>0</v>
      </c>
      <c r="DA49" s="261">
        <v>0</v>
      </c>
      <c r="DB49" s="261">
        <v>0</v>
      </c>
      <c r="DC49" s="262"/>
      <c r="DD49" s="263">
        <f t="shared" si="6"/>
        <v>0</v>
      </c>
      <c r="DE49" s="264">
        <f t="shared" si="6"/>
        <v>0</v>
      </c>
      <c r="DF49" s="261">
        <v>1814.97</v>
      </c>
      <c r="DG49" s="261">
        <v>2212.48</v>
      </c>
      <c r="DH49" s="261">
        <v>1787.2</v>
      </c>
      <c r="DI49" s="261">
        <v>1422.52</v>
      </c>
      <c r="DJ49" s="261">
        <v>4183.57</v>
      </c>
      <c r="DK49" s="261">
        <v>3955.99</v>
      </c>
      <c r="DL49" s="261">
        <v>3514.08</v>
      </c>
      <c r="DM49" s="261">
        <v>1906.78</v>
      </c>
      <c r="DN49" s="261">
        <v>681.13</v>
      </c>
      <c r="DO49" s="261">
        <v>5186.6499999999996</v>
      </c>
      <c r="DP49" s="261">
        <v>3845.51</v>
      </c>
      <c r="DQ49" s="261">
        <v>4141.82</v>
      </c>
      <c r="DR49" s="262"/>
      <c r="DS49" s="263">
        <f t="shared" si="7"/>
        <v>34652.699999999997</v>
      </c>
      <c r="DT49" s="264">
        <f t="shared" si="7"/>
        <v>32837.730000000003</v>
      </c>
      <c r="DU49" s="261">
        <v>0</v>
      </c>
      <c r="DV49" s="261">
        <v>0</v>
      </c>
      <c r="DW49" s="261">
        <v>0</v>
      </c>
      <c r="DX49" s="261">
        <v>0</v>
      </c>
      <c r="DY49" s="261">
        <v>0</v>
      </c>
      <c r="DZ49" s="261">
        <v>0</v>
      </c>
      <c r="EA49" s="261">
        <v>0</v>
      </c>
      <c r="EB49" s="261">
        <v>0</v>
      </c>
      <c r="EC49" s="261">
        <v>0</v>
      </c>
      <c r="ED49" s="261">
        <v>0</v>
      </c>
      <c r="EE49" s="261">
        <v>0</v>
      </c>
      <c r="EF49" s="261">
        <v>0</v>
      </c>
      <c r="EG49" s="262"/>
      <c r="EH49" s="263">
        <f t="shared" si="8"/>
        <v>0</v>
      </c>
      <c r="EI49" s="264">
        <f t="shared" si="8"/>
        <v>0</v>
      </c>
      <c r="EJ49" s="261">
        <v>0</v>
      </c>
      <c r="EK49" s="261">
        <v>0</v>
      </c>
      <c r="EL49" s="261">
        <v>0</v>
      </c>
      <c r="EM49" s="261">
        <v>0</v>
      </c>
      <c r="EN49" s="261">
        <v>0</v>
      </c>
      <c r="EO49" s="261">
        <v>0</v>
      </c>
      <c r="EP49" s="261">
        <v>0</v>
      </c>
      <c r="EQ49" s="261">
        <v>0</v>
      </c>
      <c r="ER49" s="261">
        <v>0</v>
      </c>
      <c r="ES49" s="261">
        <v>0</v>
      </c>
      <c r="ET49" s="261">
        <v>0</v>
      </c>
      <c r="EU49" s="261">
        <v>0</v>
      </c>
      <c r="EV49" s="262"/>
      <c r="EW49" s="263">
        <f t="shared" si="9"/>
        <v>0</v>
      </c>
      <c r="EX49" s="264">
        <f t="shared" si="9"/>
        <v>0</v>
      </c>
      <c r="EY49" s="261">
        <v>0</v>
      </c>
      <c r="EZ49" s="261">
        <v>0</v>
      </c>
      <c r="FA49" s="261">
        <v>0</v>
      </c>
      <c r="FB49" s="261">
        <v>0</v>
      </c>
      <c r="FC49" s="261">
        <v>0</v>
      </c>
      <c r="FD49" s="261">
        <v>0</v>
      </c>
      <c r="FE49" s="261">
        <v>0</v>
      </c>
      <c r="FF49" s="261">
        <v>0</v>
      </c>
      <c r="FG49" s="261">
        <v>0</v>
      </c>
      <c r="FH49" s="261">
        <v>0</v>
      </c>
      <c r="FI49" s="261">
        <v>0</v>
      </c>
      <c r="FJ49" s="261">
        <v>0</v>
      </c>
      <c r="FK49" s="262"/>
      <c r="FL49" s="263">
        <f t="shared" si="10"/>
        <v>0</v>
      </c>
      <c r="FM49" s="264">
        <f t="shared" si="10"/>
        <v>0</v>
      </c>
      <c r="FN49" s="261">
        <v>0</v>
      </c>
      <c r="FO49" s="261">
        <v>0</v>
      </c>
      <c r="FP49" s="261">
        <v>0</v>
      </c>
      <c r="FQ49" s="261">
        <v>0</v>
      </c>
      <c r="FR49" s="261">
        <v>0</v>
      </c>
      <c r="FS49" s="261">
        <v>0</v>
      </c>
      <c r="FT49" s="261">
        <v>0</v>
      </c>
      <c r="FU49" s="261">
        <v>0</v>
      </c>
      <c r="FV49" s="261">
        <v>0</v>
      </c>
      <c r="FW49" s="261">
        <v>0</v>
      </c>
      <c r="FX49" s="261">
        <v>0</v>
      </c>
      <c r="FY49" s="261">
        <v>0</v>
      </c>
      <c r="FZ49" s="262"/>
      <c r="GA49" s="263">
        <f t="shared" si="11"/>
        <v>0</v>
      </c>
      <c r="GB49" s="264">
        <f t="shared" si="11"/>
        <v>0</v>
      </c>
      <c r="GC49" s="261">
        <v>0</v>
      </c>
      <c r="GD49" s="261">
        <v>0</v>
      </c>
      <c r="GE49" s="261">
        <v>0</v>
      </c>
      <c r="GF49" s="261">
        <v>0</v>
      </c>
      <c r="GG49" s="261">
        <v>0</v>
      </c>
      <c r="GH49" s="261">
        <v>0</v>
      </c>
      <c r="GI49" s="261">
        <v>0</v>
      </c>
      <c r="GJ49" s="261">
        <v>0</v>
      </c>
      <c r="GK49" s="261">
        <v>0</v>
      </c>
      <c r="GL49" s="261">
        <v>0</v>
      </c>
      <c r="GM49" s="261">
        <v>0</v>
      </c>
      <c r="GN49" s="261">
        <v>0</v>
      </c>
      <c r="GO49" s="262"/>
      <c r="GP49" s="263">
        <f t="shared" si="12"/>
        <v>0</v>
      </c>
      <c r="GQ49" s="264">
        <f t="shared" si="12"/>
        <v>0</v>
      </c>
      <c r="GR49" s="261">
        <v>0</v>
      </c>
      <c r="GS49" s="261">
        <v>0</v>
      </c>
      <c r="GT49" s="261">
        <v>0</v>
      </c>
      <c r="GU49" s="261">
        <v>0</v>
      </c>
      <c r="GV49" s="261">
        <v>0</v>
      </c>
      <c r="GW49" s="261">
        <v>0</v>
      </c>
      <c r="GX49" s="261">
        <v>0</v>
      </c>
      <c r="GY49" s="261">
        <v>0</v>
      </c>
      <c r="GZ49" s="261">
        <v>0</v>
      </c>
      <c r="HA49" s="261">
        <v>0</v>
      </c>
      <c r="HB49" s="261">
        <v>0</v>
      </c>
      <c r="HC49" s="261">
        <v>0</v>
      </c>
      <c r="HD49" s="262"/>
      <c r="HE49" s="263">
        <f t="shared" si="13"/>
        <v>0</v>
      </c>
      <c r="HF49" s="264">
        <f t="shared" si="13"/>
        <v>0</v>
      </c>
      <c r="HG49" s="261">
        <v>0</v>
      </c>
      <c r="HH49" s="261">
        <v>0</v>
      </c>
      <c r="HI49" s="261">
        <v>0</v>
      </c>
      <c r="HJ49" s="261">
        <v>0</v>
      </c>
      <c r="HK49" s="261">
        <v>0</v>
      </c>
      <c r="HL49" s="261">
        <v>0</v>
      </c>
      <c r="HM49" s="261">
        <v>0</v>
      </c>
      <c r="HN49" s="261">
        <v>0</v>
      </c>
      <c r="HO49" s="261">
        <v>0</v>
      </c>
      <c r="HP49" s="261">
        <v>0</v>
      </c>
      <c r="HQ49" s="261">
        <v>0</v>
      </c>
      <c r="HR49" s="261">
        <v>0</v>
      </c>
      <c r="HS49" s="262"/>
      <c r="HT49" s="263">
        <f t="shared" si="14"/>
        <v>0</v>
      </c>
      <c r="HU49" s="264">
        <f t="shared" si="14"/>
        <v>0</v>
      </c>
      <c r="HV49" s="261">
        <v>0</v>
      </c>
      <c r="HW49" s="261">
        <v>0</v>
      </c>
      <c r="HX49" s="261">
        <v>0</v>
      </c>
      <c r="HY49" s="261">
        <v>0</v>
      </c>
      <c r="HZ49" s="261">
        <v>0</v>
      </c>
      <c r="IA49" s="261">
        <v>0</v>
      </c>
      <c r="IB49" s="261">
        <v>0</v>
      </c>
      <c r="IC49" s="261">
        <v>0</v>
      </c>
      <c r="ID49" s="261">
        <v>0</v>
      </c>
      <c r="IE49" s="261">
        <v>0</v>
      </c>
      <c r="IF49" s="261">
        <v>0</v>
      </c>
      <c r="IG49" s="261">
        <v>0</v>
      </c>
      <c r="IH49" s="262"/>
      <c r="II49" s="263">
        <f t="shared" si="15"/>
        <v>0</v>
      </c>
      <c r="IJ49" s="264">
        <f t="shared" si="15"/>
        <v>0</v>
      </c>
      <c r="IK49" s="261">
        <v>5394</v>
      </c>
      <c r="IL49" s="261">
        <v>5715</v>
      </c>
      <c r="IM49" s="261">
        <v>3269.76</v>
      </c>
      <c r="IN49" s="261">
        <v>3546</v>
      </c>
      <c r="IO49" s="261">
        <v>3083</v>
      </c>
      <c r="IP49" s="261">
        <v>5198.09</v>
      </c>
      <c r="IQ49" s="261">
        <v>3809</v>
      </c>
      <c r="IR49" s="261">
        <v>2105</v>
      </c>
      <c r="IS49" s="261">
        <v>2490</v>
      </c>
      <c r="IT49" s="261">
        <v>3871</v>
      </c>
      <c r="IU49" s="261">
        <v>3487.5</v>
      </c>
      <c r="IV49" s="261">
        <v>3576</v>
      </c>
      <c r="IW49" s="262"/>
      <c r="IX49" s="263">
        <f t="shared" si="16"/>
        <v>45544.350000000006</v>
      </c>
      <c r="IY49" s="264">
        <f t="shared" si="16"/>
        <v>40150.35</v>
      </c>
      <c r="IZ49" s="261">
        <v>572</v>
      </c>
      <c r="JA49" s="261">
        <v>509</v>
      </c>
      <c r="JB49" s="261">
        <v>281</v>
      </c>
      <c r="JC49" s="261">
        <v>352</v>
      </c>
      <c r="JD49" s="261">
        <v>785.5</v>
      </c>
      <c r="JE49" s="261">
        <v>453</v>
      </c>
      <c r="JF49" s="261">
        <v>383.5</v>
      </c>
      <c r="JG49" s="261">
        <v>167.5</v>
      </c>
      <c r="JH49" s="261">
        <v>87.5</v>
      </c>
      <c r="JI49" s="261">
        <v>367.5</v>
      </c>
      <c r="JJ49" s="261">
        <v>405</v>
      </c>
      <c r="JK49" s="261">
        <v>838.5</v>
      </c>
      <c r="JL49" s="262"/>
      <c r="JM49" s="263">
        <f t="shared" si="17"/>
        <v>5202</v>
      </c>
      <c r="JN49" s="264">
        <f t="shared" si="17"/>
        <v>4630</v>
      </c>
      <c r="JO49" s="261">
        <v>0</v>
      </c>
      <c r="JP49" s="261">
        <v>0</v>
      </c>
      <c r="JQ49" s="261">
        <v>0</v>
      </c>
      <c r="JR49" s="261">
        <v>0</v>
      </c>
      <c r="JS49" s="261">
        <v>0</v>
      </c>
      <c r="JT49" s="261">
        <v>0</v>
      </c>
      <c r="JU49" s="261">
        <v>0</v>
      </c>
      <c r="JV49" s="261">
        <v>0</v>
      </c>
      <c r="JW49" s="261">
        <v>0</v>
      </c>
      <c r="JX49" s="261">
        <v>0</v>
      </c>
      <c r="JY49" s="261">
        <v>0</v>
      </c>
      <c r="JZ49" s="261">
        <v>0</v>
      </c>
      <c r="KA49" s="262"/>
      <c r="KB49" s="263">
        <f t="shared" si="18"/>
        <v>0</v>
      </c>
      <c r="KC49" s="264">
        <f t="shared" si="18"/>
        <v>0</v>
      </c>
      <c r="KD49" s="261">
        <v>3520</v>
      </c>
      <c r="KE49" s="261">
        <v>3680</v>
      </c>
      <c r="KF49" s="261">
        <v>2240</v>
      </c>
      <c r="KG49" s="261">
        <v>2400</v>
      </c>
      <c r="KH49" s="261">
        <v>2080</v>
      </c>
      <c r="KI49" s="261">
        <v>3440</v>
      </c>
      <c r="KJ49" s="261">
        <v>2560</v>
      </c>
      <c r="KK49" s="261">
        <v>1440</v>
      </c>
      <c r="KL49" s="261">
        <v>1680</v>
      </c>
      <c r="KM49" s="261">
        <v>2640</v>
      </c>
      <c r="KN49" s="261">
        <v>2320</v>
      </c>
      <c r="KO49" s="261">
        <v>2480</v>
      </c>
      <c r="KP49" s="262"/>
      <c r="KQ49" s="263">
        <f t="shared" si="19"/>
        <v>30480</v>
      </c>
      <c r="KR49" s="264">
        <f t="shared" si="19"/>
        <v>26960</v>
      </c>
      <c r="KS49" s="261">
        <v>250</v>
      </c>
      <c r="KT49" s="261">
        <v>350</v>
      </c>
      <c r="KU49" s="261">
        <v>200</v>
      </c>
      <c r="KV49" s="261">
        <v>200</v>
      </c>
      <c r="KW49" s="261">
        <v>50</v>
      </c>
      <c r="KX49" s="261">
        <v>150</v>
      </c>
      <c r="KY49" s="261">
        <v>100</v>
      </c>
      <c r="KZ49" s="261">
        <v>150</v>
      </c>
      <c r="LA49" s="261">
        <v>300</v>
      </c>
      <c r="LB49" s="261">
        <v>200</v>
      </c>
      <c r="LC49" s="261">
        <v>250</v>
      </c>
      <c r="LD49" s="261">
        <v>300</v>
      </c>
      <c r="LE49" s="262"/>
      <c r="LF49" s="263">
        <f t="shared" si="20"/>
        <v>2500</v>
      </c>
      <c r="LG49" s="264">
        <f t="shared" si="20"/>
        <v>2250</v>
      </c>
      <c r="LH49" s="261">
        <v>0</v>
      </c>
      <c r="LI49" s="261">
        <v>200</v>
      </c>
      <c r="LJ49" s="261">
        <v>0</v>
      </c>
      <c r="LK49" s="261">
        <v>340</v>
      </c>
      <c r="LL49" s="261">
        <v>80</v>
      </c>
      <c r="LM49" s="261">
        <v>0</v>
      </c>
      <c r="LN49" s="261">
        <v>0</v>
      </c>
      <c r="LO49" s="261">
        <v>0</v>
      </c>
      <c r="LP49" s="261">
        <v>80</v>
      </c>
      <c r="LQ49" s="261">
        <v>80</v>
      </c>
      <c r="LR49" s="261">
        <v>0</v>
      </c>
      <c r="LS49" s="261">
        <v>0</v>
      </c>
      <c r="LT49" s="262"/>
      <c r="LU49" s="263">
        <f t="shared" si="21"/>
        <v>780</v>
      </c>
      <c r="LV49" s="264">
        <f t="shared" si="21"/>
        <v>780</v>
      </c>
      <c r="LW49" s="261">
        <v>1185</v>
      </c>
      <c r="LX49" s="261">
        <v>1770</v>
      </c>
      <c r="LY49" s="261">
        <v>-100</v>
      </c>
      <c r="LZ49" s="261">
        <v>0</v>
      </c>
      <c r="MA49" s="261">
        <v>690</v>
      </c>
      <c r="MB49" s="261">
        <v>1275</v>
      </c>
      <c r="MC49" s="261">
        <v>985</v>
      </c>
      <c r="MD49" s="261">
        <v>590</v>
      </c>
      <c r="ME49" s="261">
        <v>590</v>
      </c>
      <c r="MF49" s="261">
        <v>885</v>
      </c>
      <c r="MG49" s="261">
        <v>590</v>
      </c>
      <c r="MH49" s="261">
        <v>1475</v>
      </c>
      <c r="MI49" s="262"/>
      <c r="MJ49" s="263">
        <f t="shared" si="22"/>
        <v>9935</v>
      </c>
      <c r="MK49" s="264">
        <f t="shared" si="22"/>
        <v>8750</v>
      </c>
      <c r="ML49" s="261">
        <v>0</v>
      </c>
      <c r="MM49" s="261">
        <v>0</v>
      </c>
      <c r="MN49" s="261">
        <v>0</v>
      </c>
      <c r="MO49" s="261">
        <v>0</v>
      </c>
      <c r="MP49" s="261">
        <v>0</v>
      </c>
      <c r="MQ49" s="261">
        <v>0</v>
      </c>
      <c r="MR49" s="261">
        <v>0</v>
      </c>
      <c r="MS49" s="261">
        <v>0</v>
      </c>
      <c r="MT49" s="261">
        <v>0</v>
      </c>
      <c r="MU49" s="261">
        <v>0</v>
      </c>
      <c r="MV49" s="261">
        <v>0</v>
      </c>
      <c r="MW49" s="261">
        <v>0</v>
      </c>
      <c r="MX49" s="262"/>
      <c r="MY49" s="263">
        <f t="shared" si="23"/>
        <v>0</v>
      </c>
      <c r="MZ49" s="264">
        <f t="shared" si="23"/>
        <v>0</v>
      </c>
      <c r="NA49" s="261">
        <v>11242</v>
      </c>
      <c r="NB49" s="261">
        <v>10818</v>
      </c>
      <c r="NC49" s="261">
        <v>8268</v>
      </c>
      <c r="ND49" s="261">
        <v>13426</v>
      </c>
      <c r="NE49" s="261">
        <v>9448</v>
      </c>
      <c r="NF49" s="261">
        <v>14226</v>
      </c>
      <c r="NG49" s="261">
        <v>11995</v>
      </c>
      <c r="NH49" s="261">
        <v>9396</v>
      </c>
      <c r="NI49" s="261">
        <v>2897</v>
      </c>
      <c r="NJ49" s="261">
        <v>4455</v>
      </c>
      <c r="NK49" s="261">
        <v>6967</v>
      </c>
      <c r="NL49" s="261">
        <v>6225</v>
      </c>
      <c r="NM49" s="262"/>
      <c r="NN49" s="263">
        <f t="shared" si="24"/>
        <v>109363</v>
      </c>
      <c r="NO49" s="264">
        <f t="shared" si="24"/>
        <v>98121</v>
      </c>
      <c r="NP49" s="261">
        <v>318</v>
      </c>
      <c r="NQ49" s="261">
        <v>2354</v>
      </c>
      <c r="NR49" s="261">
        <v>2047</v>
      </c>
      <c r="NS49" s="261">
        <v>749</v>
      </c>
      <c r="NT49" s="261">
        <v>644</v>
      </c>
      <c r="NU49" s="261">
        <v>468</v>
      </c>
      <c r="NV49" s="261">
        <v>2003.5</v>
      </c>
      <c r="NW49" s="261">
        <v>93.5</v>
      </c>
      <c r="NX49" s="261">
        <v>114.5</v>
      </c>
      <c r="NY49" s="261">
        <v>357.5</v>
      </c>
      <c r="NZ49" s="261">
        <v>1296.5</v>
      </c>
      <c r="OA49" s="261">
        <v>290.5</v>
      </c>
      <c r="OB49" s="262"/>
      <c r="OC49" s="263">
        <f t="shared" si="25"/>
        <v>10736</v>
      </c>
      <c r="OD49" s="264">
        <f t="shared" si="25"/>
        <v>10418</v>
      </c>
      <c r="OE49" s="261">
        <v>2160</v>
      </c>
      <c r="OF49" s="261">
        <v>1280</v>
      </c>
      <c r="OG49" s="261">
        <v>1840</v>
      </c>
      <c r="OH49" s="261">
        <v>2400</v>
      </c>
      <c r="OI49" s="261">
        <v>2160</v>
      </c>
      <c r="OJ49" s="261">
        <v>3360</v>
      </c>
      <c r="OK49" s="261">
        <v>3360</v>
      </c>
      <c r="OL49" s="261">
        <v>1920</v>
      </c>
      <c r="OM49" s="261">
        <v>640</v>
      </c>
      <c r="ON49" s="261">
        <v>880</v>
      </c>
      <c r="OO49" s="261">
        <v>1440</v>
      </c>
      <c r="OP49" s="261">
        <v>1200</v>
      </c>
      <c r="OQ49" s="262"/>
      <c r="OR49" s="263">
        <f t="shared" si="26"/>
        <v>22640</v>
      </c>
      <c r="OS49" s="264">
        <f t="shared" si="26"/>
        <v>20480</v>
      </c>
      <c r="OT49" s="261">
        <v>0</v>
      </c>
      <c r="OU49" s="261">
        <v>0</v>
      </c>
      <c r="OV49" s="261">
        <v>50</v>
      </c>
      <c r="OW49" s="261">
        <v>0</v>
      </c>
      <c r="OX49" s="261">
        <v>0</v>
      </c>
      <c r="OY49" s="261">
        <v>0</v>
      </c>
      <c r="OZ49" s="261">
        <v>50</v>
      </c>
      <c r="PA49" s="261">
        <v>0</v>
      </c>
      <c r="PB49" s="261">
        <v>0</v>
      </c>
      <c r="PC49" s="261">
        <v>0</v>
      </c>
      <c r="PD49" s="261">
        <v>0</v>
      </c>
      <c r="PE49" s="261">
        <v>0</v>
      </c>
      <c r="PF49" s="262"/>
      <c r="PG49" s="263">
        <f t="shared" si="27"/>
        <v>100</v>
      </c>
      <c r="PH49" s="264">
        <f t="shared" si="27"/>
        <v>100</v>
      </c>
      <c r="PI49" s="261">
        <v>2250</v>
      </c>
      <c r="PJ49" s="261">
        <v>2920</v>
      </c>
      <c r="PK49" s="261">
        <v>2915</v>
      </c>
      <c r="PL49" s="261">
        <v>2650</v>
      </c>
      <c r="PM49" s="261">
        <v>2000</v>
      </c>
      <c r="PN49" s="261">
        <v>4035</v>
      </c>
      <c r="PO49" s="261">
        <v>2675</v>
      </c>
      <c r="PP49" s="261">
        <v>2075</v>
      </c>
      <c r="PQ49" s="261">
        <v>2035</v>
      </c>
      <c r="PR49" s="261">
        <v>3425</v>
      </c>
      <c r="PS49" s="261">
        <v>3085</v>
      </c>
      <c r="PT49" s="261">
        <v>4235</v>
      </c>
      <c r="PU49" s="262"/>
      <c r="PV49" s="263">
        <f t="shared" si="28"/>
        <v>34300</v>
      </c>
      <c r="PW49" s="264">
        <f t="shared" si="28"/>
        <v>32050</v>
      </c>
      <c r="PX49" s="261">
        <v>409.5</v>
      </c>
      <c r="PY49" s="261">
        <v>176.5</v>
      </c>
      <c r="PZ49" s="261">
        <v>113</v>
      </c>
      <c r="QA49" s="261">
        <v>119</v>
      </c>
      <c r="QB49" s="261">
        <v>207.5</v>
      </c>
      <c r="QC49" s="261">
        <v>124.5</v>
      </c>
      <c r="QD49" s="261">
        <v>77</v>
      </c>
      <c r="QE49" s="261">
        <v>193.5</v>
      </c>
      <c r="QF49" s="261">
        <v>120</v>
      </c>
      <c r="QG49" s="261">
        <v>354</v>
      </c>
      <c r="QH49" s="261">
        <v>249</v>
      </c>
      <c r="QI49" s="261">
        <v>188</v>
      </c>
      <c r="QJ49" s="262"/>
      <c r="QK49" s="263">
        <f t="shared" si="29"/>
        <v>2331.5</v>
      </c>
      <c r="QL49" s="264">
        <f t="shared" si="29"/>
        <v>1922</v>
      </c>
      <c r="QM49" s="261">
        <v>0</v>
      </c>
      <c r="QN49" s="261">
        <v>0</v>
      </c>
      <c r="QO49" s="261">
        <v>0</v>
      </c>
      <c r="QP49" s="261">
        <v>0</v>
      </c>
      <c r="QQ49" s="261">
        <v>0</v>
      </c>
      <c r="QR49" s="261">
        <v>0</v>
      </c>
      <c r="QS49" s="261">
        <v>0</v>
      </c>
      <c r="QT49" s="261">
        <v>0</v>
      </c>
      <c r="QU49" s="261">
        <v>0</v>
      </c>
      <c r="QV49" s="261">
        <v>0</v>
      </c>
      <c r="QW49" s="261">
        <v>0</v>
      </c>
      <c r="QX49" s="261">
        <v>0</v>
      </c>
      <c r="QY49" s="262"/>
      <c r="QZ49" s="263">
        <f t="shared" si="30"/>
        <v>0</v>
      </c>
      <c r="RA49" s="264">
        <f t="shared" si="30"/>
        <v>0</v>
      </c>
      <c r="RB49" s="261">
        <v>0</v>
      </c>
      <c r="RC49" s="261">
        <v>0</v>
      </c>
      <c r="RD49" s="261">
        <v>0</v>
      </c>
      <c r="RE49" s="261">
        <v>0</v>
      </c>
      <c r="RF49" s="261">
        <v>0</v>
      </c>
      <c r="RG49" s="261">
        <v>0</v>
      </c>
      <c r="RH49" s="261">
        <v>0</v>
      </c>
      <c r="RI49" s="261">
        <v>0</v>
      </c>
      <c r="RJ49" s="261">
        <v>0</v>
      </c>
      <c r="RK49" s="261">
        <v>0</v>
      </c>
      <c r="RL49" s="261">
        <v>0</v>
      </c>
      <c r="RM49" s="261">
        <v>0</v>
      </c>
      <c r="RN49" s="262"/>
      <c r="RO49" s="263">
        <f t="shared" si="31"/>
        <v>0</v>
      </c>
      <c r="RP49" s="264">
        <f t="shared" si="31"/>
        <v>0</v>
      </c>
      <c r="RQ49" s="261">
        <v>0</v>
      </c>
      <c r="RR49" s="261">
        <v>0</v>
      </c>
      <c r="RS49" s="261">
        <v>0</v>
      </c>
      <c r="RT49" s="261">
        <v>0</v>
      </c>
      <c r="RU49" s="261">
        <v>0</v>
      </c>
      <c r="RV49" s="261">
        <v>0</v>
      </c>
      <c r="RW49" s="261">
        <v>0</v>
      </c>
      <c r="RX49" s="261">
        <v>0</v>
      </c>
      <c r="RY49" s="261">
        <v>0</v>
      </c>
      <c r="RZ49" s="261">
        <v>0</v>
      </c>
      <c r="SA49" s="261">
        <v>0</v>
      </c>
      <c r="SB49" s="261">
        <v>0</v>
      </c>
      <c r="SC49" s="262"/>
      <c r="SD49" s="263">
        <f t="shared" si="32"/>
        <v>0</v>
      </c>
      <c r="SE49" s="264">
        <f t="shared" si="32"/>
        <v>0</v>
      </c>
      <c r="SF49" s="261">
        <v>0</v>
      </c>
      <c r="SG49" s="261">
        <v>0</v>
      </c>
      <c r="SH49" s="261">
        <v>0</v>
      </c>
      <c r="SI49" s="261">
        <v>0</v>
      </c>
      <c r="SJ49" s="261">
        <v>0</v>
      </c>
      <c r="SK49" s="261">
        <v>0</v>
      </c>
      <c r="SL49" s="261">
        <v>0</v>
      </c>
      <c r="SM49" s="261">
        <v>0</v>
      </c>
      <c r="SN49" s="261">
        <v>0</v>
      </c>
      <c r="SO49" s="261">
        <v>0</v>
      </c>
      <c r="SP49" s="261">
        <v>0</v>
      </c>
      <c r="SQ49" s="261">
        <v>0</v>
      </c>
      <c r="SR49" s="262"/>
      <c r="SS49" s="263">
        <f t="shared" si="33"/>
        <v>0</v>
      </c>
      <c r="ST49" s="264">
        <f t="shared" si="33"/>
        <v>0</v>
      </c>
      <c r="SU49" s="261">
        <v>0</v>
      </c>
      <c r="SV49" s="261">
        <v>0</v>
      </c>
      <c r="SW49" s="261">
        <v>0</v>
      </c>
      <c r="SX49" s="261">
        <v>0</v>
      </c>
      <c r="SY49" s="261">
        <v>0</v>
      </c>
      <c r="SZ49" s="261">
        <v>0</v>
      </c>
      <c r="TA49" s="261">
        <v>0</v>
      </c>
      <c r="TB49" s="261">
        <v>0</v>
      </c>
      <c r="TC49" s="261">
        <v>0</v>
      </c>
      <c r="TD49" s="261">
        <v>0</v>
      </c>
      <c r="TE49" s="261">
        <v>0</v>
      </c>
      <c r="TF49" s="261">
        <v>0</v>
      </c>
      <c r="TG49" s="262"/>
      <c r="TH49" s="263">
        <f t="shared" si="34"/>
        <v>0</v>
      </c>
      <c r="TI49" s="264">
        <f t="shared" si="34"/>
        <v>0</v>
      </c>
      <c r="TJ49" s="261">
        <v>61.57</v>
      </c>
      <c r="TK49" s="261">
        <v>135.12</v>
      </c>
      <c r="TL49" s="261">
        <v>81.099999999999994</v>
      </c>
      <c r="TM49" s="261">
        <v>48.02</v>
      </c>
      <c r="TN49" s="261">
        <v>63.08</v>
      </c>
      <c r="TO49" s="261">
        <v>103.61</v>
      </c>
      <c r="TP49" s="261">
        <v>115.59</v>
      </c>
      <c r="TQ49" s="261">
        <v>31.57</v>
      </c>
      <c r="TR49" s="261">
        <v>22.55</v>
      </c>
      <c r="TS49" s="261">
        <v>87.08</v>
      </c>
      <c r="TT49" s="261">
        <v>136.65</v>
      </c>
      <c r="TU49" s="261">
        <v>99.1</v>
      </c>
      <c r="TV49" s="262"/>
      <c r="TW49" s="263">
        <f t="shared" si="35"/>
        <v>985.04</v>
      </c>
      <c r="TX49" s="264">
        <f t="shared" si="35"/>
        <v>923.47</v>
      </c>
      <c r="TY49" s="261">
        <v>0</v>
      </c>
      <c r="TZ49" s="261">
        <v>0</v>
      </c>
      <c r="UA49" s="261">
        <v>0</v>
      </c>
      <c r="UB49" s="261">
        <v>0</v>
      </c>
      <c r="UC49" s="261">
        <v>0</v>
      </c>
      <c r="UD49" s="261">
        <v>0</v>
      </c>
      <c r="UE49" s="261">
        <v>0</v>
      </c>
      <c r="UF49" s="261">
        <v>0</v>
      </c>
      <c r="UG49" s="261">
        <v>0</v>
      </c>
      <c r="UH49" s="261">
        <v>0</v>
      </c>
      <c r="UI49" s="261">
        <v>0</v>
      </c>
      <c r="UJ49" s="261">
        <v>0</v>
      </c>
      <c r="UK49" s="262"/>
      <c r="UL49" s="263">
        <f t="shared" si="36"/>
        <v>0</v>
      </c>
      <c r="UM49" s="264">
        <f t="shared" si="36"/>
        <v>0</v>
      </c>
      <c r="UN49" s="261">
        <v>0</v>
      </c>
      <c r="UO49" s="261">
        <v>0</v>
      </c>
      <c r="UP49" s="261">
        <v>0</v>
      </c>
      <c r="UQ49" s="261">
        <v>0</v>
      </c>
      <c r="UR49" s="261">
        <v>0</v>
      </c>
      <c r="US49" s="261">
        <v>0</v>
      </c>
      <c r="UT49" s="261">
        <v>0</v>
      </c>
      <c r="UU49" s="261">
        <v>0</v>
      </c>
      <c r="UV49" s="261">
        <v>0</v>
      </c>
      <c r="UW49" s="261">
        <v>0</v>
      </c>
      <c r="UX49" s="261">
        <v>0</v>
      </c>
      <c r="UY49" s="261">
        <v>0</v>
      </c>
      <c r="UZ49" s="262"/>
      <c r="VA49" s="263">
        <f t="shared" si="37"/>
        <v>0</v>
      </c>
      <c r="VB49" s="264">
        <f t="shared" si="37"/>
        <v>0</v>
      </c>
      <c r="VC49" s="261">
        <v>0</v>
      </c>
      <c r="VD49" s="261">
        <v>0</v>
      </c>
      <c r="VE49" s="261">
        <v>0</v>
      </c>
      <c r="VF49" s="261">
        <v>0</v>
      </c>
      <c r="VG49" s="261">
        <v>0</v>
      </c>
      <c r="VH49" s="261">
        <v>0</v>
      </c>
      <c r="VI49" s="261">
        <v>0</v>
      </c>
      <c r="VJ49" s="261">
        <v>0</v>
      </c>
      <c r="VK49" s="261">
        <v>0</v>
      </c>
      <c r="VL49" s="261">
        <v>0</v>
      </c>
      <c r="VM49" s="261">
        <v>0</v>
      </c>
      <c r="VN49" s="261">
        <v>0</v>
      </c>
      <c r="VO49" s="262"/>
      <c r="VP49" s="263">
        <f t="shared" si="38"/>
        <v>0</v>
      </c>
      <c r="VQ49" s="264">
        <f t="shared" si="38"/>
        <v>0</v>
      </c>
      <c r="VR49" s="261">
        <v>0</v>
      </c>
      <c r="VS49" s="261">
        <v>0</v>
      </c>
      <c r="VT49" s="261">
        <v>0</v>
      </c>
      <c r="VU49" s="261">
        <v>0</v>
      </c>
      <c r="VV49" s="261">
        <v>0</v>
      </c>
      <c r="VW49" s="261">
        <v>0</v>
      </c>
      <c r="VX49" s="261">
        <v>0</v>
      </c>
      <c r="VY49" s="261">
        <v>0</v>
      </c>
      <c r="VZ49" s="261">
        <v>0</v>
      </c>
      <c r="WA49" s="261">
        <v>0</v>
      </c>
      <c r="WB49" s="261">
        <v>0</v>
      </c>
      <c r="WC49" s="261">
        <v>0</v>
      </c>
      <c r="WD49" s="262"/>
      <c r="WE49" s="263">
        <f t="shared" si="39"/>
        <v>0</v>
      </c>
      <c r="WF49" s="264">
        <f t="shared" si="39"/>
        <v>0</v>
      </c>
      <c r="WG49" s="261">
        <v>0</v>
      </c>
      <c r="WH49" s="261">
        <v>0</v>
      </c>
      <c r="WI49" s="261">
        <v>0</v>
      </c>
      <c r="WJ49" s="261">
        <v>0</v>
      </c>
      <c r="WK49" s="261">
        <v>0</v>
      </c>
      <c r="WL49" s="261">
        <v>0</v>
      </c>
      <c r="WM49" s="261">
        <v>0</v>
      </c>
      <c r="WN49" s="261">
        <v>0</v>
      </c>
      <c r="WO49" s="261">
        <v>0</v>
      </c>
      <c r="WP49" s="261">
        <v>0</v>
      </c>
      <c r="WQ49" s="261">
        <v>0</v>
      </c>
      <c r="WR49" s="261">
        <v>0</v>
      </c>
      <c r="WS49" s="262"/>
      <c r="WT49" s="263">
        <f t="shared" si="40"/>
        <v>0</v>
      </c>
      <c r="WU49" s="264">
        <f t="shared" si="40"/>
        <v>0</v>
      </c>
      <c r="WV49" s="261">
        <v>0</v>
      </c>
      <c r="WW49" s="261">
        <v>0</v>
      </c>
      <c r="WX49" s="261">
        <v>0</v>
      </c>
      <c r="WY49" s="261">
        <v>0</v>
      </c>
      <c r="WZ49" s="261">
        <v>0</v>
      </c>
      <c r="XA49" s="261">
        <v>0</v>
      </c>
      <c r="XB49" s="261">
        <v>0</v>
      </c>
      <c r="XC49" s="261">
        <v>0</v>
      </c>
      <c r="XD49" s="261">
        <v>0</v>
      </c>
      <c r="XE49" s="261">
        <v>0</v>
      </c>
      <c r="XF49" s="261">
        <v>0</v>
      </c>
      <c r="XG49" s="261">
        <v>0</v>
      </c>
      <c r="XH49" s="262"/>
      <c r="XI49" s="263">
        <f t="shared" si="41"/>
        <v>0</v>
      </c>
      <c r="XJ49" s="264">
        <f t="shared" si="41"/>
        <v>0</v>
      </c>
      <c r="XK49" s="261">
        <v>0</v>
      </c>
      <c r="XL49" s="261">
        <v>0</v>
      </c>
      <c r="XM49" s="261">
        <v>0</v>
      </c>
      <c r="XN49" s="261">
        <v>0</v>
      </c>
      <c r="XO49" s="261">
        <v>0</v>
      </c>
      <c r="XP49" s="261">
        <v>0</v>
      </c>
      <c r="XQ49" s="261">
        <v>0</v>
      </c>
      <c r="XR49" s="261">
        <v>0</v>
      </c>
      <c r="XS49" s="261">
        <v>0</v>
      </c>
      <c r="XT49" s="261">
        <v>0</v>
      </c>
      <c r="XU49" s="261">
        <v>0</v>
      </c>
      <c r="XV49" s="261">
        <v>0</v>
      </c>
      <c r="XW49" s="261"/>
      <c r="XX49" s="263">
        <f t="shared" si="42"/>
        <v>0</v>
      </c>
      <c r="XY49" s="264">
        <f t="shared" si="42"/>
        <v>0</v>
      </c>
      <c r="XZ49" s="261">
        <v>0</v>
      </c>
      <c r="YA49" s="261">
        <v>0</v>
      </c>
      <c r="YB49" s="261">
        <v>0</v>
      </c>
      <c r="YC49" s="261">
        <v>0</v>
      </c>
      <c r="YD49" s="261">
        <v>0</v>
      </c>
      <c r="YE49" s="261">
        <v>0</v>
      </c>
      <c r="YF49" s="261">
        <v>0</v>
      </c>
      <c r="YG49" s="261">
        <v>0</v>
      </c>
      <c r="YH49" s="261">
        <v>0</v>
      </c>
      <c r="YI49" s="261">
        <v>0</v>
      </c>
      <c r="YJ49" s="261">
        <v>0</v>
      </c>
      <c r="YK49" s="261">
        <v>0</v>
      </c>
      <c r="YL49" s="262"/>
      <c r="YM49" s="263">
        <f t="shared" si="43"/>
        <v>0</v>
      </c>
      <c r="YN49" s="264">
        <f t="shared" si="43"/>
        <v>0</v>
      </c>
      <c r="YO49" s="261">
        <v>0</v>
      </c>
      <c r="YP49" s="261">
        <v>0</v>
      </c>
      <c r="YQ49" s="261">
        <v>0</v>
      </c>
      <c r="YR49" s="261">
        <v>0</v>
      </c>
      <c r="YS49" s="261">
        <v>0</v>
      </c>
      <c r="YT49" s="261">
        <v>0</v>
      </c>
      <c r="YU49" s="261">
        <v>0</v>
      </c>
      <c r="YV49" s="261">
        <v>0</v>
      </c>
      <c r="YW49" s="261">
        <v>0</v>
      </c>
      <c r="YX49" s="261">
        <v>0</v>
      </c>
      <c r="YY49" s="261">
        <v>0</v>
      </c>
      <c r="YZ49" s="261">
        <v>0</v>
      </c>
      <c r="ZA49" s="262"/>
      <c r="ZB49" s="263">
        <f t="shared" si="44"/>
        <v>0</v>
      </c>
      <c r="ZC49" s="264">
        <f t="shared" si="44"/>
        <v>0</v>
      </c>
      <c r="ZD49" s="261">
        <v>0</v>
      </c>
      <c r="ZE49" s="261">
        <v>0</v>
      </c>
      <c r="ZF49" s="261">
        <v>0</v>
      </c>
      <c r="ZG49" s="261">
        <v>0</v>
      </c>
      <c r="ZH49" s="261">
        <v>0</v>
      </c>
      <c r="ZI49" s="261">
        <v>0</v>
      </c>
      <c r="ZJ49" s="261">
        <v>0</v>
      </c>
      <c r="ZK49" s="261">
        <v>0</v>
      </c>
      <c r="ZL49" s="261">
        <v>0</v>
      </c>
      <c r="ZM49" s="261">
        <v>0</v>
      </c>
      <c r="ZN49" s="261">
        <v>0</v>
      </c>
      <c r="ZO49" s="261">
        <v>0</v>
      </c>
      <c r="ZP49" s="262"/>
      <c r="ZQ49" s="263">
        <f t="shared" si="45"/>
        <v>0</v>
      </c>
      <c r="ZR49" s="264">
        <f t="shared" si="45"/>
        <v>0</v>
      </c>
      <c r="ZS49" s="261">
        <v>0</v>
      </c>
      <c r="ZT49" s="261">
        <v>0</v>
      </c>
      <c r="ZU49" s="261">
        <v>0</v>
      </c>
      <c r="ZV49" s="261">
        <v>0</v>
      </c>
      <c r="ZW49" s="261">
        <v>0</v>
      </c>
      <c r="ZX49" s="261">
        <v>0</v>
      </c>
      <c r="ZY49" s="261">
        <v>0</v>
      </c>
      <c r="ZZ49" s="261">
        <v>0</v>
      </c>
      <c r="AAA49" s="261">
        <v>0</v>
      </c>
      <c r="AAB49" s="261">
        <v>0</v>
      </c>
      <c r="AAC49" s="261">
        <v>0</v>
      </c>
      <c r="AAD49" s="261">
        <v>0</v>
      </c>
      <c r="AAE49" s="262"/>
      <c r="AAF49" s="263">
        <f t="shared" si="46"/>
        <v>0</v>
      </c>
      <c r="AAG49" s="264">
        <f t="shared" si="46"/>
        <v>0</v>
      </c>
      <c r="AAH49" s="261">
        <v>0</v>
      </c>
      <c r="AAI49" s="261">
        <v>0</v>
      </c>
      <c r="AAJ49" s="261">
        <v>0</v>
      </c>
      <c r="AAK49" s="261">
        <v>0</v>
      </c>
      <c r="AAL49" s="261">
        <v>0</v>
      </c>
      <c r="AAM49" s="261">
        <v>0</v>
      </c>
      <c r="AAN49" s="261">
        <v>0</v>
      </c>
      <c r="AAO49" s="261">
        <v>0</v>
      </c>
      <c r="AAP49" s="261">
        <v>0</v>
      </c>
      <c r="AAQ49" s="261">
        <v>0</v>
      </c>
      <c r="AAR49" s="261">
        <v>0</v>
      </c>
      <c r="AAS49" s="261">
        <v>0</v>
      </c>
      <c r="AAT49" s="262"/>
      <c r="AAU49" s="263">
        <f t="shared" si="47"/>
        <v>0</v>
      </c>
      <c r="AAV49" s="264">
        <f t="shared" si="47"/>
        <v>0</v>
      </c>
      <c r="AAW49" s="261">
        <v>0</v>
      </c>
      <c r="AAX49" s="261">
        <v>0</v>
      </c>
      <c r="AAY49" s="261">
        <v>0</v>
      </c>
      <c r="AAZ49" s="261">
        <v>0</v>
      </c>
      <c r="ABA49" s="261">
        <v>0</v>
      </c>
      <c r="ABB49" s="261">
        <v>0</v>
      </c>
      <c r="ABC49" s="261">
        <v>0</v>
      </c>
      <c r="ABD49" s="261">
        <v>0</v>
      </c>
      <c r="ABE49" s="261">
        <v>0</v>
      </c>
      <c r="ABF49" s="261">
        <v>0</v>
      </c>
      <c r="ABG49" s="261">
        <v>0</v>
      </c>
      <c r="ABH49" s="261">
        <v>0</v>
      </c>
      <c r="ABI49" s="262"/>
      <c r="ABJ49" s="263">
        <f t="shared" si="48"/>
        <v>0</v>
      </c>
      <c r="ABK49" s="264">
        <f t="shared" si="48"/>
        <v>0</v>
      </c>
      <c r="ABL49" s="261">
        <v>6952.58</v>
      </c>
      <c r="ABM49" s="261">
        <v>7928.95</v>
      </c>
      <c r="ABN49" s="261">
        <v>6142.99</v>
      </c>
      <c r="ABO49" s="261">
        <v>5189.92</v>
      </c>
      <c r="ABP49" s="261">
        <v>4795.8</v>
      </c>
      <c r="ABQ49" s="261">
        <v>5627.96</v>
      </c>
      <c r="ABR49" s="261">
        <v>4310.2</v>
      </c>
      <c r="ABS49" s="261">
        <v>2961.09</v>
      </c>
      <c r="ABT49" s="261">
        <v>2330.3000000000002</v>
      </c>
      <c r="ABU49" s="261">
        <v>4464.13</v>
      </c>
      <c r="ABV49" s="261">
        <v>5190.5600000000004</v>
      </c>
      <c r="ABW49" s="261">
        <v>2775.38</v>
      </c>
      <c r="ABX49" s="262"/>
      <c r="ABY49" s="263">
        <f t="shared" si="49"/>
        <v>58669.859999999986</v>
      </c>
      <c r="ABZ49" s="264">
        <f t="shared" si="49"/>
        <v>51717.279999999999</v>
      </c>
      <c r="ACA49" s="261">
        <v>7845</v>
      </c>
      <c r="ACB49" s="261">
        <v>11362.2</v>
      </c>
      <c r="ACC49" s="261">
        <v>7561.18</v>
      </c>
      <c r="ACD49" s="261">
        <v>7713.9</v>
      </c>
      <c r="ACE49" s="261">
        <v>6970.75</v>
      </c>
      <c r="ACF49" s="261">
        <v>7328.83</v>
      </c>
      <c r="ACG49" s="261">
        <v>6015.65</v>
      </c>
      <c r="ACH49" s="261">
        <v>3441.84</v>
      </c>
      <c r="ACI49" s="261">
        <v>2649.5</v>
      </c>
      <c r="ACJ49" s="261">
        <v>3975.95</v>
      </c>
      <c r="ACK49" s="261">
        <v>4283.71</v>
      </c>
      <c r="ACL49" s="261">
        <v>3507.02</v>
      </c>
      <c r="ACM49" s="262"/>
      <c r="ACN49" s="263">
        <f t="shared" si="50"/>
        <v>72655.530000000013</v>
      </c>
      <c r="ACO49" s="264">
        <f t="shared" si="50"/>
        <v>64810.53</v>
      </c>
      <c r="ACP49" s="261">
        <v>0</v>
      </c>
      <c r="ACQ49" s="261">
        <v>0</v>
      </c>
      <c r="ACR49" s="261">
        <v>0</v>
      </c>
      <c r="ACS49" s="261">
        <v>0</v>
      </c>
      <c r="ACT49" s="261">
        <v>0</v>
      </c>
      <c r="ACU49" s="261">
        <v>0</v>
      </c>
      <c r="ACV49" s="261">
        <v>0</v>
      </c>
      <c r="ACW49" s="261">
        <v>0</v>
      </c>
      <c r="ACX49" s="261">
        <v>0</v>
      </c>
      <c r="ACY49" s="261">
        <v>0</v>
      </c>
      <c r="ACZ49" s="261">
        <v>0</v>
      </c>
      <c r="ADA49" s="261">
        <v>0</v>
      </c>
      <c r="ADB49" s="262"/>
      <c r="ADC49" s="263">
        <f t="shared" si="51"/>
        <v>0</v>
      </c>
      <c r="ADD49" s="264">
        <f t="shared" si="51"/>
        <v>0</v>
      </c>
      <c r="ADE49" s="261">
        <v>12.9</v>
      </c>
      <c r="ADF49" s="261">
        <v>20.3</v>
      </c>
      <c r="ADG49" s="261">
        <v>13.8</v>
      </c>
      <c r="ADH49" s="261">
        <v>26.4</v>
      </c>
      <c r="ADI49" s="261">
        <v>26.8</v>
      </c>
      <c r="ADJ49" s="261">
        <v>1.8</v>
      </c>
      <c r="ADK49" s="261">
        <v>28.1</v>
      </c>
      <c r="ADL49" s="261">
        <v>0.8</v>
      </c>
      <c r="ADM49" s="261">
        <v>0</v>
      </c>
      <c r="ADN49" s="261">
        <v>13.9</v>
      </c>
      <c r="ADO49" s="261">
        <v>12</v>
      </c>
      <c r="ADP49" s="261">
        <v>82</v>
      </c>
      <c r="ADQ49" s="262"/>
      <c r="ADR49" s="263">
        <f t="shared" si="52"/>
        <v>238.8</v>
      </c>
      <c r="ADS49" s="264">
        <f t="shared" si="52"/>
        <v>225.89999999999998</v>
      </c>
      <c r="ADT49" s="261">
        <v>0</v>
      </c>
      <c r="ADU49" s="261">
        <v>0</v>
      </c>
      <c r="ADV49" s="261">
        <v>0</v>
      </c>
      <c r="ADW49" s="261">
        <v>0</v>
      </c>
      <c r="ADX49" s="261">
        <v>0</v>
      </c>
      <c r="ADY49" s="261">
        <v>0</v>
      </c>
      <c r="ADZ49" s="261">
        <v>0</v>
      </c>
      <c r="AEA49" s="261">
        <v>0</v>
      </c>
      <c r="AEB49" s="261">
        <v>0</v>
      </c>
      <c r="AEC49" s="261">
        <v>0</v>
      </c>
      <c r="AED49" s="261">
        <v>0</v>
      </c>
      <c r="AEE49" s="261">
        <v>0</v>
      </c>
      <c r="AEF49" s="262"/>
      <c r="AEG49" s="263">
        <f t="shared" si="53"/>
        <v>0</v>
      </c>
      <c r="AEH49" s="264">
        <f t="shared" si="53"/>
        <v>0</v>
      </c>
      <c r="AEI49" s="261">
        <v>0</v>
      </c>
      <c r="AEJ49" s="261">
        <v>0</v>
      </c>
      <c r="AEK49" s="261">
        <v>0</v>
      </c>
      <c r="AEL49" s="261">
        <v>0</v>
      </c>
      <c r="AEM49" s="261">
        <v>0</v>
      </c>
      <c r="AEN49" s="261">
        <v>0</v>
      </c>
      <c r="AEO49" s="261">
        <v>0</v>
      </c>
      <c r="AEP49" s="261">
        <v>0</v>
      </c>
      <c r="AEQ49" s="261">
        <v>0</v>
      </c>
      <c r="AER49" s="261">
        <v>0</v>
      </c>
      <c r="AES49" s="261">
        <v>0</v>
      </c>
      <c r="AET49" s="261">
        <v>0</v>
      </c>
      <c r="AEU49" s="262"/>
      <c r="AEV49" s="263">
        <f t="shared" si="54"/>
        <v>0</v>
      </c>
      <c r="AEW49" s="264">
        <f t="shared" si="54"/>
        <v>0</v>
      </c>
      <c r="AEX49" s="261">
        <v>0</v>
      </c>
      <c r="AEY49" s="261">
        <v>0</v>
      </c>
      <c r="AEZ49" s="261">
        <v>0</v>
      </c>
      <c r="AFA49" s="261">
        <v>0</v>
      </c>
      <c r="AFB49" s="261">
        <v>0</v>
      </c>
      <c r="AFC49" s="261">
        <v>0</v>
      </c>
      <c r="AFD49" s="261">
        <v>0</v>
      </c>
      <c r="AFE49" s="261">
        <v>0</v>
      </c>
      <c r="AFF49" s="261">
        <v>0</v>
      </c>
      <c r="AFG49" s="261">
        <v>0</v>
      </c>
      <c r="AFH49" s="261">
        <v>0</v>
      </c>
      <c r="AFI49" s="261">
        <v>0</v>
      </c>
      <c r="AFJ49" s="262"/>
      <c r="AFK49" s="263">
        <f t="shared" si="55"/>
        <v>0</v>
      </c>
      <c r="AFL49" s="264">
        <f t="shared" si="55"/>
        <v>0</v>
      </c>
      <c r="AFM49" s="261">
        <v>0</v>
      </c>
      <c r="AFN49" s="261">
        <v>0</v>
      </c>
      <c r="AFO49" s="261">
        <v>0</v>
      </c>
      <c r="AFP49" s="261">
        <v>0</v>
      </c>
      <c r="AFQ49" s="261">
        <v>0</v>
      </c>
      <c r="AFR49" s="261">
        <v>0</v>
      </c>
      <c r="AFS49" s="261">
        <v>0</v>
      </c>
      <c r="AFT49" s="261">
        <v>0</v>
      </c>
      <c r="AFU49" s="261">
        <v>0</v>
      </c>
      <c r="AFV49" s="261">
        <v>0</v>
      </c>
      <c r="AFW49" s="261">
        <v>0</v>
      </c>
      <c r="AFX49" s="261">
        <v>0</v>
      </c>
      <c r="AFY49" s="262"/>
      <c r="AFZ49" s="263">
        <f t="shared" si="56"/>
        <v>0</v>
      </c>
      <c r="AGA49" s="264">
        <f t="shared" si="56"/>
        <v>0</v>
      </c>
      <c r="AGB49" s="261">
        <v>0</v>
      </c>
      <c r="AGC49" s="261">
        <v>0</v>
      </c>
      <c r="AGD49" s="261">
        <v>0</v>
      </c>
      <c r="AGE49" s="261">
        <v>0</v>
      </c>
      <c r="AGF49" s="261">
        <v>0</v>
      </c>
      <c r="AGG49" s="261">
        <v>0</v>
      </c>
      <c r="AGH49" s="261">
        <v>0</v>
      </c>
      <c r="AGI49" s="261">
        <v>0</v>
      </c>
      <c r="AGJ49" s="261">
        <v>0</v>
      </c>
      <c r="AGK49" s="261">
        <v>0</v>
      </c>
      <c r="AGL49" s="261">
        <v>0</v>
      </c>
      <c r="AGM49" s="261">
        <v>0</v>
      </c>
      <c r="AGN49" s="262"/>
      <c r="AGO49" s="263">
        <f t="shared" si="57"/>
        <v>0</v>
      </c>
      <c r="AGP49" s="264">
        <f t="shared" si="57"/>
        <v>0</v>
      </c>
      <c r="AGQ49" s="261">
        <v>0</v>
      </c>
      <c r="AGR49" s="261">
        <v>0</v>
      </c>
      <c r="AGS49" s="261">
        <v>0</v>
      </c>
      <c r="AGT49" s="261">
        <v>0</v>
      </c>
      <c r="AGU49" s="261">
        <v>0</v>
      </c>
      <c r="AGV49" s="261">
        <v>0</v>
      </c>
      <c r="AGW49" s="261">
        <v>0</v>
      </c>
      <c r="AGX49" s="261">
        <v>0</v>
      </c>
      <c r="AGY49" s="261">
        <v>0</v>
      </c>
      <c r="AGZ49" s="261">
        <v>0</v>
      </c>
      <c r="AHA49" s="261">
        <v>0</v>
      </c>
      <c r="AHB49" s="261">
        <v>0</v>
      </c>
      <c r="AHC49" s="262"/>
      <c r="AHD49" s="263">
        <f t="shared" si="58"/>
        <v>0</v>
      </c>
      <c r="AHE49" s="264">
        <f t="shared" si="58"/>
        <v>0</v>
      </c>
      <c r="AHF49" s="261">
        <v>0</v>
      </c>
      <c r="AHG49" s="261">
        <v>0</v>
      </c>
      <c r="AHH49" s="261">
        <v>0</v>
      </c>
      <c r="AHI49" s="261">
        <v>0</v>
      </c>
      <c r="AHJ49" s="261">
        <v>0</v>
      </c>
      <c r="AHK49" s="261">
        <v>0</v>
      </c>
      <c r="AHL49" s="261">
        <v>0</v>
      </c>
      <c r="AHM49" s="261">
        <v>0</v>
      </c>
      <c r="AHN49" s="261">
        <v>0</v>
      </c>
      <c r="AHO49" s="261">
        <v>0</v>
      </c>
      <c r="AHP49" s="261">
        <v>0</v>
      </c>
      <c r="AHQ49" s="261">
        <v>0</v>
      </c>
      <c r="AHR49" s="262"/>
      <c r="AHS49" s="263">
        <f t="shared" si="59"/>
        <v>0</v>
      </c>
      <c r="AHT49" s="264">
        <f t="shared" si="59"/>
        <v>0</v>
      </c>
      <c r="AHU49" s="261">
        <v>0</v>
      </c>
      <c r="AHV49" s="261">
        <v>0</v>
      </c>
      <c r="AHW49" s="261">
        <v>0</v>
      </c>
      <c r="AHX49" s="261">
        <v>0</v>
      </c>
      <c r="AHY49" s="261">
        <v>0</v>
      </c>
      <c r="AHZ49" s="261">
        <v>0</v>
      </c>
      <c r="AIA49" s="261">
        <v>0</v>
      </c>
      <c r="AIB49" s="261">
        <v>0</v>
      </c>
      <c r="AIC49" s="261">
        <v>0</v>
      </c>
      <c r="AID49" s="261">
        <v>0</v>
      </c>
      <c r="AIE49" s="261">
        <v>0</v>
      </c>
      <c r="AIF49" s="261">
        <v>0</v>
      </c>
      <c r="AIG49" s="262"/>
      <c r="AIH49" s="263">
        <f t="shared" si="60"/>
        <v>0</v>
      </c>
      <c r="AII49" s="264">
        <f t="shared" si="60"/>
        <v>0</v>
      </c>
      <c r="AIJ49" s="261">
        <v>0</v>
      </c>
      <c r="AIK49" s="261">
        <v>0</v>
      </c>
      <c r="AIL49" s="261">
        <v>0</v>
      </c>
      <c r="AIM49" s="261">
        <v>0</v>
      </c>
      <c r="AIN49" s="261">
        <v>0</v>
      </c>
      <c r="AIO49" s="261">
        <v>0</v>
      </c>
      <c r="AIP49" s="261">
        <v>0</v>
      </c>
      <c r="AIQ49" s="261">
        <v>0</v>
      </c>
      <c r="AIR49" s="261">
        <v>0</v>
      </c>
      <c r="AIS49" s="261">
        <v>0</v>
      </c>
      <c r="AIT49" s="261">
        <v>0</v>
      </c>
      <c r="AIU49" s="261">
        <v>0</v>
      </c>
      <c r="AIV49" s="262"/>
      <c r="AIW49" s="263">
        <f t="shared" si="61"/>
        <v>0</v>
      </c>
      <c r="AIX49" s="264">
        <f t="shared" si="61"/>
        <v>0</v>
      </c>
      <c r="AIY49" s="261">
        <v>0</v>
      </c>
      <c r="AIZ49" s="261">
        <v>0</v>
      </c>
      <c r="AJA49" s="261">
        <v>0</v>
      </c>
      <c r="AJB49" s="261">
        <v>0</v>
      </c>
      <c r="AJC49" s="261">
        <v>0</v>
      </c>
      <c r="AJD49" s="261">
        <v>0</v>
      </c>
      <c r="AJE49" s="261">
        <v>0</v>
      </c>
      <c r="AJF49" s="261">
        <v>0</v>
      </c>
      <c r="AJG49" s="261">
        <v>0</v>
      </c>
      <c r="AJH49" s="261">
        <v>0</v>
      </c>
      <c r="AJI49" s="261">
        <v>0</v>
      </c>
      <c r="AJJ49" s="261">
        <v>0</v>
      </c>
      <c r="AJK49" s="262"/>
      <c r="AJL49" s="263">
        <f t="shared" si="62"/>
        <v>0</v>
      </c>
      <c r="AJM49" s="264">
        <f t="shared" si="62"/>
        <v>0</v>
      </c>
      <c r="AJN49" s="261">
        <v>0</v>
      </c>
      <c r="AJO49" s="261">
        <v>0</v>
      </c>
      <c r="AJP49" s="261">
        <v>0</v>
      </c>
      <c r="AJQ49" s="261">
        <v>0</v>
      </c>
      <c r="AJR49" s="261">
        <v>0</v>
      </c>
      <c r="AJS49" s="261">
        <v>0</v>
      </c>
      <c r="AJT49" s="261">
        <v>0</v>
      </c>
      <c r="AJU49" s="261">
        <v>0</v>
      </c>
      <c r="AJV49" s="261">
        <v>0</v>
      </c>
      <c r="AJW49" s="261">
        <v>0</v>
      </c>
      <c r="AJX49" s="261">
        <v>0</v>
      </c>
      <c r="AJY49" s="261">
        <v>0</v>
      </c>
      <c r="AJZ49" s="262"/>
      <c r="AKA49" s="263">
        <f t="shared" si="63"/>
        <v>0</v>
      </c>
      <c r="AKB49" s="264">
        <f t="shared" si="63"/>
        <v>0</v>
      </c>
      <c r="AKC49" s="261">
        <v>0</v>
      </c>
      <c r="AKD49" s="261">
        <v>0</v>
      </c>
      <c r="AKE49" s="261">
        <v>0</v>
      </c>
      <c r="AKF49" s="261">
        <v>0</v>
      </c>
      <c r="AKG49" s="261">
        <v>0</v>
      </c>
      <c r="AKH49" s="261">
        <v>0</v>
      </c>
      <c r="AKI49" s="261">
        <v>0</v>
      </c>
      <c r="AKJ49" s="261">
        <v>0</v>
      </c>
      <c r="AKK49" s="261">
        <v>0</v>
      </c>
      <c r="AKL49" s="261">
        <v>0</v>
      </c>
      <c r="AKM49" s="261">
        <v>0</v>
      </c>
      <c r="AKN49" s="261">
        <v>0</v>
      </c>
      <c r="AKO49" s="262"/>
      <c r="AKP49" s="263">
        <f t="shared" si="64"/>
        <v>0</v>
      </c>
      <c r="AKQ49" s="264">
        <f t="shared" si="64"/>
        <v>0</v>
      </c>
      <c r="AKR49" s="261">
        <v>10473</v>
      </c>
      <c r="AKS49" s="261">
        <v>1488</v>
      </c>
      <c r="AKT49" s="261">
        <v>13488</v>
      </c>
      <c r="AKU49" s="261">
        <v>4813</v>
      </c>
      <c r="AKV49" s="261">
        <v>12032</v>
      </c>
      <c r="AKW49" s="261">
        <v>18970</v>
      </c>
      <c r="AKX49" s="261">
        <v>1494</v>
      </c>
      <c r="AKY49" s="261">
        <v>2672</v>
      </c>
      <c r="AKZ49" s="261">
        <v>994</v>
      </c>
      <c r="ALA49" s="261">
        <v>1491</v>
      </c>
      <c r="ALB49" s="261">
        <v>11635</v>
      </c>
      <c r="ALC49" s="261">
        <v>3244</v>
      </c>
      <c r="ALD49" s="262"/>
      <c r="ALE49" s="263">
        <f t="shared" si="65"/>
        <v>82794</v>
      </c>
      <c r="ALF49" s="264">
        <f t="shared" si="65"/>
        <v>72321</v>
      </c>
      <c r="ALG49" s="261">
        <v>0</v>
      </c>
      <c r="ALH49" s="261">
        <v>0</v>
      </c>
      <c r="ALI49" s="261">
        <v>0</v>
      </c>
      <c r="ALJ49" s="261">
        <v>0</v>
      </c>
      <c r="ALK49" s="261">
        <v>0</v>
      </c>
      <c r="ALL49" s="261">
        <v>0</v>
      </c>
      <c r="ALM49" s="261">
        <v>0</v>
      </c>
      <c r="ALN49" s="261">
        <v>0</v>
      </c>
      <c r="ALO49" s="261">
        <v>0</v>
      </c>
      <c r="ALP49" s="261">
        <v>0</v>
      </c>
      <c r="ALQ49" s="261">
        <v>0</v>
      </c>
      <c r="ALR49" s="261">
        <v>0</v>
      </c>
      <c r="ALS49" s="262"/>
      <c r="ALT49" s="263">
        <f t="shared" si="66"/>
        <v>0</v>
      </c>
      <c r="ALU49" s="264">
        <f t="shared" si="66"/>
        <v>0</v>
      </c>
      <c r="ALV49" s="261">
        <v>0</v>
      </c>
      <c r="ALW49" s="261">
        <v>0</v>
      </c>
      <c r="ALX49" s="261">
        <v>0</v>
      </c>
      <c r="ALY49" s="261">
        <v>0</v>
      </c>
      <c r="ALZ49" s="261">
        <v>0</v>
      </c>
      <c r="AMA49" s="261">
        <v>0</v>
      </c>
      <c r="AMB49" s="261">
        <v>0</v>
      </c>
      <c r="AMC49" s="261">
        <v>0</v>
      </c>
      <c r="AMD49" s="261">
        <v>0</v>
      </c>
      <c r="AME49" s="261">
        <v>0</v>
      </c>
      <c r="AMF49" s="261">
        <v>0</v>
      </c>
      <c r="AMG49" s="261">
        <v>0</v>
      </c>
      <c r="AMH49" s="262"/>
      <c r="AMI49" s="263">
        <f t="shared" si="67"/>
        <v>0</v>
      </c>
      <c r="AMJ49" s="264">
        <f t="shared" si="67"/>
        <v>0</v>
      </c>
      <c r="AMK49" s="261">
        <v>1445.22</v>
      </c>
      <c r="AML49" s="261">
        <v>1445.22</v>
      </c>
      <c r="AMM49" s="261">
        <v>819.65</v>
      </c>
      <c r="AMN49" s="261">
        <v>1052.58</v>
      </c>
      <c r="AMO49" s="261">
        <v>1007.81</v>
      </c>
      <c r="AMP49" s="261">
        <v>677</v>
      </c>
      <c r="AMQ49" s="261">
        <v>447.12</v>
      </c>
      <c r="AMR49" s="261">
        <v>26.44</v>
      </c>
      <c r="AMS49" s="261">
        <v>52.88</v>
      </c>
      <c r="AMT49" s="261">
        <v>70.760000000000005</v>
      </c>
      <c r="AMU49" s="261">
        <v>63.08</v>
      </c>
      <c r="AMV49" s="261">
        <v>53.77</v>
      </c>
      <c r="AMW49" s="262"/>
      <c r="AMX49" s="263">
        <f t="shared" si="68"/>
        <v>7161.53</v>
      </c>
      <c r="AMY49" s="264">
        <f t="shared" si="68"/>
        <v>5716.31</v>
      </c>
      <c r="AMZ49" s="261">
        <v>0</v>
      </c>
      <c r="ANA49" s="261">
        <v>0</v>
      </c>
      <c r="ANB49" s="261">
        <v>0</v>
      </c>
      <c r="ANC49" s="261">
        <v>0</v>
      </c>
      <c r="AND49" s="261">
        <v>0</v>
      </c>
      <c r="ANE49" s="261">
        <v>0</v>
      </c>
      <c r="ANF49" s="261">
        <v>0</v>
      </c>
      <c r="ANG49" s="261">
        <v>0</v>
      </c>
      <c r="ANH49" s="261">
        <v>0</v>
      </c>
      <c r="ANI49" s="261">
        <v>0</v>
      </c>
      <c r="ANJ49" s="261">
        <v>0</v>
      </c>
      <c r="ANK49" s="261">
        <v>0</v>
      </c>
      <c r="ANL49" s="262"/>
      <c r="ANM49" s="263">
        <f t="shared" si="69"/>
        <v>0</v>
      </c>
      <c r="ANN49" s="264">
        <f t="shared" si="69"/>
        <v>0</v>
      </c>
      <c r="ANO49" s="261">
        <v>0</v>
      </c>
      <c r="ANP49" s="261">
        <v>0</v>
      </c>
      <c r="ANQ49" s="261">
        <v>0</v>
      </c>
      <c r="ANR49" s="261">
        <v>0</v>
      </c>
      <c r="ANS49" s="261">
        <v>0</v>
      </c>
      <c r="ANT49" s="261">
        <v>0</v>
      </c>
      <c r="ANU49" s="261">
        <v>0</v>
      </c>
      <c r="ANV49" s="261">
        <v>0</v>
      </c>
      <c r="ANW49" s="261">
        <v>0</v>
      </c>
      <c r="ANX49" s="261">
        <v>0</v>
      </c>
      <c r="ANY49" s="261">
        <v>0</v>
      </c>
      <c r="ANZ49" s="261">
        <v>0</v>
      </c>
      <c r="AOA49" s="262"/>
      <c r="AOB49" s="263">
        <f t="shared" si="70"/>
        <v>0</v>
      </c>
      <c r="AOC49" s="264">
        <f t="shared" si="70"/>
        <v>0</v>
      </c>
      <c r="AOD49" s="261">
        <v>0</v>
      </c>
      <c r="AOE49" s="261">
        <v>0</v>
      </c>
      <c r="AOF49" s="261">
        <v>0</v>
      </c>
      <c r="AOG49" s="261">
        <v>0</v>
      </c>
      <c r="AOH49" s="261">
        <v>0</v>
      </c>
      <c r="AOI49" s="261">
        <v>0</v>
      </c>
      <c r="AOJ49" s="261">
        <v>0</v>
      </c>
      <c r="AOK49" s="261">
        <v>0</v>
      </c>
      <c r="AOL49" s="261">
        <v>0</v>
      </c>
      <c r="AOM49" s="261">
        <v>0</v>
      </c>
      <c r="AON49" s="261">
        <v>0</v>
      </c>
      <c r="AOO49" s="261">
        <v>0</v>
      </c>
      <c r="AOP49" s="262"/>
      <c r="AOQ49" s="263">
        <f t="shared" si="71"/>
        <v>0</v>
      </c>
      <c r="AOR49" s="264">
        <f t="shared" si="71"/>
        <v>0</v>
      </c>
      <c r="AOS49" s="261">
        <v>0</v>
      </c>
      <c r="AOT49" s="261">
        <v>0</v>
      </c>
      <c r="AOU49" s="261">
        <v>0</v>
      </c>
      <c r="AOV49" s="261">
        <v>0</v>
      </c>
      <c r="AOW49" s="261">
        <v>0</v>
      </c>
      <c r="AOX49" s="261">
        <v>0</v>
      </c>
      <c r="AOY49" s="261">
        <v>0</v>
      </c>
      <c r="AOZ49" s="261">
        <v>0</v>
      </c>
      <c r="APA49" s="261">
        <v>0</v>
      </c>
      <c r="APB49" s="261">
        <v>0</v>
      </c>
      <c r="APC49" s="261">
        <v>0</v>
      </c>
      <c r="APD49" s="261">
        <v>0</v>
      </c>
      <c r="APE49" s="262"/>
      <c r="APF49" s="263">
        <f t="shared" si="72"/>
        <v>0</v>
      </c>
      <c r="APG49" s="264">
        <f t="shared" si="72"/>
        <v>0</v>
      </c>
      <c r="APH49" s="261">
        <v>10081</v>
      </c>
      <c r="API49" s="261">
        <v>14587</v>
      </c>
      <c r="APJ49" s="261">
        <v>11606</v>
      </c>
      <c r="APK49" s="261">
        <v>8635</v>
      </c>
      <c r="APL49" s="261">
        <v>13668</v>
      </c>
      <c r="APM49" s="261">
        <v>12715</v>
      </c>
      <c r="APN49" s="261">
        <v>7521</v>
      </c>
      <c r="APO49" s="261">
        <v>3679</v>
      </c>
      <c r="APP49" s="261">
        <v>1116</v>
      </c>
      <c r="APQ49" s="261">
        <v>4160</v>
      </c>
      <c r="APR49" s="261">
        <v>5405</v>
      </c>
      <c r="APS49" s="261">
        <v>3747</v>
      </c>
      <c r="APT49" s="262"/>
      <c r="APU49" s="263">
        <f t="shared" si="73"/>
        <v>96920</v>
      </c>
      <c r="APV49" s="264">
        <f t="shared" si="73"/>
        <v>86839</v>
      </c>
      <c r="APW49" s="261">
        <v>0</v>
      </c>
      <c r="APX49" s="261">
        <v>0</v>
      </c>
      <c r="APY49" s="261">
        <v>0</v>
      </c>
      <c r="APZ49" s="261">
        <v>0</v>
      </c>
      <c r="AQA49" s="261">
        <v>0</v>
      </c>
      <c r="AQB49" s="261">
        <v>0</v>
      </c>
      <c r="AQC49" s="261">
        <v>0</v>
      </c>
      <c r="AQD49" s="261">
        <v>0</v>
      </c>
      <c r="AQE49" s="261">
        <v>0</v>
      </c>
      <c r="AQF49" s="261">
        <v>0</v>
      </c>
      <c r="AQG49" s="261">
        <v>0</v>
      </c>
      <c r="AQH49" s="261">
        <v>0</v>
      </c>
      <c r="AQI49" s="262"/>
      <c r="AQJ49" s="263">
        <f t="shared" si="74"/>
        <v>0</v>
      </c>
      <c r="AQK49" s="264">
        <f t="shared" si="74"/>
        <v>0</v>
      </c>
      <c r="AQL49" s="261"/>
      <c r="AQM49" s="261"/>
      <c r="AQN49" s="261"/>
      <c r="AQO49" s="261"/>
      <c r="AQP49" s="261">
        <v>44273</v>
      </c>
      <c r="AQQ49" s="261"/>
      <c r="AQR49" s="261"/>
      <c r="AQS49" s="261"/>
      <c r="AQT49" s="261"/>
      <c r="AQU49" s="261"/>
      <c r="AQV49" s="261"/>
      <c r="AQW49" s="261"/>
      <c r="AQX49" s="262"/>
      <c r="AQY49" s="263">
        <f t="shared" si="75"/>
        <v>44273</v>
      </c>
      <c r="AQZ49" s="264">
        <f t="shared" si="75"/>
        <v>44273</v>
      </c>
      <c r="ARA49" s="261">
        <v>34451</v>
      </c>
      <c r="ARB49" s="261">
        <v>0</v>
      </c>
      <c r="ARC49" s="261">
        <v>0</v>
      </c>
      <c r="ARD49" s="261">
        <v>57099</v>
      </c>
      <c r="ARE49" s="261">
        <v>19033</v>
      </c>
      <c r="ARF49" s="261">
        <v>19033</v>
      </c>
      <c r="ARG49" s="261">
        <v>19033</v>
      </c>
      <c r="ARH49" s="261">
        <v>19033</v>
      </c>
      <c r="ARI49" s="261">
        <v>0</v>
      </c>
      <c r="ARJ49" s="261">
        <v>0</v>
      </c>
      <c r="ARK49" s="261">
        <v>8952.09</v>
      </c>
      <c r="ARL49" s="261">
        <v>0</v>
      </c>
      <c r="ARM49" s="262"/>
      <c r="ARN49" s="263">
        <f t="shared" si="76"/>
        <v>176634.09</v>
      </c>
      <c r="ARO49" s="264">
        <f t="shared" si="76"/>
        <v>142183.09</v>
      </c>
      <c r="ARP49" s="261">
        <v>83447.960000000006</v>
      </c>
      <c r="ARQ49" s="261">
        <v>81133.25</v>
      </c>
      <c r="ARR49" s="261">
        <v>81988.58</v>
      </c>
      <c r="ARS49" s="261">
        <v>116475.65</v>
      </c>
      <c r="ART49" s="261">
        <v>83546.8</v>
      </c>
      <c r="ARU49" s="261">
        <v>68733.27</v>
      </c>
      <c r="ARV49" s="261">
        <v>87856.89</v>
      </c>
      <c r="ARW49" s="261">
        <v>80349.97</v>
      </c>
      <c r="ARX49" s="261">
        <v>103483.61</v>
      </c>
      <c r="ARY49" s="261">
        <v>60125.68</v>
      </c>
      <c r="ARZ49" s="261">
        <v>11920.11</v>
      </c>
      <c r="ASA49" s="262"/>
      <c r="ASB49" s="265">
        <f t="shared" si="78"/>
        <v>859061.77</v>
      </c>
      <c r="ASC49" s="266"/>
      <c r="ASD49" s="261"/>
      <c r="ASE49" s="261"/>
      <c r="ASF49" s="261"/>
      <c r="ASG49" s="261"/>
      <c r="ASH49" s="261"/>
      <c r="ASI49" s="261"/>
      <c r="ASJ49" s="261"/>
      <c r="ASK49" s="261"/>
      <c r="ASL49" s="261"/>
      <c r="ASM49" s="261"/>
      <c r="ASN49" s="262"/>
      <c r="ASO49" s="267">
        <f t="shared" si="77"/>
        <v>0</v>
      </c>
    </row>
    <row r="50" spans="1:1185" x14ac:dyDescent="0.25">
      <c r="A50" s="39">
        <v>48</v>
      </c>
      <c r="B50" s="40">
        <v>1</v>
      </c>
      <c r="C50" s="40" t="s">
        <v>59</v>
      </c>
      <c r="D50" s="40" t="s">
        <v>59</v>
      </c>
      <c r="E50" s="41" t="s">
        <v>59</v>
      </c>
      <c r="F50" s="187">
        <v>27006971</v>
      </c>
      <c r="G50" s="49">
        <v>29035203</v>
      </c>
      <c r="H50" s="51">
        <v>25185062</v>
      </c>
      <c r="I50" s="49">
        <v>25435219</v>
      </c>
      <c r="J50" s="49"/>
      <c r="K50" s="51">
        <v>6612930</v>
      </c>
      <c r="L50" s="49">
        <v>34620578.609999999</v>
      </c>
      <c r="M50" s="49">
        <v>28007649</v>
      </c>
      <c r="N50" s="49">
        <v>25185062</v>
      </c>
      <c r="O50" s="49">
        <v>2098755</v>
      </c>
      <c r="P50" s="49">
        <v>2119602</v>
      </c>
      <c r="Q50" s="275">
        <v>377724.54110794782</v>
      </c>
      <c r="R50" s="259">
        <v>649829.44351229141</v>
      </c>
      <c r="S50" s="260">
        <f t="shared" si="0"/>
        <v>1027553.9846202392</v>
      </c>
      <c r="T50" s="268">
        <v>19255.55</v>
      </c>
      <c r="U50" s="268">
        <v>11800.87</v>
      </c>
      <c r="V50" s="268">
        <v>7962.48</v>
      </c>
      <c r="W50" s="268">
        <v>9216.5300000000007</v>
      </c>
      <c r="X50" s="268">
        <v>20552.43</v>
      </c>
      <c r="Y50" s="268">
        <v>11824.96</v>
      </c>
      <c r="Z50" s="268">
        <v>13583.87</v>
      </c>
      <c r="AA50" s="268">
        <v>6741.54</v>
      </c>
      <c r="AB50" s="268">
        <v>32113.54</v>
      </c>
      <c r="AC50" s="268">
        <v>15789.84</v>
      </c>
      <c r="AD50" s="268">
        <v>16210.71</v>
      </c>
      <c r="AE50" s="268">
        <v>12454.12</v>
      </c>
      <c r="AF50" s="269"/>
      <c r="AG50" s="270">
        <f t="shared" si="1"/>
        <v>177506.43999999994</v>
      </c>
      <c r="AH50" s="271">
        <f t="shared" si="1"/>
        <v>158250.88999999998</v>
      </c>
      <c r="AI50" s="268">
        <v>6142.44</v>
      </c>
      <c r="AJ50" s="268">
        <v>5811.85</v>
      </c>
      <c r="AK50" s="268">
        <v>4754.4799999999996</v>
      </c>
      <c r="AL50" s="268">
        <v>5615.61</v>
      </c>
      <c r="AM50" s="268">
        <v>5899.96</v>
      </c>
      <c r="AN50" s="268">
        <v>6493.16</v>
      </c>
      <c r="AO50" s="268">
        <v>7635.08</v>
      </c>
      <c r="AP50" s="268">
        <v>4038.6</v>
      </c>
      <c r="AQ50" s="268">
        <v>3788.25</v>
      </c>
      <c r="AR50" s="268">
        <v>4608.8</v>
      </c>
      <c r="AS50" s="268">
        <v>5345.13</v>
      </c>
      <c r="AT50" s="268">
        <v>4262</v>
      </c>
      <c r="AU50" s="269"/>
      <c r="AV50" s="270">
        <f t="shared" si="2"/>
        <v>64395.360000000001</v>
      </c>
      <c r="AW50" s="271">
        <f t="shared" si="2"/>
        <v>58252.92</v>
      </c>
      <c r="AX50" s="268">
        <v>-7.56</v>
      </c>
      <c r="AY50" s="268">
        <v>-0.01</v>
      </c>
      <c r="AZ50" s="268">
        <v>0</v>
      </c>
      <c r="BA50" s="268">
        <v>9.9600000000000009</v>
      </c>
      <c r="BB50" s="268">
        <v>-8.8800000000000008</v>
      </c>
      <c r="BC50" s="268">
        <v>26.27</v>
      </c>
      <c r="BD50" s="268">
        <v>2.95</v>
      </c>
      <c r="BE50" s="268">
        <v>5.9</v>
      </c>
      <c r="BF50" s="268">
        <v>2.95</v>
      </c>
      <c r="BG50" s="268">
        <v>2.83</v>
      </c>
      <c r="BH50" s="268">
        <v>2.67</v>
      </c>
      <c r="BI50" s="268">
        <v>2.67</v>
      </c>
      <c r="BJ50" s="269"/>
      <c r="BK50" s="270">
        <f t="shared" si="3"/>
        <v>39.750000000000007</v>
      </c>
      <c r="BL50" s="271">
        <f t="shared" si="3"/>
        <v>47.31</v>
      </c>
      <c r="BM50" s="268">
        <v>36598.480000000003</v>
      </c>
      <c r="BN50" s="268">
        <v>44677.24</v>
      </c>
      <c r="BO50" s="268">
        <v>34365.730000000003</v>
      </c>
      <c r="BP50" s="268">
        <v>39695.279999999999</v>
      </c>
      <c r="BQ50" s="268">
        <v>39562.230000000003</v>
      </c>
      <c r="BR50" s="268">
        <v>44409.919999999998</v>
      </c>
      <c r="BS50" s="268">
        <v>36477.17</v>
      </c>
      <c r="BT50" s="268">
        <v>22436.18</v>
      </c>
      <c r="BU50" s="268">
        <v>28192.12</v>
      </c>
      <c r="BV50" s="268">
        <v>33975.93</v>
      </c>
      <c r="BW50" s="268">
        <v>36674.86</v>
      </c>
      <c r="BX50" s="268">
        <v>37182.29</v>
      </c>
      <c r="BY50" s="269"/>
      <c r="BZ50" s="270">
        <f t="shared" si="4"/>
        <v>434247.42999999993</v>
      </c>
      <c r="CA50" s="271">
        <f t="shared" si="4"/>
        <v>397648.94999999995</v>
      </c>
      <c r="CB50" s="268">
        <v>55455.65</v>
      </c>
      <c r="CC50" s="268">
        <v>69930.820000000007</v>
      </c>
      <c r="CD50" s="268">
        <v>55145.36</v>
      </c>
      <c r="CE50" s="268">
        <v>69310.850000000006</v>
      </c>
      <c r="CF50" s="268">
        <v>54627.69</v>
      </c>
      <c r="CG50" s="268">
        <v>64367.71</v>
      </c>
      <c r="CH50" s="268">
        <v>66962.3</v>
      </c>
      <c r="CI50" s="268">
        <v>38727.26</v>
      </c>
      <c r="CJ50" s="268">
        <v>44540.12</v>
      </c>
      <c r="CK50" s="268">
        <v>59415.77</v>
      </c>
      <c r="CL50" s="268">
        <v>59857.79</v>
      </c>
      <c r="CM50" s="268">
        <v>55449.25</v>
      </c>
      <c r="CN50" s="269"/>
      <c r="CO50" s="270">
        <f t="shared" si="5"/>
        <v>693790.57000000007</v>
      </c>
      <c r="CP50" s="271">
        <f t="shared" si="5"/>
        <v>638334.92000000004</v>
      </c>
      <c r="CQ50" s="268">
        <v>241.44</v>
      </c>
      <c r="CR50" s="268">
        <v>104.02</v>
      </c>
      <c r="CS50" s="268">
        <v>179.36</v>
      </c>
      <c r="CT50" s="268">
        <v>218.97</v>
      </c>
      <c r="CU50" s="268">
        <v>521.1</v>
      </c>
      <c r="CV50" s="268">
        <v>290.58999999999997</v>
      </c>
      <c r="CW50" s="268">
        <v>86.66</v>
      </c>
      <c r="CX50" s="268">
        <v>213.23</v>
      </c>
      <c r="CY50" s="268">
        <v>256.23</v>
      </c>
      <c r="CZ50" s="268">
        <v>262.27999999999997</v>
      </c>
      <c r="DA50" s="268">
        <v>297.31</v>
      </c>
      <c r="DB50" s="268">
        <v>79.5</v>
      </c>
      <c r="DC50" s="269"/>
      <c r="DD50" s="270">
        <f t="shared" si="6"/>
        <v>2750.69</v>
      </c>
      <c r="DE50" s="271">
        <f t="shared" si="6"/>
        <v>2509.25</v>
      </c>
      <c r="DF50" s="268">
        <v>227.6</v>
      </c>
      <c r="DG50" s="268">
        <v>1245.98</v>
      </c>
      <c r="DH50" s="268">
        <v>4735.9399999999996</v>
      </c>
      <c r="DI50" s="268">
        <v>141.28</v>
      </c>
      <c r="DJ50" s="268">
        <v>272.45999999999998</v>
      </c>
      <c r="DK50" s="268">
        <v>2278.23</v>
      </c>
      <c r="DL50" s="268">
        <v>467.72</v>
      </c>
      <c r="DM50" s="268">
        <v>200.41</v>
      </c>
      <c r="DN50" s="268">
        <v>555.07000000000005</v>
      </c>
      <c r="DO50" s="268">
        <v>960.32</v>
      </c>
      <c r="DP50" s="268">
        <v>268.81</v>
      </c>
      <c r="DQ50" s="268">
        <v>369.74</v>
      </c>
      <c r="DR50" s="269"/>
      <c r="DS50" s="270">
        <f t="shared" si="7"/>
        <v>11723.559999999998</v>
      </c>
      <c r="DT50" s="271">
        <f t="shared" si="7"/>
        <v>11495.959999999997</v>
      </c>
      <c r="DU50" s="268">
        <v>15376.73</v>
      </c>
      <c r="DV50" s="268">
        <v>14576.51</v>
      </c>
      <c r="DW50" s="268">
        <v>13951.46</v>
      </c>
      <c r="DX50" s="268">
        <v>14645.58</v>
      </c>
      <c r="DY50" s="268">
        <v>13619.99</v>
      </c>
      <c r="DZ50" s="268">
        <v>19252.68</v>
      </c>
      <c r="EA50" s="268">
        <v>13363.81</v>
      </c>
      <c r="EB50" s="268">
        <v>9086.14</v>
      </c>
      <c r="EC50" s="268">
        <v>13356.03</v>
      </c>
      <c r="ED50" s="268">
        <v>14950.53</v>
      </c>
      <c r="EE50" s="268">
        <v>16240.99</v>
      </c>
      <c r="EF50" s="268">
        <v>15893.23</v>
      </c>
      <c r="EG50" s="269"/>
      <c r="EH50" s="270">
        <f t="shared" si="8"/>
        <v>174313.68000000002</v>
      </c>
      <c r="EI50" s="271">
        <f t="shared" si="8"/>
        <v>158936.95000000001</v>
      </c>
      <c r="EJ50" s="268">
        <v>2803.69</v>
      </c>
      <c r="EK50" s="268">
        <v>3205.13</v>
      </c>
      <c r="EL50" s="268">
        <v>2196.96</v>
      </c>
      <c r="EM50" s="268">
        <v>2206.2600000000002</v>
      </c>
      <c r="EN50" s="268">
        <v>2950.39</v>
      </c>
      <c r="EO50" s="268">
        <v>3134.38</v>
      </c>
      <c r="EP50" s="268">
        <v>2627.58</v>
      </c>
      <c r="EQ50" s="268">
        <v>1129.3699999999999</v>
      </c>
      <c r="ER50" s="268">
        <v>2259.96</v>
      </c>
      <c r="ES50" s="268">
        <v>2367.6799999999998</v>
      </c>
      <c r="ET50" s="268">
        <v>2622.53</v>
      </c>
      <c r="EU50" s="268">
        <v>2386.06</v>
      </c>
      <c r="EV50" s="269"/>
      <c r="EW50" s="270">
        <f t="shared" si="9"/>
        <v>29889.989999999998</v>
      </c>
      <c r="EX50" s="271">
        <f t="shared" si="9"/>
        <v>27086.3</v>
      </c>
      <c r="EY50" s="268">
        <v>2460.54</v>
      </c>
      <c r="EZ50" s="268">
        <v>2474.23</v>
      </c>
      <c r="FA50" s="268">
        <v>1935.88</v>
      </c>
      <c r="FB50" s="268">
        <v>2571.9</v>
      </c>
      <c r="FC50" s="268">
        <v>3372.58</v>
      </c>
      <c r="FD50" s="268">
        <v>2678.23</v>
      </c>
      <c r="FE50" s="268">
        <v>2898.88</v>
      </c>
      <c r="FF50" s="268">
        <v>1239.57</v>
      </c>
      <c r="FG50" s="268">
        <v>1999.67</v>
      </c>
      <c r="FH50" s="268">
        <v>2389.67</v>
      </c>
      <c r="FI50" s="268">
        <v>1095.7</v>
      </c>
      <c r="FJ50" s="268">
        <v>2772.61</v>
      </c>
      <c r="FK50" s="269"/>
      <c r="FL50" s="270">
        <f t="shared" si="10"/>
        <v>27889.460000000003</v>
      </c>
      <c r="FM50" s="271">
        <f t="shared" si="10"/>
        <v>25428.920000000002</v>
      </c>
      <c r="FN50" s="268">
        <v>24950.02</v>
      </c>
      <c r="FO50" s="268">
        <v>30613.49</v>
      </c>
      <c r="FP50" s="268">
        <v>22935</v>
      </c>
      <c r="FQ50" s="268">
        <v>26625.119999999999</v>
      </c>
      <c r="FR50" s="268">
        <v>27163.24</v>
      </c>
      <c r="FS50" s="268">
        <v>31870.29</v>
      </c>
      <c r="FT50" s="268">
        <v>26253.58</v>
      </c>
      <c r="FU50" s="268">
        <v>15220.5</v>
      </c>
      <c r="FV50" s="268">
        <v>19953.5</v>
      </c>
      <c r="FW50" s="268">
        <v>24643.83</v>
      </c>
      <c r="FX50" s="268">
        <v>25606.65</v>
      </c>
      <c r="FY50" s="268">
        <v>27049.99</v>
      </c>
      <c r="FZ50" s="269"/>
      <c r="GA50" s="270">
        <f t="shared" si="11"/>
        <v>302885.21000000002</v>
      </c>
      <c r="GB50" s="271">
        <f t="shared" si="11"/>
        <v>277935.19000000006</v>
      </c>
      <c r="GC50" s="268">
        <v>19972.61</v>
      </c>
      <c r="GD50" s="268">
        <v>23342.15</v>
      </c>
      <c r="GE50" s="268">
        <v>16919.23</v>
      </c>
      <c r="GF50" s="268">
        <v>19327.509999999998</v>
      </c>
      <c r="GG50" s="268">
        <v>18857.55</v>
      </c>
      <c r="GH50" s="268">
        <v>28470.36</v>
      </c>
      <c r="GI50" s="268">
        <v>20700.669999999998</v>
      </c>
      <c r="GJ50" s="268">
        <v>11442.28</v>
      </c>
      <c r="GK50" s="268">
        <v>13057.26</v>
      </c>
      <c r="GL50" s="268">
        <v>20158.740000000002</v>
      </c>
      <c r="GM50" s="268">
        <v>22640.28</v>
      </c>
      <c r="GN50" s="268">
        <v>21836.59</v>
      </c>
      <c r="GO50" s="269"/>
      <c r="GP50" s="270">
        <f t="shared" si="12"/>
        <v>236725.23</v>
      </c>
      <c r="GQ50" s="271">
        <f t="shared" si="12"/>
        <v>216752.62</v>
      </c>
      <c r="GR50" s="268">
        <v>7247.02</v>
      </c>
      <c r="GS50" s="268">
        <v>8282.1299999999992</v>
      </c>
      <c r="GT50" s="268">
        <v>5945.76</v>
      </c>
      <c r="GU50" s="268">
        <v>6620.55</v>
      </c>
      <c r="GV50" s="268">
        <v>8623.6299999999992</v>
      </c>
      <c r="GW50" s="268">
        <v>12405.89</v>
      </c>
      <c r="GX50" s="268">
        <v>9275.99</v>
      </c>
      <c r="GY50" s="268">
        <v>4466.59</v>
      </c>
      <c r="GZ50" s="268">
        <v>7760.65</v>
      </c>
      <c r="HA50" s="268">
        <v>8573.89</v>
      </c>
      <c r="HB50" s="268">
        <v>10273.530000000001</v>
      </c>
      <c r="HC50" s="268">
        <v>8549.9599999999991</v>
      </c>
      <c r="HD50" s="269"/>
      <c r="HE50" s="270">
        <f t="shared" si="13"/>
        <v>98025.59</v>
      </c>
      <c r="HF50" s="271">
        <f t="shared" si="13"/>
        <v>90778.569999999978</v>
      </c>
      <c r="HG50" s="268">
        <v>0</v>
      </c>
      <c r="HH50" s="268">
        <v>0</v>
      </c>
      <c r="HI50" s="268">
        <v>0</v>
      </c>
      <c r="HJ50" s="268">
        <v>0</v>
      </c>
      <c r="HK50" s="268">
        <v>0</v>
      </c>
      <c r="HL50" s="268">
        <v>0</v>
      </c>
      <c r="HM50" s="268">
        <v>0</v>
      </c>
      <c r="HN50" s="268">
        <v>0</v>
      </c>
      <c r="HO50" s="268">
        <v>0</v>
      </c>
      <c r="HP50" s="268">
        <v>0</v>
      </c>
      <c r="HQ50" s="268">
        <v>0</v>
      </c>
      <c r="HR50" s="268">
        <v>0</v>
      </c>
      <c r="HS50" s="269"/>
      <c r="HT50" s="270">
        <f t="shared" si="14"/>
        <v>0</v>
      </c>
      <c r="HU50" s="271">
        <f t="shared" si="14"/>
        <v>0</v>
      </c>
      <c r="HV50" s="268">
        <v>0</v>
      </c>
      <c r="HW50" s="268">
        <v>0</v>
      </c>
      <c r="HX50" s="268">
        <v>0</v>
      </c>
      <c r="HY50" s="268">
        <v>0</v>
      </c>
      <c r="HZ50" s="268">
        <v>0</v>
      </c>
      <c r="IA50" s="268">
        <v>0</v>
      </c>
      <c r="IB50" s="268">
        <v>0</v>
      </c>
      <c r="IC50" s="268">
        <v>0</v>
      </c>
      <c r="ID50" s="268">
        <v>0</v>
      </c>
      <c r="IE50" s="268">
        <v>0</v>
      </c>
      <c r="IF50" s="268">
        <v>0</v>
      </c>
      <c r="IG50" s="268">
        <v>0</v>
      </c>
      <c r="IH50" s="269"/>
      <c r="II50" s="270">
        <f t="shared" si="15"/>
        <v>0</v>
      </c>
      <c r="IJ50" s="271">
        <f t="shared" si="15"/>
        <v>0</v>
      </c>
      <c r="IK50" s="268">
        <v>131361</v>
      </c>
      <c r="IL50" s="268">
        <v>200138.76</v>
      </c>
      <c r="IM50" s="268">
        <v>128046.86</v>
      </c>
      <c r="IN50" s="268">
        <v>160152.14000000001</v>
      </c>
      <c r="IO50" s="268">
        <v>140477.76999999999</v>
      </c>
      <c r="IP50" s="268">
        <v>140726.73000000001</v>
      </c>
      <c r="IQ50" s="268">
        <v>127144.84</v>
      </c>
      <c r="IR50" s="268">
        <v>137290.66</v>
      </c>
      <c r="IS50" s="268">
        <v>124095</v>
      </c>
      <c r="IT50" s="268">
        <v>136878</v>
      </c>
      <c r="IU50" s="268">
        <v>116565.5</v>
      </c>
      <c r="IV50" s="268">
        <v>110472</v>
      </c>
      <c r="IW50" s="269"/>
      <c r="IX50" s="270">
        <f t="shared" si="16"/>
        <v>1653349.26</v>
      </c>
      <c r="IY50" s="271">
        <f t="shared" si="16"/>
        <v>1521988.26</v>
      </c>
      <c r="IZ50" s="268">
        <v>104150.02</v>
      </c>
      <c r="JA50" s="268">
        <v>117882.71</v>
      </c>
      <c r="JB50" s="268">
        <v>84492.82</v>
      </c>
      <c r="JC50" s="268">
        <v>94687.07</v>
      </c>
      <c r="JD50" s="268">
        <v>150203.79999999999</v>
      </c>
      <c r="JE50" s="268">
        <v>75609.72</v>
      </c>
      <c r="JF50" s="268">
        <v>84350.65</v>
      </c>
      <c r="JG50" s="268">
        <v>19840.77</v>
      </c>
      <c r="JH50" s="268">
        <v>20249.189999999999</v>
      </c>
      <c r="JI50" s="268">
        <v>24244.38</v>
      </c>
      <c r="JJ50" s="268">
        <v>17728.259999999998</v>
      </c>
      <c r="JK50" s="268">
        <v>18286.11</v>
      </c>
      <c r="JL50" s="269"/>
      <c r="JM50" s="270">
        <f t="shared" si="17"/>
        <v>811725.5</v>
      </c>
      <c r="JN50" s="271">
        <f t="shared" si="17"/>
        <v>707575.48</v>
      </c>
      <c r="JO50" s="268">
        <v>0</v>
      </c>
      <c r="JP50" s="268">
        <v>0</v>
      </c>
      <c r="JQ50" s="268">
        <v>0</v>
      </c>
      <c r="JR50" s="268">
        <v>0</v>
      </c>
      <c r="JS50" s="268">
        <v>0</v>
      </c>
      <c r="JT50" s="268">
        <v>0</v>
      </c>
      <c r="JU50" s="268">
        <v>0</v>
      </c>
      <c r="JV50" s="268">
        <v>0</v>
      </c>
      <c r="JW50" s="268">
        <v>0</v>
      </c>
      <c r="JX50" s="268">
        <v>0</v>
      </c>
      <c r="JY50" s="268">
        <v>0</v>
      </c>
      <c r="JZ50" s="268">
        <v>0</v>
      </c>
      <c r="KA50" s="269"/>
      <c r="KB50" s="270">
        <f t="shared" si="18"/>
        <v>0</v>
      </c>
      <c r="KC50" s="271">
        <f t="shared" si="18"/>
        <v>0</v>
      </c>
      <c r="KD50" s="268">
        <v>82400</v>
      </c>
      <c r="KE50" s="268">
        <v>123520</v>
      </c>
      <c r="KF50" s="268">
        <v>82080</v>
      </c>
      <c r="KG50" s="268">
        <v>103120</v>
      </c>
      <c r="KH50" s="268">
        <v>84720</v>
      </c>
      <c r="KI50" s="268">
        <v>89440</v>
      </c>
      <c r="KJ50" s="268">
        <v>79760</v>
      </c>
      <c r="KK50" s="268">
        <v>89360</v>
      </c>
      <c r="KL50" s="268">
        <v>79120</v>
      </c>
      <c r="KM50" s="268">
        <v>83600</v>
      </c>
      <c r="KN50" s="268">
        <v>76560</v>
      </c>
      <c r="KO50" s="268">
        <v>72320</v>
      </c>
      <c r="KP50" s="269"/>
      <c r="KQ50" s="270">
        <f t="shared" si="19"/>
        <v>1046000</v>
      </c>
      <c r="KR50" s="271">
        <f t="shared" si="19"/>
        <v>963600</v>
      </c>
      <c r="KS50" s="268">
        <v>4086.61</v>
      </c>
      <c r="KT50" s="268">
        <v>5421.98</v>
      </c>
      <c r="KU50" s="268">
        <v>3644.97</v>
      </c>
      <c r="KV50" s="268">
        <v>3292.07</v>
      </c>
      <c r="KW50" s="268">
        <v>3385.61</v>
      </c>
      <c r="KX50" s="268">
        <v>1900.55</v>
      </c>
      <c r="KY50" s="268">
        <v>2137.7800000000002</v>
      </c>
      <c r="KZ50" s="268">
        <v>1065.6099999999999</v>
      </c>
      <c r="LA50" s="268">
        <v>800</v>
      </c>
      <c r="LB50" s="268">
        <v>1050</v>
      </c>
      <c r="LC50" s="268">
        <v>1250</v>
      </c>
      <c r="LD50" s="268">
        <v>799.71</v>
      </c>
      <c r="LE50" s="269"/>
      <c r="LF50" s="270">
        <f t="shared" si="20"/>
        <v>28834.89</v>
      </c>
      <c r="LG50" s="271">
        <f t="shared" si="20"/>
        <v>24748.28</v>
      </c>
      <c r="LH50" s="268">
        <v>640</v>
      </c>
      <c r="LI50" s="268">
        <v>1120</v>
      </c>
      <c r="LJ50" s="268">
        <v>1235.56</v>
      </c>
      <c r="LK50" s="268">
        <v>1200</v>
      </c>
      <c r="LL50" s="268">
        <v>1040</v>
      </c>
      <c r="LM50" s="268">
        <v>1040</v>
      </c>
      <c r="LN50" s="268">
        <v>640</v>
      </c>
      <c r="LO50" s="268">
        <v>2160</v>
      </c>
      <c r="LP50" s="268">
        <v>400</v>
      </c>
      <c r="LQ50" s="268">
        <v>1280</v>
      </c>
      <c r="LR50" s="268">
        <v>1200</v>
      </c>
      <c r="LS50" s="268">
        <v>720</v>
      </c>
      <c r="LT50" s="269"/>
      <c r="LU50" s="270">
        <f t="shared" si="21"/>
        <v>12675.56</v>
      </c>
      <c r="LV50" s="271">
        <f t="shared" si="21"/>
        <v>12035.56</v>
      </c>
      <c r="LW50" s="268">
        <v>5925</v>
      </c>
      <c r="LX50" s="268">
        <v>10270</v>
      </c>
      <c r="LY50" s="268">
        <v>10665</v>
      </c>
      <c r="LZ50" s="268">
        <v>9480</v>
      </c>
      <c r="MA50" s="268">
        <v>9675</v>
      </c>
      <c r="MB50" s="268">
        <v>11345</v>
      </c>
      <c r="MC50" s="268">
        <v>13230</v>
      </c>
      <c r="MD50" s="268">
        <v>11060</v>
      </c>
      <c r="ME50" s="268">
        <v>9085</v>
      </c>
      <c r="MF50" s="268">
        <v>12540</v>
      </c>
      <c r="MG50" s="268">
        <v>19060</v>
      </c>
      <c r="MH50" s="268">
        <v>10565</v>
      </c>
      <c r="MI50" s="269"/>
      <c r="MJ50" s="270">
        <f t="shared" si="22"/>
        <v>132900</v>
      </c>
      <c r="MK50" s="271">
        <f t="shared" si="22"/>
        <v>126975</v>
      </c>
      <c r="ML50" s="268">
        <v>0</v>
      </c>
      <c r="MM50" s="268">
        <v>0</v>
      </c>
      <c r="MN50" s="268">
        <v>0</v>
      </c>
      <c r="MO50" s="268">
        <v>0</v>
      </c>
      <c r="MP50" s="268">
        <v>0</v>
      </c>
      <c r="MQ50" s="268">
        <v>0</v>
      </c>
      <c r="MR50" s="268">
        <v>0</v>
      </c>
      <c r="MS50" s="268">
        <v>0</v>
      </c>
      <c r="MT50" s="268">
        <v>0</v>
      </c>
      <c r="MU50" s="268">
        <v>0</v>
      </c>
      <c r="MV50" s="268">
        <v>0</v>
      </c>
      <c r="MW50" s="268">
        <v>0</v>
      </c>
      <c r="MX50" s="269"/>
      <c r="MY50" s="270">
        <f t="shared" si="23"/>
        <v>0</v>
      </c>
      <c r="MZ50" s="271">
        <f t="shared" si="23"/>
        <v>0</v>
      </c>
      <c r="NA50" s="268">
        <v>653356</v>
      </c>
      <c r="NB50" s="268">
        <v>838350</v>
      </c>
      <c r="NC50" s="268">
        <v>622301</v>
      </c>
      <c r="ND50" s="268">
        <v>786221</v>
      </c>
      <c r="NE50" s="268">
        <v>736840</v>
      </c>
      <c r="NF50" s="268">
        <v>827325</v>
      </c>
      <c r="NG50" s="268">
        <v>871250</v>
      </c>
      <c r="NH50" s="268">
        <v>785068</v>
      </c>
      <c r="NI50" s="268">
        <v>747061</v>
      </c>
      <c r="NJ50" s="268">
        <v>675491</v>
      </c>
      <c r="NK50" s="268">
        <v>754579</v>
      </c>
      <c r="NL50" s="268">
        <v>889928</v>
      </c>
      <c r="NM50" s="269"/>
      <c r="NN50" s="270">
        <f t="shared" si="24"/>
        <v>9187770</v>
      </c>
      <c r="NO50" s="271">
        <f t="shared" si="24"/>
        <v>8534414</v>
      </c>
      <c r="NP50" s="268">
        <v>6536.84</v>
      </c>
      <c r="NQ50" s="268">
        <v>8961.7800000000007</v>
      </c>
      <c r="NR50" s="268">
        <v>5960.02</v>
      </c>
      <c r="NS50" s="268">
        <v>7045.51</v>
      </c>
      <c r="NT50" s="268">
        <v>8405.75</v>
      </c>
      <c r="NU50" s="268">
        <v>9742.31</v>
      </c>
      <c r="NV50" s="268">
        <v>6005.57</v>
      </c>
      <c r="NW50" s="268">
        <v>26138.09</v>
      </c>
      <c r="NX50" s="268">
        <v>1788.38</v>
      </c>
      <c r="NY50" s="268">
        <v>4910.7700000000004</v>
      </c>
      <c r="NZ50" s="268">
        <v>6392</v>
      </c>
      <c r="OA50" s="268">
        <v>4296.03</v>
      </c>
      <c r="OB50" s="269"/>
      <c r="OC50" s="270">
        <f t="shared" si="25"/>
        <v>96183.05</v>
      </c>
      <c r="OD50" s="271">
        <f t="shared" si="25"/>
        <v>89646.21</v>
      </c>
      <c r="OE50" s="268">
        <v>93520</v>
      </c>
      <c r="OF50" s="268">
        <v>116160</v>
      </c>
      <c r="OG50" s="268">
        <v>92720</v>
      </c>
      <c r="OH50" s="268">
        <v>121520</v>
      </c>
      <c r="OI50" s="268">
        <v>87040</v>
      </c>
      <c r="OJ50" s="268">
        <v>102400</v>
      </c>
      <c r="OK50" s="268">
        <v>110000</v>
      </c>
      <c r="OL50" s="268">
        <v>99360</v>
      </c>
      <c r="OM50" s="268">
        <v>90480</v>
      </c>
      <c r="ON50" s="268">
        <v>89040</v>
      </c>
      <c r="OO50" s="268">
        <v>89600</v>
      </c>
      <c r="OP50" s="268">
        <v>95520</v>
      </c>
      <c r="OQ50" s="269"/>
      <c r="OR50" s="270">
        <f t="shared" si="26"/>
        <v>1187360</v>
      </c>
      <c r="OS50" s="271">
        <f t="shared" si="26"/>
        <v>1093840</v>
      </c>
      <c r="OT50" s="268">
        <v>300</v>
      </c>
      <c r="OU50" s="268">
        <v>525</v>
      </c>
      <c r="OV50" s="268">
        <v>400</v>
      </c>
      <c r="OW50" s="268">
        <v>305</v>
      </c>
      <c r="OX50" s="268">
        <v>550</v>
      </c>
      <c r="OY50" s="268">
        <v>350</v>
      </c>
      <c r="OZ50" s="268">
        <v>150</v>
      </c>
      <c r="PA50" s="268">
        <v>50</v>
      </c>
      <c r="PB50" s="268">
        <v>50</v>
      </c>
      <c r="PC50" s="268">
        <v>0</v>
      </c>
      <c r="PD50" s="268">
        <v>0</v>
      </c>
      <c r="PE50" s="268">
        <v>300</v>
      </c>
      <c r="PF50" s="269"/>
      <c r="PG50" s="270">
        <f t="shared" si="27"/>
        <v>2980</v>
      </c>
      <c r="PH50" s="271">
        <f t="shared" si="27"/>
        <v>2680</v>
      </c>
      <c r="PI50" s="268">
        <v>42279</v>
      </c>
      <c r="PJ50" s="268">
        <v>53879.62</v>
      </c>
      <c r="PK50" s="268">
        <v>40486</v>
      </c>
      <c r="PL50" s="268">
        <v>42563</v>
      </c>
      <c r="PM50" s="268">
        <v>43813</v>
      </c>
      <c r="PN50" s="268">
        <v>55178</v>
      </c>
      <c r="PO50" s="268">
        <v>53755</v>
      </c>
      <c r="PP50" s="268">
        <v>40614</v>
      </c>
      <c r="PQ50" s="268">
        <v>40265</v>
      </c>
      <c r="PR50" s="268">
        <v>49835</v>
      </c>
      <c r="PS50" s="268">
        <v>52175</v>
      </c>
      <c r="PT50" s="268">
        <v>50915</v>
      </c>
      <c r="PU50" s="269"/>
      <c r="PV50" s="270">
        <f t="shared" si="28"/>
        <v>565757.62</v>
      </c>
      <c r="PW50" s="271">
        <f t="shared" si="28"/>
        <v>523478.62</v>
      </c>
      <c r="PX50" s="268">
        <v>7576.1</v>
      </c>
      <c r="PY50" s="268">
        <v>7004.5</v>
      </c>
      <c r="PZ50" s="268">
        <v>7359.29</v>
      </c>
      <c r="QA50" s="268">
        <v>6578.9</v>
      </c>
      <c r="QB50" s="268">
        <v>6734.78</v>
      </c>
      <c r="QC50" s="268">
        <v>7351.02</v>
      </c>
      <c r="QD50" s="268">
        <v>6441.06</v>
      </c>
      <c r="QE50" s="268">
        <v>4742.1000000000004</v>
      </c>
      <c r="QF50" s="268">
        <v>4572</v>
      </c>
      <c r="QG50" s="268">
        <v>9943.1299999999992</v>
      </c>
      <c r="QH50" s="268">
        <v>5572.43</v>
      </c>
      <c r="QI50" s="268">
        <v>7265.71</v>
      </c>
      <c r="QJ50" s="269"/>
      <c r="QK50" s="270">
        <f t="shared" si="29"/>
        <v>81141.02</v>
      </c>
      <c r="QL50" s="271">
        <f t="shared" si="29"/>
        <v>73564.92</v>
      </c>
      <c r="QM50" s="268">
        <v>0</v>
      </c>
      <c r="QN50" s="268">
        <v>0</v>
      </c>
      <c r="QO50" s="268">
        <v>0</v>
      </c>
      <c r="QP50" s="268">
        <v>0</v>
      </c>
      <c r="QQ50" s="268">
        <v>0</v>
      </c>
      <c r="QR50" s="268">
        <v>0</v>
      </c>
      <c r="QS50" s="268">
        <v>0</v>
      </c>
      <c r="QT50" s="268">
        <v>0</v>
      </c>
      <c r="QU50" s="268">
        <v>0</v>
      </c>
      <c r="QV50" s="268">
        <v>0</v>
      </c>
      <c r="QW50" s="268">
        <v>0</v>
      </c>
      <c r="QX50" s="268">
        <v>0</v>
      </c>
      <c r="QY50" s="269"/>
      <c r="QZ50" s="270">
        <f t="shared" si="30"/>
        <v>0</v>
      </c>
      <c r="RA50" s="271">
        <f t="shared" si="30"/>
        <v>0</v>
      </c>
      <c r="RB50" s="268">
        <v>100</v>
      </c>
      <c r="RC50" s="268">
        <v>200</v>
      </c>
      <c r="RD50" s="268">
        <v>400</v>
      </c>
      <c r="RE50" s="268">
        <v>50</v>
      </c>
      <c r="RF50" s="268">
        <v>300</v>
      </c>
      <c r="RG50" s="268">
        <v>400</v>
      </c>
      <c r="RH50" s="268">
        <v>350</v>
      </c>
      <c r="RI50" s="268">
        <v>300</v>
      </c>
      <c r="RJ50" s="268">
        <v>450</v>
      </c>
      <c r="RK50" s="268">
        <v>550</v>
      </c>
      <c r="RL50" s="268">
        <v>500</v>
      </c>
      <c r="RM50" s="268">
        <v>400</v>
      </c>
      <c r="RN50" s="269"/>
      <c r="RO50" s="270">
        <f t="shared" si="31"/>
        <v>4000</v>
      </c>
      <c r="RP50" s="271">
        <f t="shared" si="31"/>
        <v>3900</v>
      </c>
      <c r="RQ50" s="268">
        <v>80</v>
      </c>
      <c r="RR50" s="268">
        <v>80</v>
      </c>
      <c r="RS50" s="268">
        <v>0</v>
      </c>
      <c r="RT50" s="268">
        <v>0</v>
      </c>
      <c r="RU50" s="268">
        <v>0</v>
      </c>
      <c r="RV50" s="268">
        <v>0</v>
      </c>
      <c r="RW50" s="268">
        <v>0</v>
      </c>
      <c r="RX50" s="268">
        <v>0</v>
      </c>
      <c r="RY50" s="268">
        <v>0</v>
      </c>
      <c r="RZ50" s="268">
        <v>0</v>
      </c>
      <c r="SA50" s="268">
        <v>80</v>
      </c>
      <c r="SB50" s="268">
        <v>80</v>
      </c>
      <c r="SC50" s="269"/>
      <c r="SD50" s="270">
        <f t="shared" si="32"/>
        <v>320</v>
      </c>
      <c r="SE50" s="271">
        <f t="shared" si="32"/>
        <v>240</v>
      </c>
      <c r="SF50" s="268">
        <v>0</v>
      </c>
      <c r="SG50" s="268">
        <v>0</v>
      </c>
      <c r="SH50" s="268">
        <v>0</v>
      </c>
      <c r="SI50" s="268">
        <v>0</v>
      </c>
      <c r="SJ50" s="268">
        <v>0</v>
      </c>
      <c r="SK50" s="268">
        <v>0</v>
      </c>
      <c r="SL50" s="268">
        <v>0</v>
      </c>
      <c r="SM50" s="268">
        <v>0</v>
      </c>
      <c r="SN50" s="268">
        <v>0</v>
      </c>
      <c r="SO50" s="268">
        <v>395</v>
      </c>
      <c r="SP50" s="268">
        <v>0</v>
      </c>
      <c r="SQ50" s="268">
        <v>790</v>
      </c>
      <c r="SR50" s="269"/>
      <c r="SS50" s="270">
        <f t="shared" si="33"/>
        <v>1185</v>
      </c>
      <c r="ST50" s="271">
        <f t="shared" si="33"/>
        <v>1185</v>
      </c>
      <c r="SU50" s="268">
        <v>66665.42</v>
      </c>
      <c r="SV50" s="268">
        <v>52633</v>
      </c>
      <c r="SW50" s="268">
        <v>41434.839999999997</v>
      </c>
      <c r="SX50" s="268">
        <v>41732.160000000003</v>
      </c>
      <c r="SY50" s="268">
        <v>47980</v>
      </c>
      <c r="SZ50" s="268">
        <v>48214</v>
      </c>
      <c r="TA50" s="268">
        <v>39346</v>
      </c>
      <c r="TB50" s="268">
        <v>22871</v>
      </c>
      <c r="TC50" s="268">
        <v>31578</v>
      </c>
      <c r="TD50" s="268">
        <v>62665</v>
      </c>
      <c r="TE50" s="268">
        <v>57027</v>
      </c>
      <c r="TF50" s="268">
        <v>53388.04</v>
      </c>
      <c r="TG50" s="269"/>
      <c r="TH50" s="270">
        <f t="shared" si="34"/>
        <v>565534.46000000008</v>
      </c>
      <c r="TI50" s="271">
        <f t="shared" si="34"/>
        <v>498869.04</v>
      </c>
      <c r="TJ50" s="268">
        <v>41153.74</v>
      </c>
      <c r="TK50" s="268">
        <v>58336.4</v>
      </c>
      <c r="TL50" s="268">
        <v>47468.4</v>
      </c>
      <c r="TM50" s="268">
        <v>53099.8</v>
      </c>
      <c r="TN50" s="268">
        <v>55029.39</v>
      </c>
      <c r="TO50" s="268">
        <v>59008.09</v>
      </c>
      <c r="TP50" s="268">
        <v>48326.66</v>
      </c>
      <c r="TQ50" s="268">
        <v>34959.33</v>
      </c>
      <c r="TR50" s="268">
        <v>39035.4</v>
      </c>
      <c r="TS50" s="268">
        <v>58272.72</v>
      </c>
      <c r="TT50" s="268">
        <v>64596.37</v>
      </c>
      <c r="TU50" s="268">
        <v>53630.8</v>
      </c>
      <c r="TV50" s="269"/>
      <c r="TW50" s="270">
        <f t="shared" si="35"/>
        <v>612917.10000000021</v>
      </c>
      <c r="TX50" s="271">
        <f t="shared" si="35"/>
        <v>571763.3600000001</v>
      </c>
      <c r="TY50" s="268">
        <v>26080</v>
      </c>
      <c r="TZ50" s="268">
        <v>35680</v>
      </c>
      <c r="UA50" s="268">
        <v>28000</v>
      </c>
      <c r="UB50" s="268">
        <v>28320</v>
      </c>
      <c r="UC50" s="268">
        <v>32720</v>
      </c>
      <c r="UD50" s="268">
        <v>32480</v>
      </c>
      <c r="UE50" s="268">
        <v>26640</v>
      </c>
      <c r="UF50" s="268">
        <v>15280</v>
      </c>
      <c r="UG50" s="268">
        <v>21280</v>
      </c>
      <c r="UH50" s="268">
        <v>42800</v>
      </c>
      <c r="UI50" s="268">
        <v>38400</v>
      </c>
      <c r="UJ50" s="268">
        <v>36160</v>
      </c>
      <c r="UK50" s="269"/>
      <c r="UL50" s="270">
        <f t="shared" si="36"/>
        <v>363840</v>
      </c>
      <c r="UM50" s="271">
        <f t="shared" si="36"/>
        <v>337760</v>
      </c>
      <c r="UN50" s="268">
        <v>4000</v>
      </c>
      <c r="UO50" s="268">
        <v>5875</v>
      </c>
      <c r="UP50" s="268">
        <v>3950</v>
      </c>
      <c r="UQ50" s="268">
        <v>3750</v>
      </c>
      <c r="UR50" s="268">
        <v>4180</v>
      </c>
      <c r="US50" s="268">
        <v>4950</v>
      </c>
      <c r="UT50" s="268">
        <v>3300</v>
      </c>
      <c r="UU50" s="268">
        <v>1550</v>
      </c>
      <c r="UV50" s="268">
        <v>1400</v>
      </c>
      <c r="UW50" s="268">
        <v>3800</v>
      </c>
      <c r="UX50" s="268">
        <v>4344.6400000000003</v>
      </c>
      <c r="UY50" s="268">
        <v>4134.51</v>
      </c>
      <c r="UZ50" s="269"/>
      <c r="VA50" s="270">
        <f t="shared" si="37"/>
        <v>45234.15</v>
      </c>
      <c r="VB50" s="271">
        <f t="shared" si="37"/>
        <v>41234.15</v>
      </c>
      <c r="VC50" s="268">
        <v>320</v>
      </c>
      <c r="VD50" s="268">
        <v>84.34</v>
      </c>
      <c r="VE50" s="268">
        <v>400</v>
      </c>
      <c r="VF50" s="268">
        <v>240</v>
      </c>
      <c r="VG50" s="268">
        <v>720</v>
      </c>
      <c r="VH50" s="268">
        <v>320</v>
      </c>
      <c r="VI50" s="268">
        <v>80</v>
      </c>
      <c r="VJ50" s="268">
        <v>480</v>
      </c>
      <c r="VK50" s="268">
        <v>240</v>
      </c>
      <c r="VL50" s="268">
        <v>400</v>
      </c>
      <c r="VM50" s="268">
        <v>320</v>
      </c>
      <c r="VN50" s="268">
        <v>240</v>
      </c>
      <c r="VO50" s="269"/>
      <c r="VP50" s="270">
        <f t="shared" si="38"/>
        <v>3844.34</v>
      </c>
      <c r="VQ50" s="271">
        <f t="shared" si="38"/>
        <v>3524.34</v>
      </c>
      <c r="VR50" s="268">
        <v>7798.32</v>
      </c>
      <c r="VS50" s="268">
        <v>16874.669999999998</v>
      </c>
      <c r="VT50" s="268">
        <v>12685</v>
      </c>
      <c r="VU50" s="268">
        <v>8555</v>
      </c>
      <c r="VV50" s="268">
        <v>11210</v>
      </c>
      <c r="VW50" s="268">
        <v>11505</v>
      </c>
      <c r="VX50" s="268">
        <v>9640</v>
      </c>
      <c r="VY50" s="268">
        <v>12980</v>
      </c>
      <c r="VZ50" s="268">
        <v>12980</v>
      </c>
      <c r="WA50" s="268">
        <v>10925.3</v>
      </c>
      <c r="WB50" s="268">
        <v>29490.33</v>
      </c>
      <c r="WC50" s="268">
        <v>19238.78</v>
      </c>
      <c r="WD50" s="269"/>
      <c r="WE50" s="270">
        <f t="shared" si="39"/>
        <v>163882.4</v>
      </c>
      <c r="WF50" s="271">
        <f t="shared" si="39"/>
        <v>156084.07999999999</v>
      </c>
      <c r="WG50" s="268">
        <v>73077.33</v>
      </c>
      <c r="WH50" s="268">
        <v>83549.66</v>
      </c>
      <c r="WI50" s="268">
        <v>74259.570000000007</v>
      </c>
      <c r="WJ50" s="268">
        <v>73087.33</v>
      </c>
      <c r="WK50" s="268">
        <v>70527.460000000006</v>
      </c>
      <c r="WL50" s="268">
        <v>94354.15</v>
      </c>
      <c r="WM50" s="268">
        <v>85984.55</v>
      </c>
      <c r="WN50" s="268">
        <v>52309.48</v>
      </c>
      <c r="WO50" s="268">
        <v>63353.08</v>
      </c>
      <c r="WP50" s="268">
        <v>70146.69</v>
      </c>
      <c r="WQ50" s="268">
        <v>73617.08</v>
      </c>
      <c r="WR50" s="268">
        <v>67270.67</v>
      </c>
      <c r="WS50" s="269"/>
      <c r="WT50" s="270">
        <f t="shared" si="40"/>
        <v>881537.05</v>
      </c>
      <c r="WU50" s="271">
        <f t="shared" si="40"/>
        <v>808459.72</v>
      </c>
      <c r="WV50" s="268">
        <v>7523.28</v>
      </c>
      <c r="WW50" s="268">
        <v>10808.3</v>
      </c>
      <c r="WX50" s="268">
        <v>8253.2199999999993</v>
      </c>
      <c r="WY50" s="268">
        <v>7974.25</v>
      </c>
      <c r="WZ50" s="268">
        <v>8872.4500000000007</v>
      </c>
      <c r="XA50" s="268">
        <v>9921.3700000000008</v>
      </c>
      <c r="XB50" s="268">
        <v>9621.77</v>
      </c>
      <c r="XC50" s="268">
        <v>5772.97</v>
      </c>
      <c r="XD50" s="268">
        <v>6104.48</v>
      </c>
      <c r="XE50" s="268">
        <v>6655.67</v>
      </c>
      <c r="XF50" s="268">
        <v>6906.78</v>
      </c>
      <c r="XG50" s="268">
        <v>5719.73</v>
      </c>
      <c r="XH50" s="269"/>
      <c r="XI50" s="270">
        <f t="shared" si="41"/>
        <v>94134.26999999999</v>
      </c>
      <c r="XJ50" s="271">
        <f t="shared" si="41"/>
        <v>86610.989999999991</v>
      </c>
      <c r="XK50" s="268">
        <v>0</v>
      </c>
      <c r="XL50" s="268">
        <v>0</v>
      </c>
      <c r="XM50" s="268">
        <v>0</v>
      </c>
      <c r="XN50" s="268">
        <v>47.94</v>
      </c>
      <c r="XO50" s="268">
        <v>-2.95</v>
      </c>
      <c r="XP50" s="268">
        <v>-32.950000000000003</v>
      </c>
      <c r="XQ50" s="268">
        <v>-2.95</v>
      </c>
      <c r="XR50" s="268">
        <v>-5.9</v>
      </c>
      <c r="XS50" s="268">
        <v>-2.95</v>
      </c>
      <c r="XT50" s="268">
        <v>-2.83</v>
      </c>
      <c r="XU50" s="268">
        <v>-2.67</v>
      </c>
      <c r="XV50" s="268">
        <v>-2.67</v>
      </c>
      <c r="XW50" s="268"/>
      <c r="XX50" s="270">
        <f t="shared" si="42"/>
        <v>-7.9300000000000077</v>
      </c>
      <c r="XY50" s="271">
        <f t="shared" si="42"/>
        <v>-7.9300000000000077</v>
      </c>
      <c r="XZ50" s="268">
        <v>13541.44</v>
      </c>
      <c r="YA50" s="268">
        <v>18246.13</v>
      </c>
      <c r="YB50" s="268">
        <v>12488.12</v>
      </c>
      <c r="YC50" s="268">
        <v>11930.21</v>
      </c>
      <c r="YD50" s="268">
        <v>13849</v>
      </c>
      <c r="YE50" s="268">
        <v>20110.29</v>
      </c>
      <c r="YF50" s="268">
        <v>17573.27</v>
      </c>
      <c r="YG50" s="268">
        <v>8063.65</v>
      </c>
      <c r="YH50" s="268">
        <v>10332.84</v>
      </c>
      <c r="YI50" s="268">
        <v>14747.55</v>
      </c>
      <c r="YJ50" s="268">
        <v>16505.169999999998</v>
      </c>
      <c r="YK50" s="268">
        <v>13957.35</v>
      </c>
      <c r="YL50" s="269"/>
      <c r="YM50" s="270">
        <f t="shared" si="43"/>
        <v>171345.02</v>
      </c>
      <c r="YN50" s="271">
        <f t="shared" si="43"/>
        <v>157803.57999999999</v>
      </c>
      <c r="YO50" s="268">
        <v>23574.22</v>
      </c>
      <c r="YP50" s="268">
        <v>28034.25</v>
      </c>
      <c r="YQ50" s="268">
        <v>23835.4</v>
      </c>
      <c r="YR50" s="268">
        <v>22919.89</v>
      </c>
      <c r="YS50" s="268">
        <v>25979.35</v>
      </c>
      <c r="YT50" s="268">
        <v>32773.69</v>
      </c>
      <c r="YU50" s="268">
        <v>27415.63</v>
      </c>
      <c r="YV50" s="268">
        <v>14458.7</v>
      </c>
      <c r="YW50" s="268">
        <v>15491.39</v>
      </c>
      <c r="YX50" s="268">
        <v>21121.48</v>
      </c>
      <c r="YY50" s="268">
        <v>25203.45</v>
      </c>
      <c r="YZ50" s="268">
        <v>21662.36</v>
      </c>
      <c r="ZA50" s="269"/>
      <c r="ZB50" s="270">
        <f t="shared" si="44"/>
        <v>282469.81000000006</v>
      </c>
      <c r="ZC50" s="271">
        <f t="shared" si="44"/>
        <v>258895.59000000008</v>
      </c>
      <c r="ZD50" s="268"/>
      <c r="ZE50" s="268"/>
      <c r="ZF50" s="268"/>
      <c r="ZG50" s="268">
        <v>26.56</v>
      </c>
      <c r="ZH50" s="268">
        <v>7.87</v>
      </c>
      <c r="ZI50" s="268">
        <v>87.87</v>
      </c>
      <c r="ZJ50" s="268">
        <v>7.87</v>
      </c>
      <c r="ZK50" s="268">
        <v>15.74</v>
      </c>
      <c r="ZL50" s="268">
        <v>7.87</v>
      </c>
      <c r="ZM50" s="268">
        <v>7.54</v>
      </c>
      <c r="ZN50" s="268">
        <v>7.12</v>
      </c>
      <c r="ZO50" s="268">
        <v>7.12</v>
      </c>
      <c r="ZP50" s="269"/>
      <c r="ZQ50" s="270">
        <f t="shared" si="45"/>
        <v>175.56000000000003</v>
      </c>
      <c r="ZR50" s="271">
        <f t="shared" si="45"/>
        <v>175.56000000000003</v>
      </c>
      <c r="ZS50" s="268">
        <v>527.07000000000005</v>
      </c>
      <c r="ZT50" s="268">
        <v>314.02</v>
      </c>
      <c r="ZU50" s="268">
        <v>183.27</v>
      </c>
      <c r="ZV50" s="268">
        <v>311.16000000000003</v>
      </c>
      <c r="ZW50" s="268">
        <v>324.45999999999998</v>
      </c>
      <c r="ZX50" s="268">
        <v>667.18</v>
      </c>
      <c r="ZY50" s="268">
        <v>810.23</v>
      </c>
      <c r="ZZ50" s="268">
        <v>315.74</v>
      </c>
      <c r="AAA50" s="268">
        <v>139.85</v>
      </c>
      <c r="AAB50" s="268">
        <v>73.36</v>
      </c>
      <c r="AAC50" s="268">
        <v>709.28</v>
      </c>
      <c r="AAD50" s="268">
        <v>753.04</v>
      </c>
      <c r="AAE50" s="269"/>
      <c r="AAF50" s="270">
        <f t="shared" si="46"/>
        <v>5128.66</v>
      </c>
      <c r="AAG50" s="271">
        <f t="shared" si="46"/>
        <v>4601.59</v>
      </c>
      <c r="AAH50" s="268">
        <v>358699.25</v>
      </c>
      <c r="AAI50" s="268">
        <v>394496.62</v>
      </c>
      <c r="AAJ50" s="268">
        <v>338019.11</v>
      </c>
      <c r="AAK50" s="268">
        <v>345341.49</v>
      </c>
      <c r="AAL50" s="268">
        <v>358668.36</v>
      </c>
      <c r="AAM50" s="268">
        <v>358707.07</v>
      </c>
      <c r="AAN50" s="268">
        <v>320429.37</v>
      </c>
      <c r="AAO50" s="268">
        <v>233962.57</v>
      </c>
      <c r="AAP50" s="268">
        <v>179977.68</v>
      </c>
      <c r="AAQ50" s="268">
        <v>192785.53</v>
      </c>
      <c r="AAR50" s="268">
        <v>213806.35</v>
      </c>
      <c r="AAS50" s="268">
        <v>224668.3</v>
      </c>
      <c r="AAT50" s="269"/>
      <c r="AAU50" s="270">
        <f t="shared" si="47"/>
        <v>3519561.6999999997</v>
      </c>
      <c r="AAV50" s="271">
        <f t="shared" si="47"/>
        <v>3160862.4499999997</v>
      </c>
      <c r="AAW50" s="268">
        <v>107043.41</v>
      </c>
      <c r="AAX50" s="268">
        <v>132077.12</v>
      </c>
      <c r="AAY50" s="268">
        <v>110034.86</v>
      </c>
      <c r="AAZ50" s="268">
        <v>112126.95</v>
      </c>
      <c r="ABA50" s="268">
        <v>110812.59</v>
      </c>
      <c r="ABB50" s="268">
        <v>123402.03</v>
      </c>
      <c r="ABC50" s="268">
        <v>110625.24</v>
      </c>
      <c r="ABD50" s="268">
        <v>75123.009999999995</v>
      </c>
      <c r="ABE50" s="268">
        <v>60924.55</v>
      </c>
      <c r="ABF50" s="268">
        <v>70484.2</v>
      </c>
      <c r="ABG50" s="268">
        <v>82649.850000000006</v>
      </c>
      <c r="ABH50" s="268">
        <v>100353.98</v>
      </c>
      <c r="ABI50" s="269"/>
      <c r="ABJ50" s="270">
        <f t="shared" si="48"/>
        <v>1195657.79</v>
      </c>
      <c r="ABK50" s="271">
        <f t="shared" si="48"/>
        <v>1088614.3800000001</v>
      </c>
      <c r="ABL50" s="268">
        <v>165727.48000000001</v>
      </c>
      <c r="ABM50" s="268">
        <v>210749.11</v>
      </c>
      <c r="ABN50" s="268">
        <v>169657.32</v>
      </c>
      <c r="ABO50" s="268">
        <v>188246.05</v>
      </c>
      <c r="ABP50" s="268">
        <v>200845</v>
      </c>
      <c r="ABQ50" s="268">
        <v>207086.86</v>
      </c>
      <c r="ABR50" s="268">
        <v>156241.57999999999</v>
      </c>
      <c r="ABS50" s="268">
        <v>74424.41</v>
      </c>
      <c r="ABT50" s="268">
        <v>74121.08</v>
      </c>
      <c r="ABU50" s="268">
        <v>111298.86</v>
      </c>
      <c r="ABV50" s="268">
        <v>117181.31</v>
      </c>
      <c r="ABW50" s="268">
        <v>154491.75</v>
      </c>
      <c r="ABX50" s="269"/>
      <c r="ABY50" s="270">
        <f t="shared" si="49"/>
        <v>1830070.81</v>
      </c>
      <c r="ABZ50" s="271">
        <f t="shared" si="49"/>
        <v>1664343.33</v>
      </c>
      <c r="ACA50" s="268">
        <v>357743.08</v>
      </c>
      <c r="ACB50" s="268">
        <v>432735.11</v>
      </c>
      <c r="ACC50" s="268">
        <v>367630.45</v>
      </c>
      <c r="ACD50" s="268">
        <v>370549.43</v>
      </c>
      <c r="ACE50" s="268">
        <v>376678.7</v>
      </c>
      <c r="ACF50" s="268">
        <v>428315.63</v>
      </c>
      <c r="ACG50" s="268">
        <v>388908.86</v>
      </c>
      <c r="ACH50" s="268">
        <v>263998.32</v>
      </c>
      <c r="ACI50" s="268">
        <v>242792.82</v>
      </c>
      <c r="ACJ50" s="268">
        <v>290152.24</v>
      </c>
      <c r="ACK50" s="268">
        <v>314245</v>
      </c>
      <c r="ACL50" s="268">
        <v>367897.23</v>
      </c>
      <c r="ACM50" s="269"/>
      <c r="ACN50" s="270">
        <f t="shared" si="50"/>
        <v>4201646.8699999992</v>
      </c>
      <c r="ACO50" s="271">
        <f t="shared" si="50"/>
        <v>3843903.7899999996</v>
      </c>
      <c r="ACP50" s="268">
        <v>0</v>
      </c>
      <c r="ACQ50" s="268">
        <v>0</v>
      </c>
      <c r="ACR50" s="268">
        <v>0</v>
      </c>
      <c r="ACS50" s="268">
        <v>0</v>
      </c>
      <c r="ACT50" s="268">
        <v>0</v>
      </c>
      <c r="ACU50" s="268">
        <v>0</v>
      </c>
      <c r="ACV50" s="268">
        <v>0</v>
      </c>
      <c r="ACW50" s="268">
        <v>0</v>
      </c>
      <c r="ACX50" s="268">
        <v>0</v>
      </c>
      <c r="ACY50" s="268">
        <v>0</v>
      </c>
      <c r="ACZ50" s="268">
        <v>50</v>
      </c>
      <c r="ADA50" s="268">
        <v>0</v>
      </c>
      <c r="ADB50" s="269"/>
      <c r="ADC50" s="270">
        <f t="shared" si="51"/>
        <v>50</v>
      </c>
      <c r="ADD50" s="271">
        <f t="shared" si="51"/>
        <v>50</v>
      </c>
      <c r="ADE50" s="268">
        <v>245</v>
      </c>
      <c r="ADF50" s="268">
        <v>210.5</v>
      </c>
      <c r="ADG50" s="268">
        <v>284.5</v>
      </c>
      <c r="ADH50" s="268">
        <v>1018.5</v>
      </c>
      <c r="ADI50" s="268">
        <v>141</v>
      </c>
      <c r="ADJ50" s="268">
        <v>212.5</v>
      </c>
      <c r="ADK50" s="268">
        <v>100.5</v>
      </c>
      <c r="ADL50" s="268">
        <v>57.5</v>
      </c>
      <c r="ADM50" s="268">
        <v>99.5</v>
      </c>
      <c r="ADN50" s="268">
        <v>150.5</v>
      </c>
      <c r="ADO50" s="268">
        <v>186</v>
      </c>
      <c r="ADP50" s="268">
        <v>138</v>
      </c>
      <c r="ADQ50" s="269"/>
      <c r="ADR50" s="270">
        <f t="shared" si="52"/>
        <v>2844</v>
      </c>
      <c r="ADS50" s="271">
        <f t="shared" si="52"/>
        <v>2599</v>
      </c>
      <c r="ADT50" s="268">
        <v>0</v>
      </c>
      <c r="ADU50" s="268">
        <v>0</v>
      </c>
      <c r="ADV50" s="268">
        <v>0</v>
      </c>
      <c r="ADW50" s="268">
        <v>0</v>
      </c>
      <c r="ADX50" s="268">
        <v>0</v>
      </c>
      <c r="ADY50" s="268">
        <v>0</v>
      </c>
      <c r="ADZ50" s="268">
        <v>0</v>
      </c>
      <c r="AEA50" s="268">
        <v>0</v>
      </c>
      <c r="AEB50" s="268">
        <v>0</v>
      </c>
      <c r="AEC50" s="268">
        <v>0</v>
      </c>
      <c r="AED50" s="268">
        <v>0</v>
      </c>
      <c r="AEE50" s="268">
        <v>0</v>
      </c>
      <c r="AEF50" s="269"/>
      <c r="AEG50" s="270">
        <f t="shared" si="53"/>
        <v>0</v>
      </c>
      <c r="AEH50" s="271">
        <f t="shared" si="53"/>
        <v>0</v>
      </c>
      <c r="AEI50" s="268">
        <v>0</v>
      </c>
      <c r="AEJ50" s="268">
        <v>0</v>
      </c>
      <c r="AEK50" s="268">
        <v>0</v>
      </c>
      <c r="AEL50" s="268">
        <v>160</v>
      </c>
      <c r="AEM50" s="268">
        <v>0</v>
      </c>
      <c r="AEN50" s="268">
        <v>0</v>
      </c>
      <c r="AEO50" s="268">
        <v>0</v>
      </c>
      <c r="AEP50" s="268">
        <v>0</v>
      </c>
      <c r="AEQ50" s="268">
        <v>0</v>
      </c>
      <c r="AER50" s="268">
        <v>0</v>
      </c>
      <c r="AES50" s="268">
        <v>0</v>
      </c>
      <c r="AET50" s="268">
        <v>0</v>
      </c>
      <c r="AEU50" s="269"/>
      <c r="AEV50" s="270">
        <f t="shared" si="54"/>
        <v>160</v>
      </c>
      <c r="AEW50" s="271">
        <f t="shared" si="54"/>
        <v>160</v>
      </c>
      <c r="AEX50" s="268">
        <v>0</v>
      </c>
      <c r="AEY50" s="268">
        <v>0</v>
      </c>
      <c r="AEZ50" s="268">
        <v>0</v>
      </c>
      <c r="AFA50" s="268">
        <v>0</v>
      </c>
      <c r="AFB50" s="268">
        <v>0</v>
      </c>
      <c r="AFC50" s="268">
        <v>0</v>
      </c>
      <c r="AFD50" s="268">
        <v>0</v>
      </c>
      <c r="AFE50" s="268">
        <v>0</v>
      </c>
      <c r="AFF50" s="268">
        <v>0</v>
      </c>
      <c r="AFG50" s="268">
        <v>0</v>
      </c>
      <c r="AFH50" s="268">
        <v>0</v>
      </c>
      <c r="AFI50" s="268">
        <v>0</v>
      </c>
      <c r="AFJ50" s="269"/>
      <c r="AFK50" s="270">
        <f t="shared" si="55"/>
        <v>0</v>
      </c>
      <c r="AFL50" s="271">
        <f t="shared" si="55"/>
        <v>0</v>
      </c>
      <c r="AFM50" s="268">
        <v>17.079999999999998</v>
      </c>
      <c r="AFN50" s="268">
        <v>17.09</v>
      </c>
      <c r="AFO50" s="268">
        <v>0</v>
      </c>
      <c r="AFP50" s="268">
        <v>18.98</v>
      </c>
      <c r="AFQ50" s="268">
        <v>40.61</v>
      </c>
      <c r="AFR50" s="268">
        <v>51.73</v>
      </c>
      <c r="AFS50" s="268">
        <v>10.8</v>
      </c>
      <c r="AFT50" s="268">
        <v>0</v>
      </c>
      <c r="AFU50" s="268">
        <v>0</v>
      </c>
      <c r="AFV50" s="268">
        <v>0</v>
      </c>
      <c r="AFW50" s="268">
        <v>30.13</v>
      </c>
      <c r="AFX50" s="268">
        <v>66.27</v>
      </c>
      <c r="AFY50" s="269"/>
      <c r="AFZ50" s="270">
        <f t="shared" si="56"/>
        <v>252.69</v>
      </c>
      <c r="AGA50" s="271">
        <f t="shared" si="56"/>
        <v>235.61</v>
      </c>
      <c r="AGB50" s="268">
        <v>3</v>
      </c>
      <c r="AGC50" s="268">
        <v>6</v>
      </c>
      <c r="AGD50" s="268">
        <v>0</v>
      </c>
      <c r="AGE50" s="268">
        <v>0</v>
      </c>
      <c r="AGF50" s="268">
        <v>21</v>
      </c>
      <c r="AGG50" s="268">
        <v>12</v>
      </c>
      <c r="AGH50" s="268">
        <v>6</v>
      </c>
      <c r="AGI50" s="268">
        <v>0</v>
      </c>
      <c r="AGJ50" s="268">
        <v>0</v>
      </c>
      <c r="AGK50" s="268">
        <v>3</v>
      </c>
      <c r="AGL50" s="268">
        <v>0</v>
      </c>
      <c r="AGM50" s="268">
        <v>0</v>
      </c>
      <c r="AGN50" s="269"/>
      <c r="AGO50" s="270">
        <f t="shared" si="57"/>
        <v>51</v>
      </c>
      <c r="AGP50" s="271">
        <f t="shared" si="57"/>
        <v>48</v>
      </c>
      <c r="AGQ50" s="268">
        <v>0</v>
      </c>
      <c r="AGR50" s="268">
        <v>0</v>
      </c>
      <c r="AGS50" s="268">
        <v>0</v>
      </c>
      <c r="AGT50" s="268">
        <v>0</v>
      </c>
      <c r="AGU50" s="268">
        <v>0</v>
      </c>
      <c r="AGV50" s="268">
        <v>0</v>
      </c>
      <c r="AGW50" s="268">
        <v>0</v>
      </c>
      <c r="AGX50" s="268">
        <v>0</v>
      </c>
      <c r="AGY50" s="268">
        <v>0</v>
      </c>
      <c r="AGZ50" s="268">
        <v>0</v>
      </c>
      <c r="AHA50" s="268">
        <v>0</v>
      </c>
      <c r="AHB50" s="268">
        <v>0</v>
      </c>
      <c r="AHC50" s="269"/>
      <c r="AHD50" s="270">
        <f t="shared" si="58"/>
        <v>0</v>
      </c>
      <c r="AHE50" s="271">
        <f t="shared" si="58"/>
        <v>0</v>
      </c>
      <c r="AHF50" s="268">
        <v>1108.04</v>
      </c>
      <c r="AHG50" s="268">
        <v>1348.65</v>
      </c>
      <c r="AHH50" s="268">
        <v>946.17</v>
      </c>
      <c r="AHI50" s="268">
        <v>882.97</v>
      </c>
      <c r="AHJ50" s="268">
        <v>1095.08</v>
      </c>
      <c r="AHK50" s="268">
        <v>1195.96</v>
      </c>
      <c r="AHL50" s="268">
        <v>1146.67</v>
      </c>
      <c r="AHM50" s="268">
        <v>993.69</v>
      </c>
      <c r="AHN50" s="268">
        <v>673.76</v>
      </c>
      <c r="AHO50" s="268">
        <v>1465.05</v>
      </c>
      <c r="AHP50" s="268">
        <v>1131.28</v>
      </c>
      <c r="AHQ50" s="268">
        <v>1113.9100000000001</v>
      </c>
      <c r="AHR50" s="269"/>
      <c r="AHS50" s="270">
        <f t="shared" si="59"/>
        <v>13101.23</v>
      </c>
      <c r="AHT50" s="271">
        <f t="shared" si="59"/>
        <v>11993.19</v>
      </c>
      <c r="AHU50" s="268">
        <v>10.210000000000001</v>
      </c>
      <c r="AHV50" s="268">
        <v>22.65</v>
      </c>
      <c r="AHW50" s="268">
        <v>10.95</v>
      </c>
      <c r="AHX50" s="268">
        <v>29.24</v>
      </c>
      <c r="AHY50" s="268">
        <v>21.88</v>
      </c>
      <c r="AHZ50" s="268">
        <v>25.86</v>
      </c>
      <c r="AIA50" s="268">
        <v>36.51</v>
      </c>
      <c r="AIB50" s="268">
        <v>14.49</v>
      </c>
      <c r="AIC50" s="268">
        <v>61.19</v>
      </c>
      <c r="AID50" s="268">
        <v>18.600000000000001</v>
      </c>
      <c r="AIE50" s="268">
        <v>19.440000000000001</v>
      </c>
      <c r="AIF50" s="268">
        <v>22.18</v>
      </c>
      <c r="AIG50" s="269"/>
      <c r="AIH50" s="270">
        <f t="shared" si="60"/>
        <v>293.2</v>
      </c>
      <c r="AII50" s="271">
        <f t="shared" si="60"/>
        <v>282.99</v>
      </c>
      <c r="AIJ50" s="268">
        <v>0</v>
      </c>
      <c r="AIK50" s="268">
        <v>0</v>
      </c>
      <c r="AIL50" s="268">
        <v>0</v>
      </c>
      <c r="AIM50" s="268">
        <v>0</v>
      </c>
      <c r="AIN50" s="268">
        <v>0</v>
      </c>
      <c r="AIO50" s="268">
        <v>0</v>
      </c>
      <c r="AIP50" s="268">
        <v>0</v>
      </c>
      <c r="AIQ50" s="268">
        <v>0</v>
      </c>
      <c r="AIR50" s="268">
        <v>0</v>
      </c>
      <c r="AIS50" s="268">
        <v>0</v>
      </c>
      <c r="AIT50" s="268">
        <v>0</v>
      </c>
      <c r="AIU50" s="268">
        <v>0</v>
      </c>
      <c r="AIV50" s="269"/>
      <c r="AIW50" s="270">
        <f t="shared" si="61"/>
        <v>0</v>
      </c>
      <c r="AIX50" s="271">
        <f t="shared" si="61"/>
        <v>0</v>
      </c>
      <c r="AIY50" s="268">
        <v>0</v>
      </c>
      <c r="AIZ50" s="268">
        <v>0</v>
      </c>
      <c r="AJA50" s="268">
        <v>0</v>
      </c>
      <c r="AJB50" s="268">
        <v>0</v>
      </c>
      <c r="AJC50" s="268">
        <v>0</v>
      </c>
      <c r="AJD50" s="268">
        <v>0</v>
      </c>
      <c r="AJE50" s="268">
        <v>0</v>
      </c>
      <c r="AJF50" s="268">
        <v>0</v>
      </c>
      <c r="AJG50" s="268">
        <v>0</v>
      </c>
      <c r="AJH50" s="268">
        <v>0</v>
      </c>
      <c r="AJI50" s="268">
        <v>0</v>
      </c>
      <c r="AJJ50" s="268">
        <v>0</v>
      </c>
      <c r="AJK50" s="269"/>
      <c r="AJL50" s="270">
        <f t="shared" si="62"/>
        <v>0</v>
      </c>
      <c r="AJM50" s="271">
        <f t="shared" si="62"/>
        <v>0</v>
      </c>
      <c r="AJN50" s="268">
        <v>0</v>
      </c>
      <c r="AJO50" s="268">
        <v>0</v>
      </c>
      <c r="AJP50" s="268">
        <v>0</v>
      </c>
      <c r="AJQ50" s="268">
        <v>0</v>
      </c>
      <c r="AJR50" s="268">
        <v>0</v>
      </c>
      <c r="AJS50" s="268">
        <v>0</v>
      </c>
      <c r="AJT50" s="268">
        <v>0</v>
      </c>
      <c r="AJU50" s="268">
        <v>0</v>
      </c>
      <c r="AJV50" s="268">
        <v>0</v>
      </c>
      <c r="AJW50" s="268">
        <v>0</v>
      </c>
      <c r="AJX50" s="268">
        <v>0</v>
      </c>
      <c r="AJY50" s="268">
        <v>0</v>
      </c>
      <c r="AJZ50" s="269"/>
      <c r="AKA50" s="270">
        <f t="shared" si="63"/>
        <v>0</v>
      </c>
      <c r="AKB50" s="271">
        <f t="shared" si="63"/>
        <v>0</v>
      </c>
      <c r="AKC50" s="268">
        <v>0</v>
      </c>
      <c r="AKD50" s="268">
        <v>0</v>
      </c>
      <c r="AKE50" s="268">
        <v>0</v>
      </c>
      <c r="AKF50" s="268">
        <v>0</v>
      </c>
      <c r="AKG50" s="268">
        <v>0</v>
      </c>
      <c r="AKH50" s="268">
        <v>0</v>
      </c>
      <c r="AKI50" s="268">
        <v>0</v>
      </c>
      <c r="AKJ50" s="268">
        <v>0</v>
      </c>
      <c r="AKK50" s="268">
        <v>0</v>
      </c>
      <c r="AKL50" s="268">
        <v>0</v>
      </c>
      <c r="AKM50" s="268">
        <v>0</v>
      </c>
      <c r="AKN50" s="268">
        <v>0</v>
      </c>
      <c r="AKO50" s="269"/>
      <c r="AKP50" s="270">
        <f t="shared" si="64"/>
        <v>0</v>
      </c>
      <c r="AKQ50" s="271">
        <f t="shared" si="64"/>
        <v>0</v>
      </c>
      <c r="AKR50" s="268">
        <v>120936.3</v>
      </c>
      <c r="AKS50" s="268">
        <v>78228.44</v>
      </c>
      <c r="AKT50" s="268">
        <v>64291.38</v>
      </c>
      <c r="AKU50" s="268">
        <v>25922.16</v>
      </c>
      <c r="AKV50" s="268">
        <v>221878.46</v>
      </c>
      <c r="AKW50" s="268">
        <v>58365.8</v>
      </c>
      <c r="AKX50" s="268">
        <v>25565.3</v>
      </c>
      <c r="AKY50" s="268">
        <v>50592.05</v>
      </c>
      <c r="AKZ50" s="268">
        <v>33525.550000000003</v>
      </c>
      <c r="ALA50" s="268">
        <v>24392.95</v>
      </c>
      <c r="ALB50" s="268">
        <v>40954.93</v>
      </c>
      <c r="ALC50" s="268">
        <v>26046.09</v>
      </c>
      <c r="ALD50" s="269"/>
      <c r="ALE50" s="270">
        <f t="shared" si="65"/>
        <v>770699.41000000015</v>
      </c>
      <c r="ALF50" s="271">
        <f t="shared" si="65"/>
        <v>649763.11</v>
      </c>
      <c r="ALG50" s="268">
        <v>0</v>
      </c>
      <c r="ALH50" s="268">
        <v>0</v>
      </c>
      <c r="ALI50" s="268">
        <v>0</v>
      </c>
      <c r="ALJ50" s="268">
        <v>0</v>
      </c>
      <c r="ALK50" s="268">
        <v>0</v>
      </c>
      <c r="ALL50" s="268">
        <v>0</v>
      </c>
      <c r="ALM50" s="268">
        <v>0</v>
      </c>
      <c r="ALN50" s="268">
        <v>0</v>
      </c>
      <c r="ALO50" s="268">
        <v>0</v>
      </c>
      <c r="ALP50" s="268">
        <v>0</v>
      </c>
      <c r="ALQ50" s="268">
        <v>0</v>
      </c>
      <c r="ALR50" s="268">
        <v>0</v>
      </c>
      <c r="ALS50" s="269"/>
      <c r="ALT50" s="270">
        <f t="shared" si="66"/>
        <v>0</v>
      </c>
      <c r="ALU50" s="271">
        <f t="shared" si="66"/>
        <v>0</v>
      </c>
      <c r="ALV50" s="268">
        <v>0</v>
      </c>
      <c r="ALW50" s="268">
        <v>0</v>
      </c>
      <c r="ALX50" s="268">
        <v>0</v>
      </c>
      <c r="ALY50" s="268">
        <v>0</v>
      </c>
      <c r="ALZ50" s="268">
        <v>0</v>
      </c>
      <c r="AMA50" s="268">
        <v>0</v>
      </c>
      <c r="AMB50" s="268">
        <v>0</v>
      </c>
      <c r="AMC50" s="268">
        <v>0</v>
      </c>
      <c r="AMD50" s="268">
        <v>0</v>
      </c>
      <c r="AME50" s="268">
        <v>0</v>
      </c>
      <c r="AMF50" s="268">
        <v>0</v>
      </c>
      <c r="AMG50" s="268">
        <v>0</v>
      </c>
      <c r="AMH50" s="269"/>
      <c r="AMI50" s="270">
        <f t="shared" si="67"/>
        <v>0</v>
      </c>
      <c r="AMJ50" s="271">
        <f t="shared" si="67"/>
        <v>0</v>
      </c>
      <c r="AMK50" s="268">
        <v>1809.03</v>
      </c>
      <c r="AML50" s="268">
        <v>1553.36</v>
      </c>
      <c r="AMM50" s="268">
        <v>1011.65</v>
      </c>
      <c r="AMN50" s="268">
        <v>1044.69</v>
      </c>
      <c r="AMO50" s="268">
        <v>935.57</v>
      </c>
      <c r="AMP50" s="268">
        <v>859.27</v>
      </c>
      <c r="AMQ50" s="268">
        <v>445.74</v>
      </c>
      <c r="AMR50" s="268">
        <v>63.44</v>
      </c>
      <c r="AMS50" s="268">
        <v>65.03</v>
      </c>
      <c r="AMT50" s="268">
        <v>63.68</v>
      </c>
      <c r="AMU50" s="268">
        <v>65.75</v>
      </c>
      <c r="AMV50" s="268">
        <v>23.14</v>
      </c>
      <c r="AMW50" s="269"/>
      <c r="AMX50" s="270">
        <f t="shared" si="68"/>
        <v>7940.3499999999995</v>
      </c>
      <c r="AMY50" s="271">
        <f t="shared" si="68"/>
        <v>6131.3199999999988</v>
      </c>
      <c r="AMZ50" s="268">
        <v>0</v>
      </c>
      <c r="ANA50" s="268">
        <v>0</v>
      </c>
      <c r="ANB50" s="268">
        <v>0</v>
      </c>
      <c r="ANC50" s="268">
        <v>0</v>
      </c>
      <c r="AND50" s="268">
        <v>0</v>
      </c>
      <c r="ANE50" s="268">
        <v>0</v>
      </c>
      <c r="ANF50" s="268">
        <v>0</v>
      </c>
      <c r="ANG50" s="268">
        <v>0</v>
      </c>
      <c r="ANH50" s="268">
        <v>0</v>
      </c>
      <c r="ANI50" s="268">
        <v>0</v>
      </c>
      <c r="ANJ50" s="268">
        <v>0</v>
      </c>
      <c r="ANK50" s="268">
        <v>0</v>
      </c>
      <c r="ANL50" s="269"/>
      <c r="ANM50" s="270">
        <f t="shared" si="69"/>
        <v>0</v>
      </c>
      <c r="ANN50" s="271">
        <f t="shared" si="69"/>
        <v>0</v>
      </c>
      <c r="ANO50" s="268">
        <v>0</v>
      </c>
      <c r="ANP50" s="268">
        <v>0</v>
      </c>
      <c r="ANQ50" s="268">
        <v>0</v>
      </c>
      <c r="ANR50" s="268">
        <v>0</v>
      </c>
      <c r="ANS50" s="268">
        <v>0</v>
      </c>
      <c r="ANT50" s="268">
        <v>0</v>
      </c>
      <c r="ANU50" s="268">
        <v>0</v>
      </c>
      <c r="ANV50" s="268">
        <v>0</v>
      </c>
      <c r="ANW50" s="268">
        <v>0</v>
      </c>
      <c r="ANX50" s="268">
        <v>0</v>
      </c>
      <c r="ANY50" s="268">
        <v>0</v>
      </c>
      <c r="ANZ50" s="268">
        <v>0</v>
      </c>
      <c r="AOA50" s="269"/>
      <c r="AOB50" s="270">
        <f t="shared" si="70"/>
        <v>0</v>
      </c>
      <c r="AOC50" s="271">
        <f t="shared" si="70"/>
        <v>0</v>
      </c>
      <c r="AOD50" s="268">
        <v>0</v>
      </c>
      <c r="AOE50" s="268">
        <v>0</v>
      </c>
      <c r="AOF50" s="268">
        <v>0</v>
      </c>
      <c r="AOG50" s="268">
        <v>0</v>
      </c>
      <c r="AOH50" s="268">
        <v>0</v>
      </c>
      <c r="AOI50" s="268">
        <v>0</v>
      </c>
      <c r="AOJ50" s="268">
        <v>0</v>
      </c>
      <c r="AOK50" s="268">
        <v>0</v>
      </c>
      <c r="AOL50" s="268">
        <v>0</v>
      </c>
      <c r="AOM50" s="268">
        <v>0</v>
      </c>
      <c r="AON50" s="268">
        <v>0</v>
      </c>
      <c r="AOO50" s="268">
        <v>0</v>
      </c>
      <c r="AOP50" s="269"/>
      <c r="AOQ50" s="270">
        <f t="shared" si="71"/>
        <v>0</v>
      </c>
      <c r="AOR50" s="271">
        <f t="shared" si="71"/>
        <v>0</v>
      </c>
      <c r="AOS50" s="268">
        <v>0</v>
      </c>
      <c r="AOT50" s="268">
        <v>0</v>
      </c>
      <c r="AOU50" s="268">
        <v>0</v>
      </c>
      <c r="AOV50" s="268">
        <v>0</v>
      </c>
      <c r="AOW50" s="268">
        <v>0</v>
      </c>
      <c r="AOX50" s="268">
        <v>0</v>
      </c>
      <c r="AOY50" s="268">
        <v>0</v>
      </c>
      <c r="AOZ50" s="268">
        <v>0</v>
      </c>
      <c r="APA50" s="268">
        <v>0</v>
      </c>
      <c r="APB50" s="268">
        <v>0</v>
      </c>
      <c r="APC50" s="268">
        <v>0</v>
      </c>
      <c r="APD50" s="268">
        <v>0</v>
      </c>
      <c r="APE50" s="269"/>
      <c r="APF50" s="270">
        <f t="shared" si="72"/>
        <v>0</v>
      </c>
      <c r="APG50" s="271">
        <f t="shared" si="72"/>
        <v>0</v>
      </c>
      <c r="APH50" s="268">
        <v>0</v>
      </c>
      <c r="API50" s="268">
        <v>0</v>
      </c>
      <c r="APJ50" s="268">
        <v>0</v>
      </c>
      <c r="APK50" s="268">
        <v>0</v>
      </c>
      <c r="APL50" s="268">
        <v>0</v>
      </c>
      <c r="APM50" s="268">
        <v>0</v>
      </c>
      <c r="APN50" s="268">
        <v>0</v>
      </c>
      <c r="APO50" s="268">
        <v>0</v>
      </c>
      <c r="APP50" s="268">
        <v>0</v>
      </c>
      <c r="APQ50" s="268">
        <v>0</v>
      </c>
      <c r="APR50" s="268">
        <v>0</v>
      </c>
      <c r="APS50" s="268">
        <v>0</v>
      </c>
      <c r="APT50" s="269"/>
      <c r="APU50" s="270">
        <f t="shared" si="73"/>
        <v>0</v>
      </c>
      <c r="APV50" s="271">
        <f t="shared" si="73"/>
        <v>0</v>
      </c>
      <c r="APW50" s="268">
        <v>0</v>
      </c>
      <c r="APX50" s="268">
        <v>0</v>
      </c>
      <c r="APY50" s="268">
        <v>0</v>
      </c>
      <c r="APZ50" s="268">
        <v>0</v>
      </c>
      <c r="AQA50" s="268">
        <v>0</v>
      </c>
      <c r="AQB50" s="268">
        <v>0</v>
      </c>
      <c r="AQC50" s="268">
        <v>0</v>
      </c>
      <c r="AQD50" s="268">
        <v>0</v>
      </c>
      <c r="AQE50" s="268">
        <v>0</v>
      </c>
      <c r="AQF50" s="268">
        <v>0</v>
      </c>
      <c r="AQG50" s="268">
        <v>0</v>
      </c>
      <c r="AQH50" s="268">
        <v>0</v>
      </c>
      <c r="AQI50" s="269"/>
      <c r="AQJ50" s="270">
        <f t="shared" si="74"/>
        <v>0</v>
      </c>
      <c r="AQK50" s="271">
        <f t="shared" si="74"/>
        <v>0</v>
      </c>
      <c r="AQL50" s="268"/>
      <c r="AQM50" s="268"/>
      <c r="AQN50" s="268"/>
      <c r="AQO50" s="268"/>
      <c r="AQP50" s="268"/>
      <c r="AQQ50" s="268"/>
      <c r="AQR50" s="268">
        <v>1027554</v>
      </c>
      <c r="AQS50" s="268"/>
      <c r="AQT50" s="268"/>
      <c r="AQU50" s="268"/>
      <c r="AQV50" s="268"/>
      <c r="AQW50" s="268"/>
      <c r="AQX50" s="269"/>
      <c r="AQY50" s="270">
        <f t="shared" si="75"/>
        <v>1027554</v>
      </c>
      <c r="AQZ50" s="271">
        <f t="shared" si="75"/>
        <v>1027554</v>
      </c>
      <c r="ARA50" s="268">
        <v>0</v>
      </c>
      <c r="ARB50" s="268">
        <v>0</v>
      </c>
      <c r="ARC50" s="268">
        <v>0</v>
      </c>
      <c r="ARD50" s="268">
        <v>0</v>
      </c>
      <c r="ARE50" s="268">
        <v>0</v>
      </c>
      <c r="ARF50" s="268">
        <v>0</v>
      </c>
      <c r="ARG50" s="268">
        <v>0</v>
      </c>
      <c r="ARH50" s="268">
        <v>0</v>
      </c>
      <c r="ARI50" s="268">
        <v>0</v>
      </c>
      <c r="ARJ50" s="268">
        <v>0</v>
      </c>
      <c r="ARK50" s="268">
        <v>0</v>
      </c>
      <c r="ARL50" s="268">
        <v>0</v>
      </c>
      <c r="ARM50" s="269"/>
      <c r="ARN50" s="270">
        <f t="shared" si="76"/>
        <v>0</v>
      </c>
      <c r="ARO50" s="271">
        <f t="shared" si="76"/>
        <v>0</v>
      </c>
      <c r="ARP50" s="268">
        <v>1430095.8</v>
      </c>
      <c r="ARQ50" s="268">
        <v>2512138.54</v>
      </c>
      <c r="ARR50" s="268">
        <v>1828449.75</v>
      </c>
      <c r="ARS50" s="268">
        <v>2851136.45</v>
      </c>
      <c r="ART50" s="268">
        <v>1912719.71</v>
      </c>
      <c r="ARU50" s="268">
        <v>1975444.35</v>
      </c>
      <c r="ARV50" s="268">
        <v>1976715.88</v>
      </c>
      <c r="ARW50" s="268">
        <v>1956468.8</v>
      </c>
      <c r="ARX50" s="268">
        <v>1940416.49</v>
      </c>
      <c r="ARY50" s="268">
        <v>2812856.21</v>
      </c>
      <c r="ARZ50" s="268">
        <v>1948673.27</v>
      </c>
      <c r="ASA50" s="269"/>
      <c r="ASB50" s="272">
        <f t="shared" si="78"/>
        <v>23145115.25</v>
      </c>
      <c r="ASC50" s="273">
        <v>927488.42</v>
      </c>
      <c r="ASD50" s="268">
        <v>136063.12</v>
      </c>
      <c r="ASE50" s="268">
        <v>410154.61</v>
      </c>
      <c r="ASF50" s="268">
        <v>592135.12</v>
      </c>
      <c r="ASG50" s="268">
        <v>623304.14</v>
      </c>
      <c r="ASH50" s="268"/>
      <c r="ASI50" s="268"/>
      <c r="ASJ50" s="268"/>
      <c r="ASK50" s="268"/>
      <c r="ASL50" s="268">
        <v>735299.08</v>
      </c>
      <c r="ASM50" s="268">
        <v>503170.97</v>
      </c>
      <c r="ASN50" s="269"/>
      <c r="ASO50" s="274">
        <f t="shared" si="77"/>
        <v>3927615.46</v>
      </c>
    </row>
    <row r="51" spans="1:1185" x14ac:dyDescent="0.25">
      <c r="A51" s="39">
        <v>49</v>
      </c>
      <c r="B51" s="40">
        <v>1</v>
      </c>
      <c r="C51" s="40" t="s">
        <v>60</v>
      </c>
      <c r="D51" s="40" t="s">
        <v>60</v>
      </c>
      <c r="E51" s="41" t="s">
        <v>60</v>
      </c>
      <c r="F51" s="187">
        <v>6535519</v>
      </c>
      <c r="G51" s="49">
        <v>7327693</v>
      </c>
      <c r="H51" s="51">
        <v>6356022</v>
      </c>
      <c r="I51" s="49">
        <v>6847800</v>
      </c>
      <c r="J51" s="49"/>
      <c r="K51" s="51">
        <v>1805629</v>
      </c>
      <c r="L51" s="49">
        <v>8873995</v>
      </c>
      <c r="M51" s="49">
        <v>7068366</v>
      </c>
      <c r="N51" s="49">
        <v>6356022</v>
      </c>
      <c r="O51" s="49">
        <v>529669</v>
      </c>
      <c r="P51" s="49">
        <v>570650</v>
      </c>
      <c r="Q51" s="258">
        <v>95327.367809514573</v>
      </c>
      <c r="R51" s="259">
        <v>163999.22068459148</v>
      </c>
      <c r="S51" s="260">
        <f t="shared" si="0"/>
        <v>259326.58849410605</v>
      </c>
      <c r="T51" s="261">
        <v>9839.4</v>
      </c>
      <c r="U51" s="261">
        <v>10240.879999999999</v>
      </c>
      <c r="V51" s="261">
        <v>17429.650000000001</v>
      </c>
      <c r="W51" s="261">
        <v>18645.7</v>
      </c>
      <c r="X51" s="261">
        <v>16030.31</v>
      </c>
      <c r="Y51" s="261">
        <v>10831.13</v>
      </c>
      <c r="Z51" s="261">
        <v>11812.95</v>
      </c>
      <c r="AA51" s="261">
        <v>9879.1200000000008</v>
      </c>
      <c r="AB51" s="261">
        <v>6813.32</v>
      </c>
      <c r="AC51" s="261">
        <v>12743.71</v>
      </c>
      <c r="AD51" s="261">
        <v>6487.21</v>
      </c>
      <c r="AE51" s="261">
        <v>10569.45</v>
      </c>
      <c r="AF51" s="262"/>
      <c r="AG51" s="263">
        <f t="shared" si="1"/>
        <v>141322.82999999999</v>
      </c>
      <c r="AH51" s="264">
        <f t="shared" si="1"/>
        <v>131483.43</v>
      </c>
      <c r="AI51" s="261">
        <v>2549.67</v>
      </c>
      <c r="AJ51" s="261">
        <v>3748.68</v>
      </c>
      <c r="AK51" s="261">
        <v>4668.6499999999996</v>
      </c>
      <c r="AL51" s="261">
        <v>5388.92</v>
      </c>
      <c r="AM51" s="261">
        <v>4781.24</v>
      </c>
      <c r="AN51" s="261">
        <v>3774.38</v>
      </c>
      <c r="AO51" s="261">
        <v>3677.19</v>
      </c>
      <c r="AP51" s="261">
        <v>2767.29</v>
      </c>
      <c r="AQ51" s="261">
        <v>1872.2</v>
      </c>
      <c r="AR51" s="261">
        <v>2785.59</v>
      </c>
      <c r="AS51" s="261">
        <v>2291.85</v>
      </c>
      <c r="AT51" s="261">
        <v>3373.09</v>
      </c>
      <c r="AU51" s="262"/>
      <c r="AV51" s="263">
        <f t="shared" si="2"/>
        <v>41678.75</v>
      </c>
      <c r="AW51" s="264">
        <f t="shared" si="2"/>
        <v>39129.08</v>
      </c>
      <c r="AX51" s="261">
        <v>0</v>
      </c>
      <c r="AY51" s="261">
        <v>0</v>
      </c>
      <c r="AZ51" s="261">
        <v>0</v>
      </c>
      <c r="BA51" s="261">
        <v>0</v>
      </c>
      <c r="BB51" s="261">
        <v>0</v>
      </c>
      <c r="BC51" s="261">
        <v>0</v>
      </c>
      <c r="BD51" s="261">
        <v>0</v>
      </c>
      <c r="BE51" s="261">
        <v>0</v>
      </c>
      <c r="BF51" s="261">
        <v>0</v>
      </c>
      <c r="BG51" s="261">
        <v>0</v>
      </c>
      <c r="BH51" s="261">
        <v>0</v>
      </c>
      <c r="BI51" s="261">
        <v>0</v>
      </c>
      <c r="BJ51" s="262"/>
      <c r="BK51" s="263">
        <f t="shared" si="3"/>
        <v>0</v>
      </c>
      <c r="BL51" s="264">
        <f t="shared" si="3"/>
        <v>0</v>
      </c>
      <c r="BM51" s="261">
        <v>3860.14</v>
      </c>
      <c r="BN51" s="261">
        <v>3702.64</v>
      </c>
      <c r="BO51" s="261">
        <v>3548.22</v>
      </c>
      <c r="BP51" s="261">
        <v>2920.07</v>
      </c>
      <c r="BQ51" s="261">
        <v>3414.24</v>
      </c>
      <c r="BR51" s="261">
        <v>4219.8999999999996</v>
      </c>
      <c r="BS51" s="261">
        <v>2730.72</v>
      </c>
      <c r="BT51" s="261">
        <v>2791.34</v>
      </c>
      <c r="BU51" s="261">
        <v>2162.62</v>
      </c>
      <c r="BV51" s="261">
        <v>2237.2800000000002</v>
      </c>
      <c r="BW51" s="261">
        <v>1887.06</v>
      </c>
      <c r="BX51" s="261">
        <v>2466.61</v>
      </c>
      <c r="BY51" s="262"/>
      <c r="BZ51" s="263">
        <f t="shared" si="4"/>
        <v>35940.839999999997</v>
      </c>
      <c r="CA51" s="264">
        <f t="shared" si="4"/>
        <v>32080.7</v>
      </c>
      <c r="CB51" s="261">
        <v>9052.5</v>
      </c>
      <c r="CC51" s="261">
        <v>10573.3</v>
      </c>
      <c r="CD51" s="261">
        <v>11402.16</v>
      </c>
      <c r="CE51" s="261">
        <v>16447.21</v>
      </c>
      <c r="CF51" s="261">
        <v>13115.94</v>
      </c>
      <c r="CG51" s="261">
        <v>11615.88</v>
      </c>
      <c r="CH51" s="261">
        <v>13536.63</v>
      </c>
      <c r="CI51" s="261">
        <v>9201.58</v>
      </c>
      <c r="CJ51" s="261">
        <v>9240.57</v>
      </c>
      <c r="CK51" s="261">
        <v>10774.9</v>
      </c>
      <c r="CL51" s="261">
        <v>8890.77</v>
      </c>
      <c r="CM51" s="261">
        <v>12613.63</v>
      </c>
      <c r="CN51" s="262"/>
      <c r="CO51" s="263">
        <f t="shared" si="5"/>
        <v>136465.07</v>
      </c>
      <c r="CP51" s="264">
        <f t="shared" si="5"/>
        <v>127412.56999999999</v>
      </c>
      <c r="CQ51" s="261">
        <v>0</v>
      </c>
      <c r="CR51" s="261">
        <v>0</v>
      </c>
      <c r="CS51" s="261">
        <v>0</v>
      </c>
      <c r="CT51" s="261">
        <v>0</v>
      </c>
      <c r="CU51" s="261">
        <v>0</v>
      </c>
      <c r="CV51" s="261">
        <v>0</v>
      </c>
      <c r="CW51" s="261">
        <v>0</v>
      </c>
      <c r="CX51" s="261">
        <v>0</v>
      </c>
      <c r="CY51" s="261">
        <v>0</v>
      </c>
      <c r="CZ51" s="261">
        <v>0</v>
      </c>
      <c r="DA51" s="261">
        <v>0</v>
      </c>
      <c r="DB51" s="261">
        <v>0</v>
      </c>
      <c r="DC51" s="262"/>
      <c r="DD51" s="263">
        <f t="shared" si="6"/>
        <v>0</v>
      </c>
      <c r="DE51" s="264">
        <f t="shared" si="6"/>
        <v>0</v>
      </c>
      <c r="DF51" s="261">
        <v>1162.0899999999999</v>
      </c>
      <c r="DG51" s="261">
        <v>1485.63</v>
      </c>
      <c r="DH51" s="261">
        <v>2313.9</v>
      </c>
      <c r="DI51" s="261">
        <v>787.32</v>
      </c>
      <c r="DJ51" s="261">
        <v>1709.23</v>
      </c>
      <c r="DK51" s="261">
        <v>1269.4000000000001</v>
      </c>
      <c r="DL51" s="261">
        <v>1618.38</v>
      </c>
      <c r="DM51" s="261">
        <v>1864.72</v>
      </c>
      <c r="DN51" s="261">
        <v>785.55</v>
      </c>
      <c r="DO51" s="261">
        <v>2188.13</v>
      </c>
      <c r="DP51" s="261">
        <v>753.05</v>
      </c>
      <c r="DQ51" s="261">
        <v>1086.1199999999999</v>
      </c>
      <c r="DR51" s="262"/>
      <c r="DS51" s="263">
        <f t="shared" si="7"/>
        <v>17023.519999999997</v>
      </c>
      <c r="DT51" s="264">
        <f t="shared" si="7"/>
        <v>15861.429999999997</v>
      </c>
      <c r="DU51" s="261">
        <v>4300.9399999999996</v>
      </c>
      <c r="DV51" s="261">
        <v>4230.0200000000004</v>
      </c>
      <c r="DW51" s="261">
        <v>5258.26</v>
      </c>
      <c r="DX51" s="261">
        <v>6898.1</v>
      </c>
      <c r="DY51" s="261">
        <v>7158.3</v>
      </c>
      <c r="DZ51" s="261">
        <v>5551.09</v>
      </c>
      <c r="EA51" s="261">
        <v>5899.32</v>
      </c>
      <c r="EB51" s="261">
        <v>2716.66</v>
      </c>
      <c r="EC51" s="261">
        <v>2392.7800000000002</v>
      </c>
      <c r="ED51" s="261">
        <v>5561.14</v>
      </c>
      <c r="EE51" s="261">
        <v>3087.21</v>
      </c>
      <c r="EF51" s="261">
        <v>4119.24</v>
      </c>
      <c r="EG51" s="262"/>
      <c r="EH51" s="263">
        <f t="shared" si="8"/>
        <v>57173.06</v>
      </c>
      <c r="EI51" s="264">
        <f t="shared" si="8"/>
        <v>52872.119999999995</v>
      </c>
      <c r="EJ51" s="261">
        <v>931.83</v>
      </c>
      <c r="EK51" s="261">
        <v>1124.23</v>
      </c>
      <c r="EL51" s="261">
        <v>1290.24</v>
      </c>
      <c r="EM51" s="261">
        <v>1014.26</v>
      </c>
      <c r="EN51" s="261">
        <v>737.9</v>
      </c>
      <c r="EO51" s="261">
        <v>804.56</v>
      </c>
      <c r="EP51" s="261">
        <v>903.33</v>
      </c>
      <c r="EQ51" s="261">
        <v>297.62</v>
      </c>
      <c r="ER51" s="261">
        <v>377.42</v>
      </c>
      <c r="ES51" s="261">
        <v>890.87</v>
      </c>
      <c r="ET51" s="261">
        <v>464.85</v>
      </c>
      <c r="EU51" s="261">
        <v>628.02</v>
      </c>
      <c r="EV51" s="262"/>
      <c r="EW51" s="263">
        <f t="shared" si="9"/>
        <v>9465.130000000001</v>
      </c>
      <c r="EX51" s="264">
        <f t="shared" si="9"/>
        <v>8533.3000000000011</v>
      </c>
      <c r="EY51" s="261">
        <v>0</v>
      </c>
      <c r="EZ51" s="261">
        <v>0</v>
      </c>
      <c r="FA51" s="261">
        <v>0</v>
      </c>
      <c r="FB51" s="261">
        <v>0</v>
      </c>
      <c r="FC51" s="261">
        <v>0</v>
      </c>
      <c r="FD51" s="261">
        <v>0</v>
      </c>
      <c r="FE51" s="261">
        <v>0</v>
      </c>
      <c r="FF51" s="261">
        <v>0</v>
      </c>
      <c r="FG51" s="261">
        <v>0</v>
      </c>
      <c r="FH51" s="261">
        <v>0</v>
      </c>
      <c r="FI51" s="261">
        <v>0</v>
      </c>
      <c r="FJ51" s="261">
        <v>0</v>
      </c>
      <c r="FK51" s="262"/>
      <c r="FL51" s="263">
        <f t="shared" si="10"/>
        <v>0</v>
      </c>
      <c r="FM51" s="264">
        <f t="shared" si="10"/>
        <v>0</v>
      </c>
      <c r="FN51" s="261">
        <v>1565.23</v>
      </c>
      <c r="FO51" s="261">
        <v>2059.61</v>
      </c>
      <c r="FP51" s="261">
        <v>1544.76</v>
      </c>
      <c r="FQ51" s="261">
        <v>1628.53</v>
      </c>
      <c r="FR51" s="261">
        <v>1260.72</v>
      </c>
      <c r="FS51" s="261">
        <v>1279.8599999999999</v>
      </c>
      <c r="FT51" s="261">
        <v>1022.45</v>
      </c>
      <c r="FU51" s="261">
        <v>1104.83</v>
      </c>
      <c r="FV51" s="261">
        <v>753.44</v>
      </c>
      <c r="FW51" s="261">
        <v>864.68</v>
      </c>
      <c r="FX51" s="261">
        <v>1007.08</v>
      </c>
      <c r="FY51" s="261">
        <v>860.04</v>
      </c>
      <c r="FZ51" s="262"/>
      <c r="GA51" s="263">
        <f t="shared" si="11"/>
        <v>14951.230000000003</v>
      </c>
      <c r="GB51" s="264">
        <f t="shared" si="11"/>
        <v>13386</v>
      </c>
      <c r="GC51" s="261">
        <v>3449.89</v>
      </c>
      <c r="GD51" s="261">
        <v>5180.91</v>
      </c>
      <c r="GE51" s="261">
        <v>5353.91</v>
      </c>
      <c r="GF51" s="261">
        <v>4610.7299999999996</v>
      </c>
      <c r="GG51" s="261">
        <v>4940.13</v>
      </c>
      <c r="GH51" s="261">
        <v>5453.91</v>
      </c>
      <c r="GI51" s="261">
        <v>4199.08</v>
      </c>
      <c r="GJ51" s="261">
        <v>4272.66</v>
      </c>
      <c r="GK51" s="261">
        <v>3746.61</v>
      </c>
      <c r="GL51" s="261">
        <v>3395.18</v>
      </c>
      <c r="GM51" s="261">
        <v>3113.37</v>
      </c>
      <c r="GN51" s="261">
        <v>3817.03</v>
      </c>
      <c r="GO51" s="262"/>
      <c r="GP51" s="263">
        <f t="shared" si="12"/>
        <v>51533.41</v>
      </c>
      <c r="GQ51" s="264">
        <f t="shared" si="12"/>
        <v>48083.520000000004</v>
      </c>
      <c r="GR51" s="261">
        <v>4897.3900000000003</v>
      </c>
      <c r="GS51" s="261">
        <v>7200.67</v>
      </c>
      <c r="GT51" s="261">
        <v>5632.34</v>
      </c>
      <c r="GU51" s="261">
        <v>6178.42</v>
      </c>
      <c r="GV51" s="261">
        <v>4691.9799999999996</v>
      </c>
      <c r="GW51" s="261">
        <v>5814.27</v>
      </c>
      <c r="GX51" s="261">
        <v>4781.82</v>
      </c>
      <c r="GY51" s="261">
        <v>1194.42</v>
      </c>
      <c r="GZ51" s="261">
        <v>2336.69</v>
      </c>
      <c r="HA51" s="261">
        <v>5014.1499999999996</v>
      </c>
      <c r="HB51" s="261">
        <v>2789.45</v>
      </c>
      <c r="HC51" s="261">
        <v>3750.94</v>
      </c>
      <c r="HD51" s="262"/>
      <c r="HE51" s="263">
        <f t="shared" si="13"/>
        <v>54282.54</v>
      </c>
      <c r="HF51" s="264">
        <f t="shared" si="13"/>
        <v>49385.15</v>
      </c>
      <c r="HG51" s="261">
        <v>0</v>
      </c>
      <c r="HH51" s="261">
        <v>0</v>
      </c>
      <c r="HI51" s="261">
        <v>0</v>
      </c>
      <c r="HJ51" s="261">
        <v>0</v>
      </c>
      <c r="HK51" s="261">
        <v>0</v>
      </c>
      <c r="HL51" s="261">
        <v>0</v>
      </c>
      <c r="HM51" s="261">
        <v>0</v>
      </c>
      <c r="HN51" s="261">
        <v>0</v>
      </c>
      <c r="HO51" s="261">
        <v>0</v>
      </c>
      <c r="HP51" s="261">
        <v>0</v>
      </c>
      <c r="HQ51" s="261">
        <v>0</v>
      </c>
      <c r="HR51" s="261">
        <v>0</v>
      </c>
      <c r="HS51" s="262"/>
      <c r="HT51" s="263">
        <f t="shared" si="14"/>
        <v>0</v>
      </c>
      <c r="HU51" s="264">
        <f t="shared" si="14"/>
        <v>0</v>
      </c>
      <c r="HV51" s="261">
        <v>0</v>
      </c>
      <c r="HW51" s="261">
        <v>0</v>
      </c>
      <c r="HX51" s="261">
        <v>0</v>
      </c>
      <c r="HY51" s="261">
        <v>0</v>
      </c>
      <c r="HZ51" s="261">
        <v>0</v>
      </c>
      <c r="IA51" s="261">
        <v>0</v>
      </c>
      <c r="IB51" s="261">
        <v>0</v>
      </c>
      <c r="IC51" s="261">
        <v>0</v>
      </c>
      <c r="ID51" s="261">
        <v>0</v>
      </c>
      <c r="IE51" s="261">
        <v>0</v>
      </c>
      <c r="IF51" s="261">
        <v>0</v>
      </c>
      <c r="IG51" s="261">
        <v>0</v>
      </c>
      <c r="IH51" s="262"/>
      <c r="II51" s="263">
        <f t="shared" si="15"/>
        <v>0</v>
      </c>
      <c r="IJ51" s="264">
        <f t="shared" si="15"/>
        <v>0</v>
      </c>
      <c r="IK51" s="261">
        <v>40472</v>
      </c>
      <c r="IL51" s="261">
        <v>52401.98</v>
      </c>
      <c r="IM51" s="261">
        <v>35249.550000000003</v>
      </c>
      <c r="IN51" s="261">
        <v>44615.3</v>
      </c>
      <c r="IO51" s="261">
        <v>36130.449999999997</v>
      </c>
      <c r="IP51" s="261">
        <v>39961.5</v>
      </c>
      <c r="IQ51" s="261">
        <v>38778.07</v>
      </c>
      <c r="IR51" s="261">
        <v>34209.5</v>
      </c>
      <c r="IS51" s="261">
        <v>29694.5</v>
      </c>
      <c r="IT51" s="261">
        <v>15891</v>
      </c>
      <c r="IU51" s="261">
        <v>21809</v>
      </c>
      <c r="IV51" s="261">
        <v>33989</v>
      </c>
      <c r="IW51" s="262"/>
      <c r="IX51" s="263">
        <f t="shared" si="16"/>
        <v>423201.85000000003</v>
      </c>
      <c r="IY51" s="264">
        <f t="shared" si="16"/>
        <v>382729.85000000003</v>
      </c>
      <c r="IZ51" s="261">
        <v>30378.799999999999</v>
      </c>
      <c r="JA51" s="261">
        <v>29266.560000000001</v>
      </c>
      <c r="JB51" s="261">
        <v>21845.21</v>
      </c>
      <c r="JC51" s="261">
        <v>13611.68</v>
      </c>
      <c r="JD51" s="261">
        <v>48910.83</v>
      </c>
      <c r="JE51" s="261">
        <v>33122.18</v>
      </c>
      <c r="JF51" s="261">
        <v>27077.18</v>
      </c>
      <c r="JG51" s="261">
        <v>636.17999999999995</v>
      </c>
      <c r="JH51" s="261">
        <v>1684.09</v>
      </c>
      <c r="JI51" s="261">
        <v>217.75</v>
      </c>
      <c r="JJ51" s="261">
        <v>2017.1</v>
      </c>
      <c r="JK51" s="261">
        <v>636.92999999999995</v>
      </c>
      <c r="JL51" s="262"/>
      <c r="JM51" s="263">
        <f t="shared" si="17"/>
        <v>209404.49</v>
      </c>
      <c r="JN51" s="264">
        <f t="shared" si="17"/>
        <v>179025.68999999997</v>
      </c>
      <c r="JO51" s="261">
        <v>0</v>
      </c>
      <c r="JP51" s="261">
        <v>0</v>
      </c>
      <c r="JQ51" s="261">
        <v>0</v>
      </c>
      <c r="JR51" s="261">
        <v>0</v>
      </c>
      <c r="JS51" s="261">
        <v>0</v>
      </c>
      <c r="JT51" s="261">
        <v>0</v>
      </c>
      <c r="JU51" s="261">
        <v>0</v>
      </c>
      <c r="JV51" s="261">
        <v>0</v>
      </c>
      <c r="JW51" s="261">
        <v>0</v>
      </c>
      <c r="JX51" s="261">
        <v>0</v>
      </c>
      <c r="JY51" s="261">
        <v>0</v>
      </c>
      <c r="JZ51" s="261">
        <v>0</v>
      </c>
      <c r="KA51" s="262"/>
      <c r="KB51" s="263">
        <f t="shared" si="18"/>
        <v>0</v>
      </c>
      <c r="KC51" s="264">
        <f t="shared" si="18"/>
        <v>0</v>
      </c>
      <c r="KD51" s="261">
        <v>26640</v>
      </c>
      <c r="KE51" s="261">
        <v>34880</v>
      </c>
      <c r="KF51" s="261">
        <v>23600</v>
      </c>
      <c r="KG51" s="261">
        <v>29600</v>
      </c>
      <c r="KH51" s="261">
        <v>23920</v>
      </c>
      <c r="KI51" s="261">
        <v>25200</v>
      </c>
      <c r="KJ51" s="261">
        <v>25280</v>
      </c>
      <c r="KK51" s="261">
        <v>22720</v>
      </c>
      <c r="KL51" s="261">
        <v>19040</v>
      </c>
      <c r="KM51" s="261">
        <v>29600</v>
      </c>
      <c r="KN51" s="261">
        <v>26080</v>
      </c>
      <c r="KO51" s="261">
        <v>23040</v>
      </c>
      <c r="KP51" s="262"/>
      <c r="KQ51" s="263">
        <f t="shared" si="19"/>
        <v>309600</v>
      </c>
      <c r="KR51" s="264">
        <f t="shared" si="19"/>
        <v>282960</v>
      </c>
      <c r="KS51" s="261">
        <v>2938.33</v>
      </c>
      <c r="KT51" s="261">
        <v>3750</v>
      </c>
      <c r="KU51" s="261">
        <v>2900</v>
      </c>
      <c r="KV51" s="261">
        <v>2500</v>
      </c>
      <c r="KW51" s="261">
        <v>2882.29</v>
      </c>
      <c r="KX51" s="261">
        <v>2591.66</v>
      </c>
      <c r="KY51" s="261">
        <v>3500</v>
      </c>
      <c r="KZ51" s="261">
        <v>1950</v>
      </c>
      <c r="LA51" s="261">
        <v>1725</v>
      </c>
      <c r="LB51" s="261">
        <v>2450</v>
      </c>
      <c r="LC51" s="261">
        <v>2500</v>
      </c>
      <c r="LD51" s="261">
        <v>2249.6</v>
      </c>
      <c r="LE51" s="262"/>
      <c r="LF51" s="263">
        <f t="shared" si="20"/>
        <v>31936.879999999997</v>
      </c>
      <c r="LG51" s="264">
        <f t="shared" si="20"/>
        <v>28998.55</v>
      </c>
      <c r="LH51" s="261">
        <v>240</v>
      </c>
      <c r="LI51" s="261">
        <v>0</v>
      </c>
      <c r="LJ51" s="261">
        <v>0</v>
      </c>
      <c r="LK51" s="261">
        <v>0</v>
      </c>
      <c r="LL51" s="261">
        <v>240</v>
      </c>
      <c r="LM51" s="261">
        <v>0</v>
      </c>
      <c r="LN51" s="261">
        <v>0</v>
      </c>
      <c r="LO51" s="261">
        <v>0</v>
      </c>
      <c r="LP51" s="261">
        <v>80</v>
      </c>
      <c r="LQ51" s="261">
        <v>160</v>
      </c>
      <c r="LR51" s="261">
        <v>150.07</v>
      </c>
      <c r="LS51" s="261">
        <v>0</v>
      </c>
      <c r="LT51" s="262"/>
      <c r="LU51" s="263">
        <f t="shared" si="21"/>
        <v>870.06999999999994</v>
      </c>
      <c r="LV51" s="264">
        <f t="shared" si="21"/>
        <v>630.06999999999994</v>
      </c>
      <c r="LW51" s="261">
        <v>1975</v>
      </c>
      <c r="LX51" s="261">
        <v>1185</v>
      </c>
      <c r="LY51" s="261">
        <v>2765</v>
      </c>
      <c r="LZ51" s="261">
        <v>1580</v>
      </c>
      <c r="MA51" s="261">
        <v>3060</v>
      </c>
      <c r="MB51" s="261">
        <v>1680</v>
      </c>
      <c r="MC51" s="261">
        <v>1185</v>
      </c>
      <c r="MD51" s="261">
        <v>4345</v>
      </c>
      <c r="ME51" s="261">
        <v>1580</v>
      </c>
      <c r="MF51" s="261">
        <v>1185</v>
      </c>
      <c r="MG51" s="261">
        <v>3940.48</v>
      </c>
      <c r="MH51" s="261">
        <v>1580</v>
      </c>
      <c r="MI51" s="262"/>
      <c r="MJ51" s="263">
        <f t="shared" si="22"/>
        <v>26060.48</v>
      </c>
      <c r="MK51" s="264">
        <f t="shared" si="22"/>
        <v>24085.48</v>
      </c>
      <c r="ML51" s="261">
        <v>0</v>
      </c>
      <c r="MM51" s="261">
        <v>0</v>
      </c>
      <c r="MN51" s="261">
        <v>0</v>
      </c>
      <c r="MO51" s="261">
        <v>0</v>
      </c>
      <c r="MP51" s="261">
        <v>0</v>
      </c>
      <c r="MQ51" s="261">
        <v>0</v>
      </c>
      <c r="MR51" s="261">
        <v>0</v>
      </c>
      <c r="MS51" s="261">
        <v>0</v>
      </c>
      <c r="MT51" s="261">
        <v>0</v>
      </c>
      <c r="MU51" s="261">
        <v>0</v>
      </c>
      <c r="MV51" s="261">
        <v>0</v>
      </c>
      <c r="MW51" s="261">
        <v>0</v>
      </c>
      <c r="MX51" s="262"/>
      <c r="MY51" s="263">
        <f t="shared" si="23"/>
        <v>0</v>
      </c>
      <c r="MZ51" s="264">
        <f t="shared" si="23"/>
        <v>0</v>
      </c>
      <c r="NA51" s="261">
        <v>120217</v>
      </c>
      <c r="NB51" s="261">
        <v>172630</v>
      </c>
      <c r="NC51" s="261">
        <v>129439.35</v>
      </c>
      <c r="ND51" s="261">
        <v>150295.17000000001</v>
      </c>
      <c r="NE51" s="261">
        <v>140075</v>
      </c>
      <c r="NF51" s="261">
        <v>148906.87</v>
      </c>
      <c r="NG51" s="261">
        <v>192967.9</v>
      </c>
      <c r="NH51" s="261">
        <v>79960</v>
      </c>
      <c r="NI51" s="261">
        <v>79967.960000000006</v>
      </c>
      <c r="NJ51" s="261">
        <v>87315</v>
      </c>
      <c r="NK51" s="261">
        <v>111739.84</v>
      </c>
      <c r="NL51" s="261">
        <v>111616.93</v>
      </c>
      <c r="NM51" s="262"/>
      <c r="NN51" s="263">
        <f t="shared" si="24"/>
        <v>1525131.02</v>
      </c>
      <c r="NO51" s="264">
        <f t="shared" si="24"/>
        <v>1404914.02</v>
      </c>
      <c r="NP51" s="261">
        <v>3375.92</v>
      </c>
      <c r="NQ51" s="261">
        <v>4122.97</v>
      </c>
      <c r="NR51" s="261">
        <v>1572.45</v>
      </c>
      <c r="NS51" s="261">
        <v>1751.46</v>
      </c>
      <c r="NT51" s="261">
        <v>1861.21</v>
      </c>
      <c r="NU51" s="261">
        <v>1963.05</v>
      </c>
      <c r="NV51" s="261">
        <v>1158.1199999999999</v>
      </c>
      <c r="NW51" s="261">
        <v>336.3</v>
      </c>
      <c r="NX51" s="261">
        <v>377.82</v>
      </c>
      <c r="NY51" s="261">
        <v>1032.45</v>
      </c>
      <c r="NZ51" s="261">
        <v>1217.03</v>
      </c>
      <c r="OA51" s="261">
        <v>2105.85</v>
      </c>
      <c r="OB51" s="262"/>
      <c r="OC51" s="263">
        <f t="shared" si="25"/>
        <v>20874.629999999994</v>
      </c>
      <c r="OD51" s="264">
        <f t="shared" si="25"/>
        <v>17498.71</v>
      </c>
      <c r="OE51" s="261">
        <v>24800</v>
      </c>
      <c r="OF51" s="261">
        <v>35760</v>
      </c>
      <c r="OG51" s="261">
        <v>24560</v>
      </c>
      <c r="OH51" s="261">
        <v>31280</v>
      </c>
      <c r="OI51" s="261">
        <v>23840</v>
      </c>
      <c r="OJ51" s="261">
        <v>27440</v>
      </c>
      <c r="OK51" s="261">
        <v>38160</v>
      </c>
      <c r="OL51" s="261">
        <v>16400</v>
      </c>
      <c r="OM51" s="261">
        <v>13200</v>
      </c>
      <c r="ON51" s="261">
        <v>31280</v>
      </c>
      <c r="OO51" s="261">
        <v>13440</v>
      </c>
      <c r="OP51" s="261">
        <v>20080</v>
      </c>
      <c r="OQ51" s="262"/>
      <c r="OR51" s="263">
        <f t="shared" si="26"/>
        <v>300240</v>
      </c>
      <c r="OS51" s="264">
        <f t="shared" si="26"/>
        <v>275440</v>
      </c>
      <c r="OT51" s="261">
        <v>100</v>
      </c>
      <c r="OU51" s="261">
        <v>0</v>
      </c>
      <c r="OV51" s="261">
        <v>0</v>
      </c>
      <c r="OW51" s="261">
        <v>100</v>
      </c>
      <c r="OX51" s="261">
        <v>100</v>
      </c>
      <c r="OY51" s="261">
        <v>50</v>
      </c>
      <c r="OZ51" s="261">
        <v>0</v>
      </c>
      <c r="PA51" s="261">
        <v>550</v>
      </c>
      <c r="PB51" s="261">
        <v>50</v>
      </c>
      <c r="PC51" s="261">
        <v>0</v>
      </c>
      <c r="PD51" s="261">
        <v>150</v>
      </c>
      <c r="PE51" s="261">
        <v>50</v>
      </c>
      <c r="PF51" s="262"/>
      <c r="PG51" s="263">
        <f t="shared" si="27"/>
        <v>1150</v>
      </c>
      <c r="PH51" s="264">
        <f t="shared" si="27"/>
        <v>1050</v>
      </c>
      <c r="PI51" s="261">
        <v>8935</v>
      </c>
      <c r="PJ51" s="261">
        <v>16505</v>
      </c>
      <c r="PK51" s="261">
        <v>10190</v>
      </c>
      <c r="PL51" s="261">
        <v>13155</v>
      </c>
      <c r="PM51" s="261">
        <v>16275</v>
      </c>
      <c r="PN51" s="261">
        <v>15535</v>
      </c>
      <c r="PO51" s="261">
        <v>14235</v>
      </c>
      <c r="PP51" s="261">
        <v>12975</v>
      </c>
      <c r="PQ51" s="261">
        <v>11960</v>
      </c>
      <c r="PR51" s="261">
        <v>15253.35</v>
      </c>
      <c r="PS51" s="261">
        <v>16270</v>
      </c>
      <c r="PT51" s="261">
        <v>15220</v>
      </c>
      <c r="PU51" s="262"/>
      <c r="PV51" s="263">
        <f t="shared" si="28"/>
        <v>166508.35</v>
      </c>
      <c r="PW51" s="264">
        <f t="shared" si="28"/>
        <v>157573.35</v>
      </c>
      <c r="PX51" s="261">
        <v>660.4</v>
      </c>
      <c r="PY51" s="261">
        <v>797.16</v>
      </c>
      <c r="PZ51" s="261">
        <v>802.75</v>
      </c>
      <c r="QA51" s="261">
        <v>560.05999999999995</v>
      </c>
      <c r="QB51" s="261">
        <v>719.38</v>
      </c>
      <c r="QC51" s="261">
        <v>608.11</v>
      </c>
      <c r="QD51" s="261">
        <v>576.98</v>
      </c>
      <c r="QE51" s="261">
        <v>490.7</v>
      </c>
      <c r="QF51" s="261">
        <v>761.5</v>
      </c>
      <c r="QG51" s="261">
        <v>761.5</v>
      </c>
      <c r="QH51" s="261">
        <v>724.89</v>
      </c>
      <c r="QI51" s="261">
        <v>1286.25</v>
      </c>
      <c r="QJ51" s="262"/>
      <c r="QK51" s="263">
        <f t="shared" si="29"/>
        <v>8749.68</v>
      </c>
      <c r="QL51" s="264">
        <f t="shared" si="29"/>
        <v>8089.2800000000007</v>
      </c>
      <c r="QM51" s="261">
        <v>0</v>
      </c>
      <c r="QN51" s="261">
        <v>0</v>
      </c>
      <c r="QO51" s="261">
        <v>0</v>
      </c>
      <c r="QP51" s="261">
        <v>0</v>
      </c>
      <c r="QQ51" s="261">
        <v>0</v>
      </c>
      <c r="QR51" s="261">
        <v>0</v>
      </c>
      <c r="QS51" s="261">
        <v>0</v>
      </c>
      <c r="QT51" s="261">
        <v>0</v>
      </c>
      <c r="QU51" s="261">
        <v>0</v>
      </c>
      <c r="QV51" s="261">
        <v>0</v>
      </c>
      <c r="QW51" s="261">
        <v>0</v>
      </c>
      <c r="QX51" s="261">
        <v>0</v>
      </c>
      <c r="QY51" s="262"/>
      <c r="QZ51" s="263">
        <f t="shared" si="30"/>
        <v>0</v>
      </c>
      <c r="RA51" s="264">
        <f t="shared" si="30"/>
        <v>0</v>
      </c>
      <c r="RB51" s="261">
        <v>0</v>
      </c>
      <c r="RC51" s="261">
        <v>0</v>
      </c>
      <c r="RD51" s="261">
        <v>0</v>
      </c>
      <c r="RE51" s="261">
        <v>0</v>
      </c>
      <c r="RF51" s="261">
        <v>0</v>
      </c>
      <c r="RG51" s="261">
        <v>0</v>
      </c>
      <c r="RH51" s="261">
        <v>0</v>
      </c>
      <c r="RI51" s="261">
        <v>0</v>
      </c>
      <c r="RJ51" s="261">
        <v>0</v>
      </c>
      <c r="RK51" s="261">
        <v>0</v>
      </c>
      <c r="RL51" s="261">
        <v>0</v>
      </c>
      <c r="RM51" s="261">
        <v>0</v>
      </c>
      <c r="RN51" s="262"/>
      <c r="RO51" s="263">
        <f t="shared" si="31"/>
        <v>0</v>
      </c>
      <c r="RP51" s="264">
        <f t="shared" si="31"/>
        <v>0</v>
      </c>
      <c r="RQ51" s="261">
        <v>0</v>
      </c>
      <c r="RR51" s="261">
        <v>0</v>
      </c>
      <c r="RS51" s="261">
        <v>0</v>
      </c>
      <c r="RT51" s="261">
        <v>0</v>
      </c>
      <c r="RU51" s="261">
        <v>0</v>
      </c>
      <c r="RV51" s="261">
        <v>0</v>
      </c>
      <c r="RW51" s="261">
        <v>0</v>
      </c>
      <c r="RX51" s="261">
        <v>0</v>
      </c>
      <c r="RY51" s="261">
        <v>0</v>
      </c>
      <c r="RZ51" s="261">
        <v>0</v>
      </c>
      <c r="SA51" s="261">
        <v>0</v>
      </c>
      <c r="SB51" s="261">
        <v>0</v>
      </c>
      <c r="SC51" s="262"/>
      <c r="SD51" s="263">
        <f t="shared" si="32"/>
        <v>0</v>
      </c>
      <c r="SE51" s="264">
        <f t="shared" si="32"/>
        <v>0</v>
      </c>
      <c r="SF51" s="261">
        <v>0</v>
      </c>
      <c r="SG51" s="261">
        <v>0</v>
      </c>
      <c r="SH51" s="261">
        <v>80</v>
      </c>
      <c r="SI51" s="261">
        <v>0</v>
      </c>
      <c r="SJ51" s="261">
        <v>0</v>
      </c>
      <c r="SK51" s="261">
        <v>0</v>
      </c>
      <c r="SL51" s="261">
        <v>0</v>
      </c>
      <c r="SM51" s="261">
        <v>0</v>
      </c>
      <c r="SN51" s="261">
        <v>0</v>
      </c>
      <c r="SO51" s="261">
        <v>0</v>
      </c>
      <c r="SP51" s="261">
        <v>0</v>
      </c>
      <c r="SQ51" s="261">
        <v>0</v>
      </c>
      <c r="SR51" s="262"/>
      <c r="SS51" s="263">
        <f t="shared" si="33"/>
        <v>80</v>
      </c>
      <c r="ST51" s="264">
        <f t="shared" si="33"/>
        <v>80</v>
      </c>
      <c r="SU51" s="261">
        <v>11614.69</v>
      </c>
      <c r="SV51" s="261">
        <v>16334.91</v>
      </c>
      <c r="SW51" s="261">
        <v>13975.54</v>
      </c>
      <c r="SX51" s="261">
        <v>12162.55</v>
      </c>
      <c r="SY51" s="261">
        <v>13879.02</v>
      </c>
      <c r="SZ51" s="261">
        <v>14267.3</v>
      </c>
      <c r="TA51" s="261">
        <v>11356.09</v>
      </c>
      <c r="TB51" s="261">
        <v>7130</v>
      </c>
      <c r="TC51" s="261">
        <v>7130</v>
      </c>
      <c r="TD51" s="261">
        <v>25609.43</v>
      </c>
      <c r="TE51" s="261">
        <v>17067.900000000001</v>
      </c>
      <c r="TF51" s="261">
        <v>17974.310000000001</v>
      </c>
      <c r="TG51" s="262"/>
      <c r="TH51" s="263">
        <f t="shared" si="34"/>
        <v>168501.74</v>
      </c>
      <c r="TI51" s="264">
        <f t="shared" si="34"/>
        <v>156887.04999999999</v>
      </c>
      <c r="TJ51" s="261">
        <v>12040.63</v>
      </c>
      <c r="TK51" s="261">
        <v>15475.58</v>
      </c>
      <c r="TL51" s="261">
        <v>14503.1</v>
      </c>
      <c r="TM51" s="261">
        <v>16244.87</v>
      </c>
      <c r="TN51" s="261">
        <v>15521.51</v>
      </c>
      <c r="TO51" s="261">
        <v>15760.32</v>
      </c>
      <c r="TP51" s="261">
        <v>14179.95</v>
      </c>
      <c r="TQ51" s="261">
        <v>11539.7</v>
      </c>
      <c r="TR51" s="261">
        <v>18197.09</v>
      </c>
      <c r="TS51" s="261">
        <v>13503.15</v>
      </c>
      <c r="TT51" s="261">
        <v>12989.67</v>
      </c>
      <c r="TU51" s="261">
        <v>17301.52</v>
      </c>
      <c r="TV51" s="262"/>
      <c r="TW51" s="263">
        <f t="shared" si="35"/>
        <v>177257.09</v>
      </c>
      <c r="TX51" s="264">
        <f t="shared" si="35"/>
        <v>165216.46</v>
      </c>
      <c r="TY51" s="261">
        <v>7680</v>
      </c>
      <c r="TZ51" s="261">
        <v>10480</v>
      </c>
      <c r="UA51" s="261">
        <v>9280</v>
      </c>
      <c r="UB51" s="261">
        <v>7440</v>
      </c>
      <c r="UC51" s="261">
        <v>9520</v>
      </c>
      <c r="UD51" s="261">
        <v>8480</v>
      </c>
      <c r="UE51" s="261">
        <v>7040</v>
      </c>
      <c r="UF51" s="261">
        <v>4960</v>
      </c>
      <c r="UG51" s="261">
        <v>4960</v>
      </c>
      <c r="UH51" s="261">
        <v>7440</v>
      </c>
      <c r="UI51" s="261">
        <v>11360</v>
      </c>
      <c r="UJ51" s="261">
        <v>11600</v>
      </c>
      <c r="UK51" s="262"/>
      <c r="UL51" s="263">
        <f t="shared" si="36"/>
        <v>100240</v>
      </c>
      <c r="UM51" s="264">
        <f t="shared" si="36"/>
        <v>92560</v>
      </c>
      <c r="UN51" s="261">
        <v>643.79999999999995</v>
      </c>
      <c r="UO51" s="261">
        <v>300</v>
      </c>
      <c r="UP51" s="261">
        <v>450</v>
      </c>
      <c r="UQ51" s="261">
        <v>150</v>
      </c>
      <c r="UR51" s="261">
        <v>200</v>
      </c>
      <c r="US51" s="261">
        <v>150</v>
      </c>
      <c r="UT51" s="261">
        <v>100</v>
      </c>
      <c r="UU51" s="261">
        <v>180</v>
      </c>
      <c r="UV51" s="261">
        <v>200</v>
      </c>
      <c r="UW51" s="261">
        <v>391.67</v>
      </c>
      <c r="UX51" s="261">
        <v>594</v>
      </c>
      <c r="UY51" s="261">
        <v>100</v>
      </c>
      <c r="UZ51" s="262"/>
      <c r="VA51" s="263">
        <f t="shared" si="37"/>
        <v>3459.4700000000003</v>
      </c>
      <c r="VB51" s="264">
        <f t="shared" si="37"/>
        <v>2815.67</v>
      </c>
      <c r="VC51" s="261">
        <v>0</v>
      </c>
      <c r="VD51" s="261">
        <v>0</v>
      </c>
      <c r="VE51" s="261">
        <v>0</v>
      </c>
      <c r="VF51" s="261">
        <v>0</v>
      </c>
      <c r="VG51" s="261">
        <v>0</v>
      </c>
      <c r="VH51" s="261">
        <v>0</v>
      </c>
      <c r="VI51" s="261">
        <v>0</v>
      </c>
      <c r="VJ51" s="261">
        <v>0</v>
      </c>
      <c r="VK51" s="261">
        <v>0</v>
      </c>
      <c r="VL51" s="261">
        <v>0</v>
      </c>
      <c r="VM51" s="261">
        <v>0</v>
      </c>
      <c r="VN51" s="261">
        <v>0</v>
      </c>
      <c r="VO51" s="262"/>
      <c r="VP51" s="263">
        <f t="shared" si="38"/>
        <v>0</v>
      </c>
      <c r="VQ51" s="264">
        <f t="shared" si="38"/>
        <v>0</v>
      </c>
      <c r="VR51" s="261">
        <v>2960.5</v>
      </c>
      <c r="VS51" s="261">
        <v>2244.5</v>
      </c>
      <c r="VT51" s="261">
        <v>3245</v>
      </c>
      <c r="VU51" s="261">
        <v>1770</v>
      </c>
      <c r="VV51" s="261">
        <v>1770</v>
      </c>
      <c r="VW51" s="261">
        <v>3885</v>
      </c>
      <c r="VX51" s="261">
        <v>2065</v>
      </c>
      <c r="VY51" s="261">
        <v>2360</v>
      </c>
      <c r="VZ51" s="261">
        <v>2960.5</v>
      </c>
      <c r="WA51" s="261">
        <v>3529.5</v>
      </c>
      <c r="WB51" s="261">
        <v>2950</v>
      </c>
      <c r="WC51" s="261">
        <v>4130</v>
      </c>
      <c r="WD51" s="262"/>
      <c r="WE51" s="263">
        <f t="shared" si="39"/>
        <v>33870</v>
      </c>
      <c r="WF51" s="264">
        <f t="shared" si="39"/>
        <v>30909.5</v>
      </c>
      <c r="WG51" s="261">
        <v>20578.080000000002</v>
      </c>
      <c r="WH51" s="261">
        <v>19282.09</v>
      </c>
      <c r="WI51" s="261">
        <v>25142.240000000002</v>
      </c>
      <c r="WJ51" s="261">
        <v>22768.28</v>
      </c>
      <c r="WK51" s="261">
        <v>25555.57</v>
      </c>
      <c r="WL51" s="261">
        <v>26850.32</v>
      </c>
      <c r="WM51" s="261">
        <v>24964.83</v>
      </c>
      <c r="WN51" s="261">
        <v>17164.400000000001</v>
      </c>
      <c r="WO51" s="261">
        <v>15769.53</v>
      </c>
      <c r="WP51" s="261">
        <v>21733.33</v>
      </c>
      <c r="WQ51" s="261">
        <v>19925.62</v>
      </c>
      <c r="WR51" s="261">
        <v>27783.360000000001</v>
      </c>
      <c r="WS51" s="262"/>
      <c r="WT51" s="263">
        <f t="shared" si="40"/>
        <v>267517.65000000002</v>
      </c>
      <c r="WU51" s="264">
        <f t="shared" si="40"/>
        <v>246939.57</v>
      </c>
      <c r="WV51" s="261">
        <v>2529.8200000000002</v>
      </c>
      <c r="WW51" s="261">
        <v>3132.74</v>
      </c>
      <c r="WX51" s="261">
        <v>3338.55</v>
      </c>
      <c r="WY51" s="261">
        <v>3690.01</v>
      </c>
      <c r="WZ51" s="261">
        <v>3478.78</v>
      </c>
      <c r="XA51" s="261">
        <v>3895.23</v>
      </c>
      <c r="XB51" s="261">
        <v>3029.9</v>
      </c>
      <c r="XC51" s="261">
        <v>1894.55</v>
      </c>
      <c r="XD51" s="261">
        <v>1442.67</v>
      </c>
      <c r="XE51" s="261">
        <v>3104.07</v>
      </c>
      <c r="XF51" s="261">
        <v>2411.4899999999998</v>
      </c>
      <c r="XG51" s="261">
        <v>3475.61</v>
      </c>
      <c r="XH51" s="262"/>
      <c r="XI51" s="263">
        <f t="shared" si="41"/>
        <v>35423.42</v>
      </c>
      <c r="XJ51" s="264">
        <f t="shared" si="41"/>
        <v>32893.599999999999</v>
      </c>
      <c r="XK51" s="261">
        <v>0</v>
      </c>
      <c r="XL51" s="261">
        <v>0</v>
      </c>
      <c r="XM51" s="261">
        <v>0</v>
      </c>
      <c r="XN51" s="261">
        <v>0</v>
      </c>
      <c r="XO51" s="261">
        <v>0</v>
      </c>
      <c r="XP51" s="261">
        <v>0</v>
      </c>
      <c r="XQ51" s="261">
        <v>0</v>
      </c>
      <c r="XR51" s="261">
        <v>0</v>
      </c>
      <c r="XS51" s="261">
        <v>0</v>
      </c>
      <c r="XT51" s="261">
        <v>0</v>
      </c>
      <c r="XU51" s="261">
        <v>0</v>
      </c>
      <c r="XV51" s="261">
        <v>0</v>
      </c>
      <c r="XW51" s="261"/>
      <c r="XX51" s="263">
        <f t="shared" si="42"/>
        <v>0</v>
      </c>
      <c r="XY51" s="264">
        <f t="shared" si="42"/>
        <v>0</v>
      </c>
      <c r="XZ51" s="261">
        <v>2348.7800000000002</v>
      </c>
      <c r="YA51" s="261">
        <v>2763.65</v>
      </c>
      <c r="YB51" s="261">
        <v>2624.6</v>
      </c>
      <c r="YC51" s="261">
        <v>2621.88</v>
      </c>
      <c r="YD51" s="261">
        <v>2797.99</v>
      </c>
      <c r="YE51" s="261">
        <v>3148</v>
      </c>
      <c r="YF51" s="261">
        <v>2790.4</v>
      </c>
      <c r="YG51" s="261">
        <v>1321.64</v>
      </c>
      <c r="YH51" s="261">
        <v>1170.9100000000001</v>
      </c>
      <c r="YI51" s="261">
        <v>1625.24</v>
      </c>
      <c r="YJ51" s="261">
        <v>1617.34</v>
      </c>
      <c r="YK51" s="261">
        <v>2025.96</v>
      </c>
      <c r="YL51" s="262"/>
      <c r="YM51" s="263">
        <f t="shared" si="43"/>
        <v>26856.39</v>
      </c>
      <c r="YN51" s="264">
        <f t="shared" si="43"/>
        <v>24507.61</v>
      </c>
      <c r="YO51" s="261">
        <v>5556.01</v>
      </c>
      <c r="YP51" s="261">
        <v>7100.55</v>
      </c>
      <c r="YQ51" s="261">
        <v>8193.9699999999993</v>
      </c>
      <c r="YR51" s="261">
        <v>7547.63</v>
      </c>
      <c r="YS51" s="261">
        <v>8466.73</v>
      </c>
      <c r="YT51" s="261">
        <v>9427.6299999999992</v>
      </c>
      <c r="YU51" s="261">
        <v>9304.32</v>
      </c>
      <c r="YV51" s="261">
        <v>5233.33</v>
      </c>
      <c r="YW51" s="261">
        <v>5405.77</v>
      </c>
      <c r="YX51" s="261">
        <v>7082.42</v>
      </c>
      <c r="YY51" s="261">
        <v>6367.11</v>
      </c>
      <c r="YZ51" s="261">
        <v>6479.76</v>
      </c>
      <c r="ZA51" s="262"/>
      <c r="ZB51" s="263">
        <f t="shared" si="44"/>
        <v>86165.23</v>
      </c>
      <c r="ZC51" s="264">
        <f t="shared" si="44"/>
        <v>80609.22</v>
      </c>
      <c r="ZD51" s="261">
        <v>0</v>
      </c>
      <c r="ZE51" s="261">
        <v>0</v>
      </c>
      <c r="ZF51" s="261">
        <v>0</v>
      </c>
      <c r="ZG51" s="261">
        <v>0</v>
      </c>
      <c r="ZH51" s="261">
        <v>0</v>
      </c>
      <c r="ZI51" s="261">
        <v>0</v>
      </c>
      <c r="ZJ51" s="261">
        <v>0</v>
      </c>
      <c r="ZK51" s="261">
        <v>0</v>
      </c>
      <c r="ZL51" s="261">
        <v>0</v>
      </c>
      <c r="ZM51" s="261">
        <v>0</v>
      </c>
      <c r="ZN51" s="261">
        <v>0</v>
      </c>
      <c r="ZO51" s="261">
        <v>0</v>
      </c>
      <c r="ZP51" s="262"/>
      <c r="ZQ51" s="263">
        <f t="shared" si="45"/>
        <v>0</v>
      </c>
      <c r="ZR51" s="264">
        <f t="shared" si="45"/>
        <v>0</v>
      </c>
      <c r="ZS51" s="261">
        <v>104.87</v>
      </c>
      <c r="ZT51" s="261">
        <v>3568.83</v>
      </c>
      <c r="ZU51" s="261">
        <v>4860.6400000000003</v>
      </c>
      <c r="ZV51" s="261">
        <v>5900.37</v>
      </c>
      <c r="ZW51" s="261">
        <v>4977.38</v>
      </c>
      <c r="ZX51" s="261">
        <v>5191.1899999999996</v>
      </c>
      <c r="ZY51" s="261">
        <v>5362.89</v>
      </c>
      <c r="ZZ51" s="261">
        <v>1505.58</v>
      </c>
      <c r="AAA51" s="261">
        <v>1092.45</v>
      </c>
      <c r="AAB51" s="261">
        <v>4741.7700000000004</v>
      </c>
      <c r="AAC51" s="261">
        <v>3667.68</v>
      </c>
      <c r="AAD51" s="261">
        <v>4529.96</v>
      </c>
      <c r="AAE51" s="262"/>
      <c r="AAF51" s="263">
        <f t="shared" si="46"/>
        <v>45503.61</v>
      </c>
      <c r="AAG51" s="264">
        <f t="shared" si="46"/>
        <v>45398.74</v>
      </c>
      <c r="AAH51" s="261">
        <v>67270.45</v>
      </c>
      <c r="AAI51" s="261">
        <v>76899.039999999994</v>
      </c>
      <c r="AAJ51" s="261">
        <v>62380.42</v>
      </c>
      <c r="AAK51" s="261">
        <v>75620.02</v>
      </c>
      <c r="AAL51" s="261">
        <v>79658.69</v>
      </c>
      <c r="AAM51" s="261">
        <v>79129.94</v>
      </c>
      <c r="AAN51" s="261">
        <v>83544.679999999993</v>
      </c>
      <c r="AAO51" s="261">
        <v>55223.32</v>
      </c>
      <c r="AAP51" s="261">
        <v>45705.59</v>
      </c>
      <c r="AAQ51" s="261">
        <v>65269.75</v>
      </c>
      <c r="AAR51" s="261">
        <v>62934.25</v>
      </c>
      <c r="AAS51" s="261">
        <v>65794.259999999995</v>
      </c>
      <c r="AAT51" s="262"/>
      <c r="AAU51" s="263">
        <f t="shared" si="47"/>
        <v>819430.40999999992</v>
      </c>
      <c r="AAV51" s="264">
        <f t="shared" si="47"/>
        <v>752159.96</v>
      </c>
      <c r="AAW51" s="261">
        <v>26894.43</v>
      </c>
      <c r="AAX51" s="261">
        <v>31570.92</v>
      </c>
      <c r="AAY51" s="261">
        <v>26072.47</v>
      </c>
      <c r="AAZ51" s="261">
        <v>31364.84</v>
      </c>
      <c r="ABA51" s="261">
        <v>30721.82</v>
      </c>
      <c r="ABB51" s="261">
        <v>32433.759999999998</v>
      </c>
      <c r="ABC51" s="261">
        <v>33980.92</v>
      </c>
      <c r="ABD51" s="261">
        <v>20490.509999999998</v>
      </c>
      <c r="ABE51" s="261">
        <v>16254.17</v>
      </c>
      <c r="ABF51" s="261">
        <v>21809.41</v>
      </c>
      <c r="ABG51" s="261">
        <v>23293.360000000001</v>
      </c>
      <c r="ABH51" s="261">
        <v>25210.15</v>
      </c>
      <c r="ABI51" s="262"/>
      <c r="ABJ51" s="263">
        <f t="shared" si="48"/>
        <v>320096.76000000007</v>
      </c>
      <c r="ABK51" s="264">
        <f t="shared" si="48"/>
        <v>293202.33</v>
      </c>
      <c r="ABL51" s="261">
        <v>29064.880000000001</v>
      </c>
      <c r="ABM51" s="261">
        <v>43123.23</v>
      </c>
      <c r="ABN51" s="261">
        <v>35431.49</v>
      </c>
      <c r="ABO51" s="261">
        <v>40340.769999999997</v>
      </c>
      <c r="ABP51" s="261">
        <v>38792.29</v>
      </c>
      <c r="ABQ51" s="261">
        <v>39591.160000000003</v>
      </c>
      <c r="ABR51" s="261">
        <v>31243.32</v>
      </c>
      <c r="ABS51" s="261">
        <v>12921.5</v>
      </c>
      <c r="ABT51" s="261">
        <v>16167.11</v>
      </c>
      <c r="ABU51" s="261">
        <v>18702.900000000001</v>
      </c>
      <c r="ABV51" s="261">
        <v>29200.46</v>
      </c>
      <c r="ABW51" s="261">
        <v>39158.42</v>
      </c>
      <c r="ABX51" s="262"/>
      <c r="ABY51" s="263">
        <f t="shared" si="49"/>
        <v>373737.53</v>
      </c>
      <c r="ABZ51" s="264">
        <f t="shared" si="49"/>
        <v>344672.65</v>
      </c>
      <c r="ACA51" s="261">
        <v>114463.58</v>
      </c>
      <c r="ACB51" s="261">
        <v>130381.18</v>
      </c>
      <c r="ACC51" s="261">
        <v>112569.37</v>
      </c>
      <c r="ACD51" s="261">
        <v>133802.57999999999</v>
      </c>
      <c r="ACE51" s="261">
        <v>130515.45</v>
      </c>
      <c r="ACF51" s="261">
        <v>140806.99</v>
      </c>
      <c r="ACG51" s="261">
        <v>146023.85999999999</v>
      </c>
      <c r="ACH51" s="261">
        <v>87846.74</v>
      </c>
      <c r="ACI51" s="261">
        <v>67732.240000000005</v>
      </c>
      <c r="ACJ51" s="261">
        <v>86134.74</v>
      </c>
      <c r="ACK51" s="261">
        <v>95004.26</v>
      </c>
      <c r="ACL51" s="261">
        <v>99842.58</v>
      </c>
      <c r="ACM51" s="262"/>
      <c r="ACN51" s="263">
        <f t="shared" si="50"/>
        <v>1345123.57</v>
      </c>
      <c r="ACO51" s="264">
        <f t="shared" si="50"/>
        <v>1230659.99</v>
      </c>
      <c r="ACP51" s="261">
        <v>0</v>
      </c>
      <c r="ACQ51" s="261">
        <v>0</v>
      </c>
      <c r="ACR51" s="261">
        <v>0</v>
      </c>
      <c r="ACS51" s="261">
        <v>0</v>
      </c>
      <c r="ACT51" s="261">
        <v>0</v>
      </c>
      <c r="ACU51" s="261">
        <v>0</v>
      </c>
      <c r="ACV51" s="261">
        <v>0</v>
      </c>
      <c r="ACW51" s="261">
        <v>0</v>
      </c>
      <c r="ACX51" s="261">
        <v>0</v>
      </c>
      <c r="ACY51" s="261">
        <v>0</v>
      </c>
      <c r="ACZ51" s="261">
        <v>0</v>
      </c>
      <c r="ADA51" s="261">
        <v>0</v>
      </c>
      <c r="ADB51" s="262"/>
      <c r="ADC51" s="263">
        <f t="shared" si="51"/>
        <v>0</v>
      </c>
      <c r="ADD51" s="264">
        <f t="shared" si="51"/>
        <v>0</v>
      </c>
      <c r="ADE51" s="261">
        <v>0</v>
      </c>
      <c r="ADF51" s="261">
        <v>0</v>
      </c>
      <c r="ADG51" s="261">
        <v>10</v>
      </c>
      <c r="ADH51" s="261">
        <v>0</v>
      </c>
      <c r="ADI51" s="261">
        <v>0</v>
      </c>
      <c r="ADJ51" s="261">
        <v>5</v>
      </c>
      <c r="ADK51" s="261">
        <v>0</v>
      </c>
      <c r="ADL51" s="261">
        <v>0</v>
      </c>
      <c r="ADM51" s="261">
        <v>0</v>
      </c>
      <c r="ADN51" s="261">
        <v>0</v>
      </c>
      <c r="ADO51" s="261">
        <v>0</v>
      </c>
      <c r="ADP51" s="261">
        <v>0</v>
      </c>
      <c r="ADQ51" s="262"/>
      <c r="ADR51" s="263">
        <f t="shared" si="52"/>
        <v>15</v>
      </c>
      <c r="ADS51" s="264">
        <f t="shared" si="52"/>
        <v>15</v>
      </c>
      <c r="ADT51" s="261">
        <v>0</v>
      </c>
      <c r="ADU51" s="261">
        <v>0</v>
      </c>
      <c r="ADV51" s="261">
        <v>0</v>
      </c>
      <c r="ADW51" s="261">
        <v>0</v>
      </c>
      <c r="ADX51" s="261">
        <v>0</v>
      </c>
      <c r="ADY51" s="261">
        <v>0</v>
      </c>
      <c r="ADZ51" s="261">
        <v>0</v>
      </c>
      <c r="AEA51" s="261">
        <v>0</v>
      </c>
      <c r="AEB51" s="261">
        <v>0</v>
      </c>
      <c r="AEC51" s="261">
        <v>0</v>
      </c>
      <c r="AED51" s="261">
        <v>0</v>
      </c>
      <c r="AEE51" s="261">
        <v>0</v>
      </c>
      <c r="AEF51" s="262"/>
      <c r="AEG51" s="263">
        <f t="shared" si="53"/>
        <v>0</v>
      </c>
      <c r="AEH51" s="264">
        <f t="shared" si="53"/>
        <v>0</v>
      </c>
      <c r="AEI51" s="261">
        <v>0</v>
      </c>
      <c r="AEJ51" s="261">
        <v>0</v>
      </c>
      <c r="AEK51" s="261">
        <v>0</v>
      </c>
      <c r="AEL51" s="261">
        <v>0</v>
      </c>
      <c r="AEM51" s="261">
        <v>0</v>
      </c>
      <c r="AEN51" s="261">
        <v>0</v>
      </c>
      <c r="AEO51" s="261">
        <v>0</v>
      </c>
      <c r="AEP51" s="261">
        <v>0</v>
      </c>
      <c r="AEQ51" s="261">
        <v>0</v>
      </c>
      <c r="AER51" s="261">
        <v>0</v>
      </c>
      <c r="AES51" s="261">
        <v>0</v>
      </c>
      <c r="AET51" s="261">
        <v>0</v>
      </c>
      <c r="AEU51" s="262"/>
      <c r="AEV51" s="263">
        <f t="shared" si="54"/>
        <v>0</v>
      </c>
      <c r="AEW51" s="264">
        <f t="shared" si="54"/>
        <v>0</v>
      </c>
      <c r="AEX51" s="261">
        <v>0</v>
      </c>
      <c r="AEY51" s="261">
        <v>0</v>
      </c>
      <c r="AEZ51" s="261">
        <v>0</v>
      </c>
      <c r="AFA51" s="261">
        <v>0</v>
      </c>
      <c r="AFB51" s="261">
        <v>0</v>
      </c>
      <c r="AFC51" s="261">
        <v>0</v>
      </c>
      <c r="AFD51" s="261">
        <v>0</v>
      </c>
      <c r="AFE51" s="261">
        <v>0</v>
      </c>
      <c r="AFF51" s="261">
        <v>0</v>
      </c>
      <c r="AFG51" s="261">
        <v>0</v>
      </c>
      <c r="AFH51" s="261">
        <v>0</v>
      </c>
      <c r="AFI51" s="261">
        <v>0</v>
      </c>
      <c r="AFJ51" s="262"/>
      <c r="AFK51" s="263">
        <f t="shared" si="55"/>
        <v>0</v>
      </c>
      <c r="AFL51" s="264">
        <f t="shared" si="55"/>
        <v>0</v>
      </c>
      <c r="AFM51" s="261">
        <v>0</v>
      </c>
      <c r="AFN51" s="261">
        <v>0</v>
      </c>
      <c r="AFO51" s="261">
        <v>0</v>
      </c>
      <c r="AFP51" s="261">
        <v>0</v>
      </c>
      <c r="AFQ51" s="261">
        <v>0</v>
      </c>
      <c r="AFR51" s="261">
        <v>0</v>
      </c>
      <c r="AFS51" s="261">
        <v>0</v>
      </c>
      <c r="AFT51" s="261">
        <v>0</v>
      </c>
      <c r="AFU51" s="261">
        <v>0</v>
      </c>
      <c r="AFV51" s="261">
        <v>0</v>
      </c>
      <c r="AFW51" s="261">
        <v>0</v>
      </c>
      <c r="AFX51" s="261">
        <v>0</v>
      </c>
      <c r="AFY51" s="262"/>
      <c r="AFZ51" s="263">
        <f t="shared" si="56"/>
        <v>0</v>
      </c>
      <c r="AGA51" s="264">
        <f t="shared" si="56"/>
        <v>0</v>
      </c>
      <c r="AGB51" s="261">
        <v>0</v>
      </c>
      <c r="AGC51" s="261">
        <v>0</v>
      </c>
      <c r="AGD51" s="261">
        <v>0</v>
      </c>
      <c r="AGE51" s="261">
        <v>0</v>
      </c>
      <c r="AGF51" s="261">
        <v>0</v>
      </c>
      <c r="AGG51" s="261">
        <v>0</v>
      </c>
      <c r="AGH51" s="261">
        <v>0</v>
      </c>
      <c r="AGI51" s="261">
        <v>0</v>
      </c>
      <c r="AGJ51" s="261">
        <v>0</v>
      </c>
      <c r="AGK51" s="261">
        <v>0</v>
      </c>
      <c r="AGL51" s="261">
        <v>0</v>
      </c>
      <c r="AGM51" s="261">
        <v>0</v>
      </c>
      <c r="AGN51" s="262"/>
      <c r="AGO51" s="263">
        <f t="shared" si="57"/>
        <v>0</v>
      </c>
      <c r="AGP51" s="264">
        <f t="shared" si="57"/>
        <v>0</v>
      </c>
      <c r="AGQ51" s="261">
        <v>195</v>
      </c>
      <c r="AGR51" s="261">
        <v>129.94999999999999</v>
      </c>
      <c r="AGS51" s="261">
        <v>-129.94999999999999</v>
      </c>
      <c r="AGT51" s="261">
        <v>0</v>
      </c>
      <c r="AGU51" s="261">
        <v>0</v>
      </c>
      <c r="AGV51" s="261">
        <v>0</v>
      </c>
      <c r="AGW51" s="261">
        <v>0</v>
      </c>
      <c r="AGX51" s="261">
        <v>0</v>
      </c>
      <c r="AGY51" s="261">
        <v>0</v>
      </c>
      <c r="AGZ51" s="261">
        <v>0</v>
      </c>
      <c r="AHA51" s="261">
        <v>195</v>
      </c>
      <c r="AHB51" s="261">
        <v>0</v>
      </c>
      <c r="AHC51" s="262"/>
      <c r="AHD51" s="263">
        <f t="shared" si="58"/>
        <v>390</v>
      </c>
      <c r="AHE51" s="264">
        <f t="shared" si="58"/>
        <v>195</v>
      </c>
      <c r="AHF51" s="261">
        <v>40.5</v>
      </c>
      <c r="AHG51" s="261">
        <v>0</v>
      </c>
      <c r="AHH51" s="261">
        <v>251.95</v>
      </c>
      <c r="AHI51" s="261">
        <v>170.45</v>
      </c>
      <c r="AHJ51" s="261">
        <v>155.80000000000001</v>
      </c>
      <c r="AHK51" s="261">
        <v>189.5</v>
      </c>
      <c r="AHL51" s="261">
        <v>87.35</v>
      </c>
      <c r="AHM51" s="261">
        <v>16.350000000000001</v>
      </c>
      <c r="AHN51" s="261">
        <v>15.15</v>
      </c>
      <c r="AHO51" s="261">
        <v>89.9</v>
      </c>
      <c r="AHP51" s="261">
        <v>43.51</v>
      </c>
      <c r="AHQ51" s="261">
        <v>42.6</v>
      </c>
      <c r="AHR51" s="262"/>
      <c r="AHS51" s="263">
        <f t="shared" si="59"/>
        <v>1103.06</v>
      </c>
      <c r="AHT51" s="264">
        <f t="shared" si="59"/>
        <v>1062.56</v>
      </c>
      <c r="AHU51" s="261">
        <v>0</v>
      </c>
      <c r="AHV51" s="261">
        <v>0</v>
      </c>
      <c r="AHW51" s="261">
        <v>0</v>
      </c>
      <c r="AHX51" s="261">
        <v>0</v>
      </c>
      <c r="AHY51" s="261">
        <v>0</v>
      </c>
      <c r="AHZ51" s="261">
        <v>0</v>
      </c>
      <c r="AIA51" s="261">
        <v>0</v>
      </c>
      <c r="AIB51" s="261">
        <v>0</v>
      </c>
      <c r="AIC51" s="261">
        <v>0</v>
      </c>
      <c r="AID51" s="261">
        <v>0</v>
      </c>
      <c r="AIE51" s="261">
        <v>0</v>
      </c>
      <c r="AIF51" s="261">
        <v>0</v>
      </c>
      <c r="AIG51" s="262"/>
      <c r="AIH51" s="263">
        <f t="shared" si="60"/>
        <v>0</v>
      </c>
      <c r="AII51" s="264">
        <f t="shared" si="60"/>
        <v>0</v>
      </c>
      <c r="AIJ51" s="261">
        <v>0</v>
      </c>
      <c r="AIK51" s="261">
        <v>0</v>
      </c>
      <c r="AIL51" s="261">
        <v>0</v>
      </c>
      <c r="AIM51" s="261">
        <v>0</v>
      </c>
      <c r="AIN51" s="261">
        <v>0</v>
      </c>
      <c r="AIO51" s="261">
        <v>0</v>
      </c>
      <c r="AIP51" s="261">
        <v>0</v>
      </c>
      <c r="AIQ51" s="261">
        <v>0</v>
      </c>
      <c r="AIR51" s="261">
        <v>0</v>
      </c>
      <c r="AIS51" s="261">
        <v>0</v>
      </c>
      <c r="AIT51" s="261">
        <v>0</v>
      </c>
      <c r="AIU51" s="261">
        <v>0</v>
      </c>
      <c r="AIV51" s="262"/>
      <c r="AIW51" s="263">
        <f t="shared" si="61"/>
        <v>0</v>
      </c>
      <c r="AIX51" s="264">
        <f t="shared" si="61"/>
        <v>0</v>
      </c>
      <c r="AIY51" s="261">
        <v>0</v>
      </c>
      <c r="AIZ51" s="261">
        <v>0</v>
      </c>
      <c r="AJA51" s="261">
        <v>0</v>
      </c>
      <c r="AJB51" s="261">
        <v>0</v>
      </c>
      <c r="AJC51" s="261">
        <v>0</v>
      </c>
      <c r="AJD51" s="261">
        <v>0</v>
      </c>
      <c r="AJE51" s="261">
        <v>0</v>
      </c>
      <c r="AJF51" s="261">
        <v>0</v>
      </c>
      <c r="AJG51" s="261">
        <v>0</v>
      </c>
      <c r="AJH51" s="261">
        <v>0</v>
      </c>
      <c r="AJI51" s="261">
        <v>0</v>
      </c>
      <c r="AJJ51" s="261">
        <v>0</v>
      </c>
      <c r="AJK51" s="262"/>
      <c r="AJL51" s="263">
        <f t="shared" si="62"/>
        <v>0</v>
      </c>
      <c r="AJM51" s="264">
        <f t="shared" si="62"/>
        <v>0</v>
      </c>
      <c r="AJN51" s="261">
        <v>0</v>
      </c>
      <c r="AJO51" s="261">
        <v>0</v>
      </c>
      <c r="AJP51" s="261">
        <v>0</v>
      </c>
      <c r="AJQ51" s="261">
        <v>0</v>
      </c>
      <c r="AJR51" s="261">
        <v>0</v>
      </c>
      <c r="AJS51" s="261">
        <v>0</v>
      </c>
      <c r="AJT51" s="261">
        <v>0</v>
      </c>
      <c r="AJU51" s="261">
        <v>0</v>
      </c>
      <c r="AJV51" s="261">
        <v>0</v>
      </c>
      <c r="AJW51" s="261">
        <v>0</v>
      </c>
      <c r="AJX51" s="261">
        <v>0</v>
      </c>
      <c r="AJY51" s="261">
        <v>0</v>
      </c>
      <c r="AJZ51" s="262"/>
      <c r="AKA51" s="263">
        <f t="shared" si="63"/>
        <v>0</v>
      </c>
      <c r="AKB51" s="264">
        <f t="shared" si="63"/>
        <v>0</v>
      </c>
      <c r="AKC51" s="261">
        <v>0</v>
      </c>
      <c r="AKD51" s="261">
        <v>0</v>
      </c>
      <c r="AKE51" s="261">
        <v>0</v>
      </c>
      <c r="AKF51" s="261">
        <v>0</v>
      </c>
      <c r="AKG51" s="261">
        <v>0</v>
      </c>
      <c r="AKH51" s="261">
        <v>0</v>
      </c>
      <c r="AKI51" s="261">
        <v>0</v>
      </c>
      <c r="AKJ51" s="261">
        <v>0</v>
      </c>
      <c r="AKK51" s="261">
        <v>0</v>
      </c>
      <c r="AKL51" s="261">
        <v>0</v>
      </c>
      <c r="AKM51" s="261">
        <v>0</v>
      </c>
      <c r="AKN51" s="261">
        <v>0</v>
      </c>
      <c r="AKO51" s="262"/>
      <c r="AKP51" s="263">
        <f t="shared" si="64"/>
        <v>0</v>
      </c>
      <c r="AKQ51" s="264">
        <f t="shared" si="64"/>
        <v>0</v>
      </c>
      <c r="AKR51" s="261">
        <v>16484.54</v>
      </c>
      <c r="AKS51" s="261">
        <v>6008.43</v>
      </c>
      <c r="AKT51" s="261">
        <v>13621</v>
      </c>
      <c r="AKU51" s="261">
        <v>12539</v>
      </c>
      <c r="AKV51" s="261">
        <v>9585.9500000000007</v>
      </c>
      <c r="AKW51" s="261">
        <v>191454.42</v>
      </c>
      <c r="AKX51" s="261">
        <v>27453</v>
      </c>
      <c r="AKY51" s="261">
        <v>34120</v>
      </c>
      <c r="AKZ51" s="261">
        <v>59081.5</v>
      </c>
      <c r="ALA51" s="261">
        <v>15733.4</v>
      </c>
      <c r="ALB51" s="261">
        <v>21570</v>
      </c>
      <c r="ALC51" s="261">
        <v>39699</v>
      </c>
      <c r="ALD51" s="262"/>
      <c r="ALE51" s="263">
        <f t="shared" si="65"/>
        <v>447350.24000000005</v>
      </c>
      <c r="ALF51" s="264">
        <f t="shared" si="65"/>
        <v>430865.70000000007</v>
      </c>
      <c r="ALG51" s="261">
        <v>0</v>
      </c>
      <c r="ALH51" s="261">
        <v>0</v>
      </c>
      <c r="ALI51" s="261">
        <v>0</v>
      </c>
      <c r="ALJ51" s="261">
        <v>0</v>
      </c>
      <c r="ALK51" s="261">
        <v>0</v>
      </c>
      <c r="ALL51" s="261">
        <v>0</v>
      </c>
      <c r="ALM51" s="261">
        <v>0</v>
      </c>
      <c r="ALN51" s="261">
        <v>0</v>
      </c>
      <c r="ALO51" s="261">
        <v>0</v>
      </c>
      <c r="ALP51" s="261">
        <v>0</v>
      </c>
      <c r="ALQ51" s="261">
        <v>0</v>
      </c>
      <c r="ALR51" s="261">
        <v>0</v>
      </c>
      <c r="ALS51" s="262"/>
      <c r="ALT51" s="263">
        <f t="shared" si="66"/>
        <v>0</v>
      </c>
      <c r="ALU51" s="264">
        <f t="shared" si="66"/>
        <v>0</v>
      </c>
      <c r="ALV51" s="261">
        <v>3576.17</v>
      </c>
      <c r="ALW51" s="261">
        <v>4090.8</v>
      </c>
      <c r="ALX51" s="261">
        <v>3702.32</v>
      </c>
      <c r="ALY51" s="261">
        <v>4735.3500000000004</v>
      </c>
      <c r="ALZ51" s="261">
        <v>3783.54</v>
      </c>
      <c r="AMA51" s="261">
        <v>4353.74</v>
      </c>
      <c r="AMB51" s="261">
        <v>4607.24</v>
      </c>
      <c r="AMC51" s="261">
        <v>2485.36</v>
      </c>
      <c r="AMD51" s="261">
        <v>2340.86</v>
      </c>
      <c r="AME51" s="261">
        <v>3411.93</v>
      </c>
      <c r="AMF51" s="261">
        <v>3123.69</v>
      </c>
      <c r="AMG51" s="261">
        <v>2896.6</v>
      </c>
      <c r="AMH51" s="262"/>
      <c r="AMI51" s="263">
        <f t="shared" si="67"/>
        <v>43107.6</v>
      </c>
      <c r="AMJ51" s="264">
        <f t="shared" si="67"/>
        <v>39531.43</v>
      </c>
      <c r="AMK51" s="261">
        <v>0</v>
      </c>
      <c r="AML51" s="261">
        <v>0</v>
      </c>
      <c r="AMM51" s="261">
        <v>0</v>
      </c>
      <c r="AMN51" s="261">
        <v>0</v>
      </c>
      <c r="AMO51" s="261">
        <v>0</v>
      </c>
      <c r="AMP51" s="261">
        <v>0</v>
      </c>
      <c r="AMQ51" s="261">
        <v>0</v>
      </c>
      <c r="AMR51" s="261">
        <v>0</v>
      </c>
      <c r="AMS51" s="261">
        <v>0</v>
      </c>
      <c r="AMT51" s="261">
        <v>0</v>
      </c>
      <c r="AMU51" s="261">
        <v>0</v>
      </c>
      <c r="AMV51" s="261">
        <v>0</v>
      </c>
      <c r="AMW51" s="262"/>
      <c r="AMX51" s="263">
        <f t="shared" si="68"/>
        <v>0</v>
      </c>
      <c r="AMY51" s="264">
        <f t="shared" si="68"/>
        <v>0</v>
      </c>
      <c r="AMZ51" s="261">
        <v>0</v>
      </c>
      <c r="ANA51" s="261">
        <v>0</v>
      </c>
      <c r="ANB51" s="261">
        <v>0</v>
      </c>
      <c r="ANC51" s="261">
        <v>0</v>
      </c>
      <c r="AND51" s="261">
        <v>0</v>
      </c>
      <c r="ANE51" s="261">
        <v>0</v>
      </c>
      <c r="ANF51" s="261">
        <v>0</v>
      </c>
      <c r="ANG51" s="261">
        <v>0</v>
      </c>
      <c r="ANH51" s="261">
        <v>0</v>
      </c>
      <c r="ANI51" s="261">
        <v>0</v>
      </c>
      <c r="ANJ51" s="261">
        <v>0</v>
      </c>
      <c r="ANK51" s="261">
        <v>0</v>
      </c>
      <c r="ANL51" s="262"/>
      <c r="ANM51" s="263">
        <f t="shared" si="69"/>
        <v>0</v>
      </c>
      <c r="ANN51" s="264">
        <f t="shared" si="69"/>
        <v>0</v>
      </c>
      <c r="ANO51" s="261">
        <v>0</v>
      </c>
      <c r="ANP51" s="261">
        <v>0</v>
      </c>
      <c r="ANQ51" s="261">
        <v>0</v>
      </c>
      <c r="ANR51" s="261">
        <v>0</v>
      </c>
      <c r="ANS51" s="261">
        <v>0</v>
      </c>
      <c r="ANT51" s="261">
        <v>0</v>
      </c>
      <c r="ANU51" s="261">
        <v>0</v>
      </c>
      <c r="ANV51" s="261">
        <v>0</v>
      </c>
      <c r="ANW51" s="261">
        <v>0</v>
      </c>
      <c r="ANX51" s="261">
        <v>0</v>
      </c>
      <c r="ANY51" s="261">
        <v>0</v>
      </c>
      <c r="ANZ51" s="261">
        <v>0</v>
      </c>
      <c r="AOA51" s="262"/>
      <c r="AOB51" s="263">
        <f t="shared" si="70"/>
        <v>0</v>
      </c>
      <c r="AOC51" s="264">
        <f t="shared" si="70"/>
        <v>0</v>
      </c>
      <c r="AOD51" s="261">
        <v>0</v>
      </c>
      <c r="AOE51" s="261">
        <v>0</v>
      </c>
      <c r="AOF51" s="261">
        <v>0</v>
      </c>
      <c r="AOG51" s="261">
        <v>0</v>
      </c>
      <c r="AOH51" s="261">
        <v>0</v>
      </c>
      <c r="AOI51" s="261">
        <v>0</v>
      </c>
      <c r="AOJ51" s="261">
        <v>0</v>
      </c>
      <c r="AOK51" s="261">
        <v>0</v>
      </c>
      <c r="AOL51" s="261">
        <v>0</v>
      </c>
      <c r="AOM51" s="261">
        <v>0</v>
      </c>
      <c r="AON51" s="261">
        <v>0</v>
      </c>
      <c r="AOO51" s="261">
        <v>0</v>
      </c>
      <c r="AOP51" s="262"/>
      <c r="AOQ51" s="263">
        <f t="shared" si="71"/>
        <v>0</v>
      </c>
      <c r="AOR51" s="264">
        <f t="shared" si="71"/>
        <v>0</v>
      </c>
      <c r="AOS51" s="261">
        <v>0</v>
      </c>
      <c r="AOT51" s="261">
        <v>0</v>
      </c>
      <c r="AOU51" s="261">
        <v>0</v>
      </c>
      <c r="AOV51" s="261">
        <v>0</v>
      </c>
      <c r="AOW51" s="261">
        <v>0</v>
      </c>
      <c r="AOX51" s="261">
        <v>0</v>
      </c>
      <c r="AOY51" s="261">
        <v>0</v>
      </c>
      <c r="AOZ51" s="261">
        <v>0</v>
      </c>
      <c r="APA51" s="261">
        <v>0</v>
      </c>
      <c r="APB51" s="261">
        <v>0</v>
      </c>
      <c r="APC51" s="261">
        <v>0</v>
      </c>
      <c r="APD51" s="261">
        <v>0</v>
      </c>
      <c r="APE51" s="262"/>
      <c r="APF51" s="263">
        <f t="shared" si="72"/>
        <v>0</v>
      </c>
      <c r="APG51" s="264">
        <f t="shared" si="72"/>
        <v>0</v>
      </c>
      <c r="APH51" s="261">
        <v>0</v>
      </c>
      <c r="API51" s="261">
        <v>0</v>
      </c>
      <c r="APJ51" s="261">
        <v>0</v>
      </c>
      <c r="APK51" s="261">
        <v>0</v>
      </c>
      <c r="APL51" s="261">
        <v>0</v>
      </c>
      <c r="APM51" s="261">
        <v>0</v>
      </c>
      <c r="APN51" s="261">
        <v>0</v>
      </c>
      <c r="APO51" s="261">
        <v>0</v>
      </c>
      <c r="APP51" s="261">
        <v>0</v>
      </c>
      <c r="APQ51" s="261">
        <v>0</v>
      </c>
      <c r="APR51" s="261">
        <v>0</v>
      </c>
      <c r="APS51" s="261">
        <v>0</v>
      </c>
      <c r="APT51" s="262"/>
      <c r="APU51" s="263">
        <f t="shared" si="73"/>
        <v>0</v>
      </c>
      <c r="APV51" s="264">
        <f t="shared" si="73"/>
        <v>0</v>
      </c>
      <c r="APW51" s="261">
        <v>0</v>
      </c>
      <c r="APX51" s="261">
        <v>0</v>
      </c>
      <c r="APY51" s="261">
        <v>0</v>
      </c>
      <c r="APZ51" s="261">
        <v>0</v>
      </c>
      <c r="AQA51" s="261">
        <v>0</v>
      </c>
      <c r="AQB51" s="261">
        <v>0</v>
      </c>
      <c r="AQC51" s="261">
        <v>0</v>
      </c>
      <c r="AQD51" s="261">
        <v>0</v>
      </c>
      <c r="AQE51" s="261">
        <v>0</v>
      </c>
      <c r="AQF51" s="261">
        <v>0</v>
      </c>
      <c r="AQG51" s="261">
        <v>0</v>
      </c>
      <c r="AQH51" s="261">
        <v>0</v>
      </c>
      <c r="AQI51" s="262"/>
      <c r="AQJ51" s="263">
        <f t="shared" si="74"/>
        <v>0</v>
      </c>
      <c r="AQK51" s="264">
        <f t="shared" si="74"/>
        <v>0</v>
      </c>
      <c r="AQL51" s="261"/>
      <c r="AQM51" s="261"/>
      <c r="AQN51" s="261"/>
      <c r="AQO51" s="261"/>
      <c r="AQP51" s="261"/>
      <c r="AQQ51" s="261"/>
      <c r="AQR51" s="261">
        <v>259326</v>
      </c>
      <c r="AQS51" s="261"/>
      <c r="AQT51" s="261"/>
      <c r="AQU51" s="261"/>
      <c r="AQV51" s="261"/>
      <c r="AQW51" s="261"/>
      <c r="AQX51" s="262"/>
      <c r="AQY51" s="263">
        <f t="shared" si="75"/>
        <v>259326</v>
      </c>
      <c r="AQZ51" s="264">
        <f t="shared" si="75"/>
        <v>259326</v>
      </c>
      <c r="ARA51" s="261">
        <v>0</v>
      </c>
      <c r="ARB51" s="261">
        <v>0</v>
      </c>
      <c r="ARC51" s="261">
        <v>0</v>
      </c>
      <c r="ARD51" s="261">
        <v>0</v>
      </c>
      <c r="ARE51" s="261">
        <v>0</v>
      </c>
      <c r="ARF51" s="261">
        <v>0</v>
      </c>
      <c r="ARG51" s="261">
        <v>0</v>
      </c>
      <c r="ARH51" s="261">
        <v>282675.3</v>
      </c>
      <c r="ARI51" s="261">
        <v>0</v>
      </c>
      <c r="ARJ51" s="261">
        <v>0</v>
      </c>
      <c r="ARK51" s="261">
        <v>0</v>
      </c>
      <c r="ARL51" s="261">
        <v>0</v>
      </c>
      <c r="ARM51" s="262"/>
      <c r="ARN51" s="263">
        <f t="shared" si="76"/>
        <v>282675.3</v>
      </c>
      <c r="ARO51" s="264">
        <f t="shared" si="76"/>
        <v>282675.3</v>
      </c>
      <c r="ARP51" s="261">
        <v>455244.12</v>
      </c>
      <c r="ARQ51" s="261">
        <v>391173.36</v>
      </c>
      <c r="ARR51" s="261">
        <v>501083.61</v>
      </c>
      <c r="ARS51" s="261">
        <v>575000.34</v>
      </c>
      <c r="ART51" s="261">
        <v>549617.76</v>
      </c>
      <c r="ARU51" s="261">
        <v>513575.83</v>
      </c>
      <c r="ARV51" s="261">
        <v>572759.42000000004</v>
      </c>
      <c r="ARW51" s="261">
        <v>685214.75</v>
      </c>
      <c r="ARX51" s="261">
        <v>466094.3</v>
      </c>
      <c r="ARY51" s="261">
        <v>499686.47</v>
      </c>
      <c r="ARZ51" s="261">
        <v>396703.63</v>
      </c>
      <c r="ASA51" s="262"/>
      <c r="ASB51" s="265">
        <f t="shared" si="78"/>
        <v>5606153.5899999989</v>
      </c>
      <c r="ASC51" s="266">
        <v>90091.13</v>
      </c>
      <c r="ASD51" s="261">
        <v>151451.13</v>
      </c>
      <c r="ASE51" s="261">
        <v>40328.03</v>
      </c>
      <c r="ASF51" s="261">
        <v>125105.47</v>
      </c>
      <c r="ASG51" s="261">
        <v>124593.59</v>
      </c>
      <c r="ASH51" s="261">
        <v>316051.17</v>
      </c>
      <c r="ASI51" s="261">
        <v>189592.79</v>
      </c>
      <c r="ASJ51" s="261"/>
      <c r="ASK51" s="261"/>
      <c r="ASL51" s="261">
        <v>163790.81</v>
      </c>
      <c r="ASM51" s="261">
        <v>177402.17</v>
      </c>
      <c r="ASN51" s="262"/>
      <c r="ASO51" s="267">
        <f t="shared" si="77"/>
        <v>1378406.29</v>
      </c>
    </row>
    <row r="52" spans="1:1185" x14ac:dyDescent="0.25">
      <c r="A52" s="39">
        <v>50</v>
      </c>
      <c r="B52" s="40">
        <v>1</v>
      </c>
      <c r="C52" s="40" t="s">
        <v>61</v>
      </c>
      <c r="D52" s="40" t="s">
        <v>61</v>
      </c>
      <c r="E52" s="41" t="s">
        <v>61</v>
      </c>
      <c r="F52" s="187">
        <v>28822358</v>
      </c>
      <c r="G52" s="49">
        <v>30632144</v>
      </c>
      <c r="H52" s="51">
        <v>26570245</v>
      </c>
      <c r="I52" s="49">
        <v>26570245</v>
      </c>
      <c r="J52" s="49">
        <v>1098967.3751153052</v>
      </c>
      <c r="K52" s="51" t="s">
        <v>219</v>
      </c>
      <c r="L52" s="49">
        <v>28449107</v>
      </c>
      <c r="M52" s="49">
        <v>29548074</v>
      </c>
      <c r="N52" s="49">
        <v>26570245</v>
      </c>
      <c r="O52" s="49">
        <v>2214187</v>
      </c>
      <c r="P52" s="49">
        <v>2214187</v>
      </c>
      <c r="Q52" s="258">
        <v>398499.45376832999</v>
      </c>
      <c r="R52" s="259">
        <v>685570.1711163643</v>
      </c>
      <c r="S52" s="260">
        <f t="shared" si="0"/>
        <v>1084069.6248846943</v>
      </c>
      <c r="T52" s="268">
        <v>8946.6299999999992</v>
      </c>
      <c r="U52" s="268">
        <v>11855.66</v>
      </c>
      <c r="V52" s="268">
        <v>8496.1299999999992</v>
      </c>
      <c r="W52" s="268">
        <v>10882.9</v>
      </c>
      <c r="X52" s="268">
        <v>13166.07</v>
      </c>
      <c r="Y52" s="268">
        <v>14754.2</v>
      </c>
      <c r="Z52" s="268">
        <v>25462.82</v>
      </c>
      <c r="AA52" s="268">
        <v>7327.92</v>
      </c>
      <c r="AB52" s="268">
        <v>13419.6</v>
      </c>
      <c r="AC52" s="268">
        <v>14445.6</v>
      </c>
      <c r="AD52" s="268">
        <v>16535.25</v>
      </c>
      <c r="AE52" s="268">
        <v>20757.5</v>
      </c>
      <c r="AF52" s="269"/>
      <c r="AG52" s="270">
        <f t="shared" si="1"/>
        <v>166050.28000000003</v>
      </c>
      <c r="AH52" s="271">
        <f t="shared" si="1"/>
        <v>157103.65000000002</v>
      </c>
      <c r="AI52" s="268">
        <v>4202.55</v>
      </c>
      <c r="AJ52" s="268">
        <v>3694</v>
      </c>
      <c r="AK52" s="268">
        <v>4046.66</v>
      </c>
      <c r="AL52" s="268">
        <v>5634.96</v>
      </c>
      <c r="AM52" s="268">
        <v>4636.2</v>
      </c>
      <c r="AN52" s="268">
        <v>4435.1099999999997</v>
      </c>
      <c r="AO52" s="268">
        <v>5788.2</v>
      </c>
      <c r="AP52" s="268">
        <v>2644.19</v>
      </c>
      <c r="AQ52" s="268">
        <v>3400.87</v>
      </c>
      <c r="AR52" s="268">
        <v>3303.51</v>
      </c>
      <c r="AS52" s="268">
        <v>4725.1899999999996</v>
      </c>
      <c r="AT52" s="268">
        <v>4624.3599999999997</v>
      </c>
      <c r="AU52" s="269"/>
      <c r="AV52" s="270">
        <f t="shared" si="2"/>
        <v>51135.80000000001</v>
      </c>
      <c r="AW52" s="271">
        <f t="shared" si="2"/>
        <v>46933.250000000007</v>
      </c>
      <c r="AX52" s="268">
        <v>0</v>
      </c>
      <c r="AY52" s="268">
        <v>0</v>
      </c>
      <c r="AZ52" s="268">
        <v>0</v>
      </c>
      <c r="BA52" s="268">
        <v>195</v>
      </c>
      <c r="BB52" s="268">
        <v>65</v>
      </c>
      <c r="BC52" s="268">
        <v>780</v>
      </c>
      <c r="BD52" s="268">
        <v>260</v>
      </c>
      <c r="BE52" s="268">
        <v>0</v>
      </c>
      <c r="BF52" s="268">
        <v>0</v>
      </c>
      <c r="BG52" s="268">
        <v>0</v>
      </c>
      <c r="BH52" s="268">
        <v>0</v>
      </c>
      <c r="BI52" s="268">
        <v>0</v>
      </c>
      <c r="BJ52" s="269"/>
      <c r="BK52" s="270">
        <f t="shared" si="3"/>
        <v>1300</v>
      </c>
      <c r="BL52" s="271">
        <f t="shared" si="3"/>
        <v>1300</v>
      </c>
      <c r="BM52" s="268">
        <v>15645.44</v>
      </c>
      <c r="BN52" s="268">
        <v>32322.2</v>
      </c>
      <c r="BO52" s="268">
        <v>14072.35</v>
      </c>
      <c r="BP52" s="268">
        <v>13080.28</v>
      </c>
      <c r="BQ52" s="268">
        <v>13487</v>
      </c>
      <c r="BR52" s="268">
        <v>16410.400000000001</v>
      </c>
      <c r="BS52" s="268">
        <v>14737.46</v>
      </c>
      <c r="BT52" s="268">
        <v>6286.11</v>
      </c>
      <c r="BU52" s="268">
        <v>10601.62</v>
      </c>
      <c r="BV52" s="268">
        <v>14846.9</v>
      </c>
      <c r="BW52" s="268">
        <v>16388.05</v>
      </c>
      <c r="BX52" s="268">
        <v>14728.56</v>
      </c>
      <c r="BY52" s="269"/>
      <c r="BZ52" s="270">
        <f t="shared" si="4"/>
        <v>182606.37</v>
      </c>
      <c r="CA52" s="271">
        <f t="shared" si="4"/>
        <v>166960.93</v>
      </c>
      <c r="CB52" s="268">
        <v>47174.81</v>
      </c>
      <c r="CC52" s="268">
        <v>49711.01</v>
      </c>
      <c r="CD52" s="268">
        <v>33770.43</v>
      </c>
      <c r="CE52" s="268">
        <v>45666.559999999998</v>
      </c>
      <c r="CF52" s="268">
        <v>44646.52</v>
      </c>
      <c r="CG52" s="268">
        <v>49005.53</v>
      </c>
      <c r="CH52" s="268">
        <v>65701.759999999995</v>
      </c>
      <c r="CI52" s="268">
        <v>25721.67</v>
      </c>
      <c r="CJ52" s="268">
        <v>40854.379999999997</v>
      </c>
      <c r="CK52" s="268">
        <v>58102.879999999997</v>
      </c>
      <c r="CL52" s="268">
        <v>53138.77</v>
      </c>
      <c r="CM52" s="268">
        <v>43224.19</v>
      </c>
      <c r="CN52" s="269"/>
      <c r="CO52" s="270">
        <f t="shared" si="5"/>
        <v>556718.51</v>
      </c>
      <c r="CP52" s="271">
        <f t="shared" si="5"/>
        <v>509543.7</v>
      </c>
      <c r="CQ52" s="268">
        <v>0</v>
      </c>
      <c r="CR52" s="268">
        <v>240</v>
      </c>
      <c r="CS52" s="268">
        <v>22.55</v>
      </c>
      <c r="CT52" s="268">
        <v>160</v>
      </c>
      <c r="CU52" s="268">
        <v>80</v>
      </c>
      <c r="CV52" s="268">
        <v>320</v>
      </c>
      <c r="CW52" s="268">
        <v>80</v>
      </c>
      <c r="CX52" s="268">
        <v>0</v>
      </c>
      <c r="CY52" s="268">
        <v>0</v>
      </c>
      <c r="CZ52" s="268">
        <v>160</v>
      </c>
      <c r="DA52" s="268">
        <v>80</v>
      </c>
      <c r="DB52" s="268">
        <v>0</v>
      </c>
      <c r="DC52" s="269"/>
      <c r="DD52" s="270">
        <f t="shared" si="6"/>
        <v>1142.55</v>
      </c>
      <c r="DE52" s="271">
        <f t="shared" si="6"/>
        <v>1142.55</v>
      </c>
      <c r="DF52" s="268">
        <v>0.25</v>
      </c>
      <c r="DG52" s="268">
        <v>1.1299999999999999</v>
      </c>
      <c r="DH52" s="268">
        <v>1.27</v>
      </c>
      <c r="DI52" s="268">
        <v>1.66</v>
      </c>
      <c r="DJ52" s="268">
        <v>0.11</v>
      </c>
      <c r="DK52" s="268">
        <v>0.04</v>
      </c>
      <c r="DL52" s="268">
        <v>1.52</v>
      </c>
      <c r="DM52" s="268">
        <v>1.35</v>
      </c>
      <c r="DN52" s="268">
        <v>0.51</v>
      </c>
      <c r="DO52" s="268">
        <v>1.04</v>
      </c>
      <c r="DP52" s="268">
        <v>0.55000000000000004</v>
      </c>
      <c r="DQ52" s="268">
        <v>2.77</v>
      </c>
      <c r="DR52" s="269"/>
      <c r="DS52" s="270">
        <f t="shared" si="7"/>
        <v>12.2</v>
      </c>
      <c r="DT52" s="271">
        <f t="shared" si="7"/>
        <v>11.95</v>
      </c>
      <c r="DU52" s="268">
        <v>25956.79</v>
      </c>
      <c r="DV52" s="268">
        <v>31902.66</v>
      </c>
      <c r="DW52" s="268">
        <v>24090.54</v>
      </c>
      <c r="DX52" s="268">
        <v>30974.639999999999</v>
      </c>
      <c r="DY52" s="268">
        <v>33059.89</v>
      </c>
      <c r="DZ52" s="268">
        <v>28489.439999999999</v>
      </c>
      <c r="EA52" s="268">
        <v>30030.9</v>
      </c>
      <c r="EB52" s="268">
        <v>13747.98</v>
      </c>
      <c r="EC52" s="268">
        <v>17689.86</v>
      </c>
      <c r="ED52" s="268">
        <v>23123.74</v>
      </c>
      <c r="EE52" s="268">
        <v>24770.23</v>
      </c>
      <c r="EF52" s="268">
        <v>18588.669999999998</v>
      </c>
      <c r="EG52" s="269"/>
      <c r="EH52" s="270">
        <f t="shared" si="8"/>
        <v>302425.33999999997</v>
      </c>
      <c r="EI52" s="271">
        <f t="shared" si="8"/>
        <v>276468.55</v>
      </c>
      <c r="EJ52" s="268">
        <v>3372.36</v>
      </c>
      <c r="EK52" s="268">
        <v>4473.58</v>
      </c>
      <c r="EL52" s="268">
        <v>3255.08</v>
      </c>
      <c r="EM52" s="268">
        <v>4355.1499999999996</v>
      </c>
      <c r="EN52" s="268">
        <v>4215.97</v>
      </c>
      <c r="EO52" s="268">
        <v>4643.47</v>
      </c>
      <c r="EP52" s="268">
        <v>3880.03</v>
      </c>
      <c r="EQ52" s="268">
        <v>1830.51</v>
      </c>
      <c r="ER52" s="268">
        <v>2299.84</v>
      </c>
      <c r="ES52" s="268">
        <v>2197.12</v>
      </c>
      <c r="ET52" s="268">
        <v>3170.98</v>
      </c>
      <c r="EU52" s="268">
        <v>2128.1799999999998</v>
      </c>
      <c r="EV52" s="269"/>
      <c r="EW52" s="270">
        <f t="shared" si="9"/>
        <v>39822.270000000004</v>
      </c>
      <c r="EX52" s="271">
        <f t="shared" si="9"/>
        <v>36449.909999999996</v>
      </c>
      <c r="EY52" s="268">
        <v>10210</v>
      </c>
      <c r="EZ52" s="268">
        <v>3760</v>
      </c>
      <c r="FA52" s="268">
        <v>7030</v>
      </c>
      <c r="FB52" s="268">
        <v>7170</v>
      </c>
      <c r="FC52" s="268">
        <v>9260</v>
      </c>
      <c r="FD52" s="268">
        <v>6580</v>
      </c>
      <c r="FE52" s="268">
        <v>6970</v>
      </c>
      <c r="FF52" s="268">
        <v>8130</v>
      </c>
      <c r="FG52" s="268">
        <v>2330</v>
      </c>
      <c r="FH52" s="268">
        <v>6010</v>
      </c>
      <c r="FI52" s="268">
        <v>3260</v>
      </c>
      <c r="FJ52" s="268">
        <v>3200</v>
      </c>
      <c r="FK52" s="269"/>
      <c r="FL52" s="270">
        <f t="shared" si="10"/>
        <v>73910</v>
      </c>
      <c r="FM52" s="271">
        <f t="shared" si="10"/>
        <v>63700</v>
      </c>
      <c r="FN52" s="268">
        <v>12489.84</v>
      </c>
      <c r="FO52" s="268">
        <v>33866.51</v>
      </c>
      <c r="FP52" s="268">
        <v>15803.18</v>
      </c>
      <c r="FQ52" s="268">
        <v>15577.96</v>
      </c>
      <c r="FR52" s="268">
        <v>14415.88</v>
      </c>
      <c r="FS52" s="268">
        <v>14421.51</v>
      </c>
      <c r="FT52" s="268">
        <v>13593.33</v>
      </c>
      <c r="FU52" s="268">
        <v>4685.1099999999997</v>
      </c>
      <c r="FV52" s="268">
        <v>8855.27</v>
      </c>
      <c r="FW52" s="268">
        <v>12637.09</v>
      </c>
      <c r="FX52" s="268">
        <v>13532.1</v>
      </c>
      <c r="FY52" s="268">
        <v>13040.2</v>
      </c>
      <c r="FZ52" s="269"/>
      <c r="GA52" s="270">
        <f t="shared" si="11"/>
        <v>172917.98</v>
      </c>
      <c r="GB52" s="271">
        <f t="shared" si="11"/>
        <v>160428.14000000001</v>
      </c>
      <c r="GC52" s="268">
        <v>20429.060000000001</v>
      </c>
      <c r="GD52" s="268">
        <v>31687.74</v>
      </c>
      <c r="GE52" s="268">
        <v>18870.46</v>
      </c>
      <c r="GF52" s="268">
        <v>25870.16</v>
      </c>
      <c r="GG52" s="268">
        <v>24148.42</v>
      </c>
      <c r="GH52" s="268">
        <v>27013.82</v>
      </c>
      <c r="GI52" s="268">
        <v>34150.959999999999</v>
      </c>
      <c r="GJ52" s="268">
        <v>14370.68</v>
      </c>
      <c r="GK52" s="268">
        <v>19553.73</v>
      </c>
      <c r="GL52" s="268">
        <v>27172.959999999999</v>
      </c>
      <c r="GM52" s="268">
        <v>26467.47</v>
      </c>
      <c r="GN52" s="268">
        <v>22970.59</v>
      </c>
      <c r="GO52" s="269"/>
      <c r="GP52" s="270">
        <f t="shared" si="12"/>
        <v>292706.05</v>
      </c>
      <c r="GQ52" s="271">
        <f t="shared" si="12"/>
        <v>272276.99</v>
      </c>
      <c r="GR52" s="268">
        <v>0</v>
      </c>
      <c r="GS52" s="268">
        <v>0</v>
      </c>
      <c r="GT52" s="268">
        <v>0</v>
      </c>
      <c r="GU52" s="268">
        <v>0</v>
      </c>
      <c r="GV52" s="268">
        <v>0</v>
      </c>
      <c r="GW52" s="268">
        <v>0</v>
      </c>
      <c r="GX52" s="268">
        <v>0</v>
      </c>
      <c r="GY52" s="268">
        <v>0</v>
      </c>
      <c r="GZ52" s="268">
        <v>0</v>
      </c>
      <c r="HA52" s="268">
        <v>0</v>
      </c>
      <c r="HB52" s="268">
        <v>0</v>
      </c>
      <c r="HC52" s="268">
        <v>0</v>
      </c>
      <c r="HD52" s="269"/>
      <c r="HE52" s="270">
        <f t="shared" si="13"/>
        <v>0</v>
      </c>
      <c r="HF52" s="271">
        <f t="shared" si="13"/>
        <v>0</v>
      </c>
      <c r="HG52" s="268">
        <v>0</v>
      </c>
      <c r="HH52" s="268">
        <v>0</v>
      </c>
      <c r="HI52" s="268">
        <v>0</v>
      </c>
      <c r="HJ52" s="268">
        <v>0</v>
      </c>
      <c r="HK52" s="268">
        <v>0</v>
      </c>
      <c r="HL52" s="268">
        <v>0</v>
      </c>
      <c r="HM52" s="268">
        <v>0</v>
      </c>
      <c r="HN52" s="268">
        <v>0</v>
      </c>
      <c r="HO52" s="268">
        <v>0</v>
      </c>
      <c r="HP52" s="268">
        <v>0</v>
      </c>
      <c r="HQ52" s="268">
        <v>0</v>
      </c>
      <c r="HR52" s="268">
        <v>0</v>
      </c>
      <c r="HS52" s="269"/>
      <c r="HT52" s="270">
        <f t="shared" si="14"/>
        <v>0</v>
      </c>
      <c r="HU52" s="271">
        <f t="shared" si="14"/>
        <v>0</v>
      </c>
      <c r="HV52" s="268">
        <v>0</v>
      </c>
      <c r="HW52" s="268">
        <v>0</v>
      </c>
      <c r="HX52" s="268">
        <v>0</v>
      </c>
      <c r="HY52" s="268">
        <v>0</v>
      </c>
      <c r="HZ52" s="268">
        <v>0</v>
      </c>
      <c r="IA52" s="268">
        <v>0</v>
      </c>
      <c r="IB52" s="268">
        <v>0</v>
      </c>
      <c r="IC52" s="268">
        <v>0</v>
      </c>
      <c r="ID52" s="268">
        <v>0</v>
      </c>
      <c r="IE52" s="268">
        <v>0</v>
      </c>
      <c r="IF52" s="268">
        <v>0</v>
      </c>
      <c r="IG52" s="268">
        <v>0</v>
      </c>
      <c r="IH52" s="269"/>
      <c r="II52" s="270">
        <f t="shared" si="15"/>
        <v>0</v>
      </c>
      <c r="IJ52" s="271">
        <f t="shared" si="15"/>
        <v>0</v>
      </c>
      <c r="IK52" s="268">
        <v>156042.81</v>
      </c>
      <c r="IL52" s="268">
        <v>173462.18</v>
      </c>
      <c r="IM52" s="268">
        <v>151967.20000000001</v>
      </c>
      <c r="IN52" s="268">
        <v>174383.96</v>
      </c>
      <c r="IO52" s="268">
        <v>137609</v>
      </c>
      <c r="IP52" s="268">
        <v>140099.5</v>
      </c>
      <c r="IQ52" s="268">
        <v>175433.21</v>
      </c>
      <c r="IR52" s="268">
        <v>122094.5</v>
      </c>
      <c r="IS52" s="268">
        <v>114041.41</v>
      </c>
      <c r="IT52" s="268">
        <v>132976.26</v>
      </c>
      <c r="IU52" s="268">
        <v>136333.41</v>
      </c>
      <c r="IV52" s="268">
        <v>143869.43</v>
      </c>
      <c r="IW52" s="269"/>
      <c r="IX52" s="270">
        <f t="shared" si="16"/>
        <v>1758312.8699999999</v>
      </c>
      <c r="IY52" s="271">
        <f t="shared" si="16"/>
        <v>1602270.0599999996</v>
      </c>
      <c r="IZ52" s="268">
        <v>56248.54</v>
      </c>
      <c r="JA52" s="268">
        <v>169422.59</v>
      </c>
      <c r="JB52" s="268">
        <v>114274.56</v>
      </c>
      <c r="JC52" s="268">
        <v>109656.01</v>
      </c>
      <c r="JD52" s="268">
        <v>163475.82999999999</v>
      </c>
      <c r="JE52" s="268">
        <v>121223.28</v>
      </c>
      <c r="JF52" s="268">
        <v>59423.93</v>
      </c>
      <c r="JG52" s="268">
        <v>6557.51</v>
      </c>
      <c r="JH52" s="268">
        <v>11089.96</v>
      </c>
      <c r="JI52" s="268">
        <v>26258.06</v>
      </c>
      <c r="JJ52" s="268">
        <v>59020.98</v>
      </c>
      <c r="JK52" s="268">
        <v>96949.34</v>
      </c>
      <c r="JL52" s="269"/>
      <c r="JM52" s="270">
        <f t="shared" si="17"/>
        <v>993600.59000000008</v>
      </c>
      <c r="JN52" s="271">
        <f t="shared" si="17"/>
        <v>937352.05</v>
      </c>
      <c r="JO52" s="268">
        <v>0</v>
      </c>
      <c r="JP52" s="268">
        <v>0</v>
      </c>
      <c r="JQ52" s="268">
        <v>0</v>
      </c>
      <c r="JR52" s="268">
        <v>0</v>
      </c>
      <c r="JS52" s="268">
        <v>0</v>
      </c>
      <c r="JT52" s="268">
        <v>0</v>
      </c>
      <c r="JU52" s="268">
        <v>0</v>
      </c>
      <c r="JV52" s="268">
        <v>0</v>
      </c>
      <c r="JW52" s="268">
        <v>0</v>
      </c>
      <c r="JX52" s="268">
        <v>0</v>
      </c>
      <c r="JY52" s="268">
        <v>0</v>
      </c>
      <c r="JZ52" s="268">
        <v>0</v>
      </c>
      <c r="KA52" s="269"/>
      <c r="KB52" s="270">
        <f t="shared" si="18"/>
        <v>0</v>
      </c>
      <c r="KC52" s="271">
        <f t="shared" si="18"/>
        <v>0</v>
      </c>
      <c r="KD52" s="268">
        <v>96502.22</v>
      </c>
      <c r="KE52" s="268">
        <v>112273.9</v>
      </c>
      <c r="KF52" s="268">
        <v>96097.07</v>
      </c>
      <c r="KG52" s="268">
        <v>112621.54</v>
      </c>
      <c r="KH52" s="268">
        <v>86160</v>
      </c>
      <c r="KI52" s="268">
        <v>89049.09</v>
      </c>
      <c r="KJ52" s="268">
        <v>116592.84</v>
      </c>
      <c r="KK52" s="268">
        <v>78400</v>
      </c>
      <c r="KL52" s="268">
        <v>76357.22</v>
      </c>
      <c r="KM52" s="268">
        <v>87286.720000000001</v>
      </c>
      <c r="KN52" s="268">
        <v>88079.94</v>
      </c>
      <c r="KO52" s="268">
        <v>92208.5</v>
      </c>
      <c r="KP52" s="269"/>
      <c r="KQ52" s="270">
        <f t="shared" si="19"/>
        <v>1131629.0399999998</v>
      </c>
      <c r="KR52" s="271">
        <f t="shared" si="19"/>
        <v>1035126.8199999998</v>
      </c>
      <c r="KS52" s="268">
        <v>9900</v>
      </c>
      <c r="KT52" s="268">
        <v>8643.85</v>
      </c>
      <c r="KU52" s="268">
        <v>8000</v>
      </c>
      <c r="KV52" s="268">
        <v>6039.2</v>
      </c>
      <c r="KW52" s="268">
        <v>9675.7000000000007</v>
      </c>
      <c r="KX52" s="268">
        <v>7840.91</v>
      </c>
      <c r="KY52" s="268">
        <v>6278</v>
      </c>
      <c r="KZ52" s="268">
        <v>2972</v>
      </c>
      <c r="LA52" s="268">
        <v>5850</v>
      </c>
      <c r="LB52" s="268">
        <v>4841.88</v>
      </c>
      <c r="LC52" s="268">
        <v>2558.12</v>
      </c>
      <c r="LD52" s="268">
        <v>5350</v>
      </c>
      <c r="LE52" s="269"/>
      <c r="LF52" s="270">
        <f t="shared" si="20"/>
        <v>77949.66</v>
      </c>
      <c r="LG52" s="271">
        <f t="shared" si="20"/>
        <v>68049.66</v>
      </c>
      <c r="LH52" s="268">
        <v>1600</v>
      </c>
      <c r="LI52" s="268">
        <v>2000</v>
      </c>
      <c r="LJ52" s="268">
        <v>2160</v>
      </c>
      <c r="LK52" s="268">
        <v>2800</v>
      </c>
      <c r="LL52" s="268">
        <v>1760</v>
      </c>
      <c r="LM52" s="268">
        <v>2080</v>
      </c>
      <c r="LN52" s="268">
        <v>2320</v>
      </c>
      <c r="LO52" s="268">
        <v>2400</v>
      </c>
      <c r="LP52" s="268">
        <v>1964.1</v>
      </c>
      <c r="LQ52" s="268">
        <v>2320</v>
      </c>
      <c r="LR52" s="268">
        <v>2080</v>
      </c>
      <c r="LS52" s="268">
        <v>2410</v>
      </c>
      <c r="LT52" s="269"/>
      <c r="LU52" s="270">
        <f t="shared" si="21"/>
        <v>25894.1</v>
      </c>
      <c r="LV52" s="271">
        <f t="shared" si="21"/>
        <v>24294.1</v>
      </c>
      <c r="LW52" s="268">
        <v>12311</v>
      </c>
      <c r="LX52" s="268">
        <v>20938.990000000002</v>
      </c>
      <c r="LY52" s="268">
        <v>18165</v>
      </c>
      <c r="LZ52" s="268">
        <v>18565</v>
      </c>
      <c r="MA52" s="268">
        <v>17380</v>
      </c>
      <c r="MB52" s="268">
        <v>14615</v>
      </c>
      <c r="MC52" s="268">
        <v>15405</v>
      </c>
      <c r="MD52" s="268">
        <v>20540</v>
      </c>
      <c r="ME52" s="268">
        <v>18565</v>
      </c>
      <c r="MF52" s="268">
        <v>15800</v>
      </c>
      <c r="MG52" s="268">
        <v>18565</v>
      </c>
      <c r="MH52" s="268">
        <v>14220</v>
      </c>
      <c r="MI52" s="269"/>
      <c r="MJ52" s="270">
        <f t="shared" si="22"/>
        <v>205069.99</v>
      </c>
      <c r="MK52" s="271">
        <f t="shared" si="22"/>
        <v>192758.99</v>
      </c>
      <c r="ML52" s="268">
        <v>395</v>
      </c>
      <c r="MM52" s="268">
        <v>3160</v>
      </c>
      <c r="MN52" s="268">
        <v>2085</v>
      </c>
      <c r="MO52" s="268">
        <v>4985</v>
      </c>
      <c r="MP52" s="268">
        <v>790</v>
      </c>
      <c r="MQ52" s="268">
        <v>2640</v>
      </c>
      <c r="MR52" s="268">
        <v>3195</v>
      </c>
      <c r="MS52" s="268">
        <v>2295</v>
      </c>
      <c r="MT52" s="268">
        <v>4195</v>
      </c>
      <c r="MU52" s="268">
        <v>1687.51</v>
      </c>
      <c r="MV52" s="268">
        <v>2690</v>
      </c>
      <c r="MW52" s="268">
        <v>900</v>
      </c>
      <c r="MX52" s="269"/>
      <c r="MY52" s="270">
        <f t="shared" si="23"/>
        <v>29017.51</v>
      </c>
      <c r="MZ52" s="271">
        <f t="shared" si="23"/>
        <v>28622.51</v>
      </c>
      <c r="NA52" s="268">
        <v>427944</v>
      </c>
      <c r="NB52" s="268">
        <v>539906</v>
      </c>
      <c r="NC52" s="268">
        <v>467628.59</v>
      </c>
      <c r="ND52" s="268">
        <v>604256.56999999995</v>
      </c>
      <c r="NE52" s="268">
        <v>511193.41</v>
      </c>
      <c r="NF52" s="268">
        <v>540456.79</v>
      </c>
      <c r="NG52" s="268">
        <v>587705.96</v>
      </c>
      <c r="NH52" s="268">
        <v>346578.3</v>
      </c>
      <c r="NI52" s="268">
        <v>327626.28999999998</v>
      </c>
      <c r="NJ52" s="268">
        <v>356162.26</v>
      </c>
      <c r="NK52" s="268">
        <v>414203.55</v>
      </c>
      <c r="NL52" s="268">
        <v>389731.15</v>
      </c>
      <c r="NM52" s="269"/>
      <c r="NN52" s="270">
        <f t="shared" si="24"/>
        <v>5513392.8700000001</v>
      </c>
      <c r="NO52" s="271">
        <f t="shared" si="24"/>
        <v>5085448.87</v>
      </c>
      <c r="NP52" s="268">
        <v>4455.41</v>
      </c>
      <c r="NQ52" s="268">
        <v>9040.7800000000007</v>
      </c>
      <c r="NR52" s="268">
        <v>7851.83</v>
      </c>
      <c r="NS52" s="268">
        <v>9258.91</v>
      </c>
      <c r="NT52" s="268">
        <v>13704.73</v>
      </c>
      <c r="NU52" s="268">
        <v>10221.41</v>
      </c>
      <c r="NV52" s="268">
        <v>5816.22</v>
      </c>
      <c r="NW52" s="268">
        <v>2945.88</v>
      </c>
      <c r="NX52" s="268">
        <v>3209.28</v>
      </c>
      <c r="NY52" s="268">
        <v>2250.13</v>
      </c>
      <c r="NZ52" s="268">
        <v>3195.61</v>
      </c>
      <c r="OA52" s="268">
        <v>3770.9</v>
      </c>
      <c r="OB52" s="269"/>
      <c r="OC52" s="270">
        <f t="shared" si="25"/>
        <v>75721.090000000011</v>
      </c>
      <c r="OD52" s="271">
        <f t="shared" si="25"/>
        <v>71265.679999999993</v>
      </c>
      <c r="OE52" s="268">
        <v>78400</v>
      </c>
      <c r="OF52" s="268">
        <v>103222.22</v>
      </c>
      <c r="OG52" s="268">
        <v>86694.8</v>
      </c>
      <c r="OH52" s="268">
        <v>115840</v>
      </c>
      <c r="OI52" s="268">
        <v>81360</v>
      </c>
      <c r="OJ52" s="268">
        <v>96552.22</v>
      </c>
      <c r="OK52" s="268">
        <v>120000.64</v>
      </c>
      <c r="OL52" s="268">
        <v>55835.16</v>
      </c>
      <c r="OM52" s="268">
        <v>65337.16</v>
      </c>
      <c r="ON52" s="268">
        <v>65074.51</v>
      </c>
      <c r="OO52" s="268">
        <v>76311.460000000006</v>
      </c>
      <c r="OP52" s="268">
        <v>66760.05</v>
      </c>
      <c r="OQ52" s="269"/>
      <c r="OR52" s="270">
        <f t="shared" si="26"/>
        <v>1011388.2200000001</v>
      </c>
      <c r="OS52" s="271">
        <f t="shared" si="26"/>
        <v>932988.22000000009</v>
      </c>
      <c r="OT52" s="268">
        <v>1000</v>
      </c>
      <c r="OU52" s="268">
        <v>900</v>
      </c>
      <c r="OV52" s="268">
        <v>853.27</v>
      </c>
      <c r="OW52" s="268">
        <v>1350</v>
      </c>
      <c r="OX52" s="268">
        <v>1200</v>
      </c>
      <c r="OY52" s="268">
        <v>1550</v>
      </c>
      <c r="OZ52" s="268">
        <v>646.73</v>
      </c>
      <c r="PA52" s="268">
        <v>791.46</v>
      </c>
      <c r="PB52" s="268">
        <v>700</v>
      </c>
      <c r="PC52" s="268">
        <v>1658.54</v>
      </c>
      <c r="PD52" s="268">
        <v>2450</v>
      </c>
      <c r="PE52" s="268">
        <v>1500</v>
      </c>
      <c r="PF52" s="269"/>
      <c r="PG52" s="270">
        <f t="shared" si="27"/>
        <v>14600</v>
      </c>
      <c r="PH52" s="271">
        <f t="shared" si="27"/>
        <v>13600</v>
      </c>
      <c r="PI52" s="268">
        <v>85350.3</v>
      </c>
      <c r="PJ52" s="268">
        <v>115177.18</v>
      </c>
      <c r="PK52" s="268">
        <v>91214.04</v>
      </c>
      <c r="PL52" s="268">
        <v>92708.76</v>
      </c>
      <c r="PM52" s="268">
        <v>94295.97</v>
      </c>
      <c r="PN52" s="268">
        <v>100741.37</v>
      </c>
      <c r="PO52" s="268">
        <v>113943</v>
      </c>
      <c r="PP52" s="268">
        <v>88628</v>
      </c>
      <c r="PQ52" s="268">
        <v>89898.36</v>
      </c>
      <c r="PR52" s="268">
        <v>106598.29</v>
      </c>
      <c r="PS52" s="268">
        <v>106605.64</v>
      </c>
      <c r="PT52" s="268">
        <v>115268.58</v>
      </c>
      <c r="PU52" s="269"/>
      <c r="PV52" s="270">
        <f t="shared" si="28"/>
        <v>1200429.49</v>
      </c>
      <c r="PW52" s="271">
        <f t="shared" si="28"/>
        <v>1115079.19</v>
      </c>
      <c r="PX52" s="268">
        <v>12502.5</v>
      </c>
      <c r="PY52" s="268">
        <v>14072.25</v>
      </c>
      <c r="PZ52" s="268">
        <v>15021.71</v>
      </c>
      <c r="QA52" s="268">
        <v>15657.55</v>
      </c>
      <c r="QB52" s="268">
        <v>17508.82</v>
      </c>
      <c r="QC52" s="268">
        <v>13962.28</v>
      </c>
      <c r="QD52" s="268">
        <v>15332.55</v>
      </c>
      <c r="QE52" s="268">
        <v>8988.1</v>
      </c>
      <c r="QF52" s="268">
        <v>11926.77</v>
      </c>
      <c r="QG52" s="268">
        <v>16529.91</v>
      </c>
      <c r="QH52" s="268">
        <v>11417.27</v>
      </c>
      <c r="QI52" s="268">
        <v>12947.48</v>
      </c>
      <c r="QJ52" s="269"/>
      <c r="QK52" s="270">
        <f t="shared" si="29"/>
        <v>165867.19</v>
      </c>
      <c r="QL52" s="271">
        <f t="shared" si="29"/>
        <v>153364.69000000003</v>
      </c>
      <c r="QM52" s="268">
        <v>606.45000000000005</v>
      </c>
      <c r="QN52" s="268">
        <v>1839.83</v>
      </c>
      <c r="QO52" s="268">
        <v>1393.72</v>
      </c>
      <c r="QP52" s="268">
        <v>1280</v>
      </c>
      <c r="QQ52" s="268">
        <v>1280</v>
      </c>
      <c r="QR52" s="268">
        <v>1360</v>
      </c>
      <c r="QS52" s="268">
        <v>1200</v>
      </c>
      <c r="QT52" s="268">
        <v>640</v>
      </c>
      <c r="QU52" s="268">
        <v>720</v>
      </c>
      <c r="QV52" s="268">
        <v>1040</v>
      </c>
      <c r="QW52" s="268">
        <v>800</v>
      </c>
      <c r="QX52" s="268">
        <v>880</v>
      </c>
      <c r="QY52" s="269"/>
      <c r="QZ52" s="270">
        <f t="shared" si="30"/>
        <v>13040</v>
      </c>
      <c r="RA52" s="271">
        <f t="shared" si="30"/>
        <v>12433.55</v>
      </c>
      <c r="RB52" s="268">
        <v>900</v>
      </c>
      <c r="RC52" s="268">
        <v>1700</v>
      </c>
      <c r="RD52" s="268">
        <v>1109.0999999999999</v>
      </c>
      <c r="RE52" s="268">
        <v>352.33</v>
      </c>
      <c r="RF52" s="268">
        <v>900.93</v>
      </c>
      <c r="RG52" s="268">
        <v>800</v>
      </c>
      <c r="RH52" s="268">
        <v>800</v>
      </c>
      <c r="RI52" s="268">
        <v>1200</v>
      </c>
      <c r="RJ52" s="268">
        <v>1400</v>
      </c>
      <c r="RK52" s="268">
        <v>900</v>
      </c>
      <c r="RL52" s="268">
        <v>550</v>
      </c>
      <c r="RM52" s="268">
        <v>1600</v>
      </c>
      <c r="RN52" s="269"/>
      <c r="RO52" s="270">
        <f t="shared" si="31"/>
        <v>12212.36</v>
      </c>
      <c r="RP52" s="271">
        <f t="shared" si="31"/>
        <v>11312.36</v>
      </c>
      <c r="RQ52" s="268">
        <v>0</v>
      </c>
      <c r="RR52" s="268">
        <v>566.02</v>
      </c>
      <c r="RS52" s="268">
        <v>160</v>
      </c>
      <c r="RT52" s="268">
        <v>0</v>
      </c>
      <c r="RU52" s="268">
        <v>166.41</v>
      </c>
      <c r="RV52" s="268">
        <v>0</v>
      </c>
      <c r="RW52" s="268">
        <v>336.01</v>
      </c>
      <c r="RX52" s="268">
        <v>160</v>
      </c>
      <c r="RY52" s="268">
        <v>80</v>
      </c>
      <c r="RZ52" s="268">
        <v>819.99</v>
      </c>
      <c r="SA52" s="268">
        <v>240</v>
      </c>
      <c r="SB52" s="268">
        <v>160</v>
      </c>
      <c r="SC52" s="269"/>
      <c r="SD52" s="270">
        <f t="shared" si="32"/>
        <v>2688.4300000000003</v>
      </c>
      <c r="SE52" s="271">
        <f t="shared" si="32"/>
        <v>2688.4300000000003</v>
      </c>
      <c r="SF52" s="268">
        <v>1982.98</v>
      </c>
      <c r="SG52" s="268">
        <v>1580</v>
      </c>
      <c r="SH52" s="268">
        <v>1185</v>
      </c>
      <c r="SI52" s="268">
        <v>791.9</v>
      </c>
      <c r="SJ52" s="268">
        <v>790</v>
      </c>
      <c r="SK52" s="268">
        <v>1185</v>
      </c>
      <c r="SL52" s="268">
        <v>0</v>
      </c>
      <c r="SM52" s="268">
        <v>790</v>
      </c>
      <c r="SN52" s="268">
        <v>1580</v>
      </c>
      <c r="SO52" s="268">
        <v>1185</v>
      </c>
      <c r="SP52" s="268">
        <v>790</v>
      </c>
      <c r="SQ52" s="268">
        <v>395</v>
      </c>
      <c r="SR52" s="269"/>
      <c r="SS52" s="270">
        <f t="shared" si="33"/>
        <v>12254.88</v>
      </c>
      <c r="ST52" s="271">
        <f t="shared" si="33"/>
        <v>10271.9</v>
      </c>
      <c r="SU52" s="268">
        <v>44553.06</v>
      </c>
      <c r="SV52" s="268">
        <v>62633.47</v>
      </c>
      <c r="SW52" s="268">
        <v>47942.63</v>
      </c>
      <c r="SX52" s="268">
        <v>42310.26</v>
      </c>
      <c r="SY52" s="268">
        <v>53970</v>
      </c>
      <c r="SZ52" s="268">
        <v>50649</v>
      </c>
      <c r="TA52" s="268">
        <v>50866.13</v>
      </c>
      <c r="TB52" s="268">
        <v>28369</v>
      </c>
      <c r="TC52" s="268">
        <v>44494.52</v>
      </c>
      <c r="TD52" s="268">
        <v>51990.59</v>
      </c>
      <c r="TE52" s="268">
        <v>59600</v>
      </c>
      <c r="TF52" s="268">
        <v>57652.84</v>
      </c>
      <c r="TG52" s="269"/>
      <c r="TH52" s="270">
        <f t="shared" si="34"/>
        <v>595031.5</v>
      </c>
      <c r="TI52" s="271">
        <f t="shared" si="34"/>
        <v>550478.43999999994</v>
      </c>
      <c r="TJ52" s="268">
        <v>33211.410000000003</v>
      </c>
      <c r="TK52" s="268">
        <v>38574.300000000003</v>
      </c>
      <c r="TL52" s="268">
        <v>35333.800000000003</v>
      </c>
      <c r="TM52" s="268">
        <v>36590.35</v>
      </c>
      <c r="TN52" s="268">
        <v>22931.31</v>
      </c>
      <c r="TO52" s="268">
        <v>31631.360000000001</v>
      </c>
      <c r="TP52" s="268">
        <v>25934.17</v>
      </c>
      <c r="TQ52" s="268">
        <v>23486.98</v>
      </c>
      <c r="TR52" s="268">
        <v>34048.879999999997</v>
      </c>
      <c r="TS52" s="268">
        <v>25280.5</v>
      </c>
      <c r="TT52" s="268">
        <v>29049.89</v>
      </c>
      <c r="TU52" s="268">
        <v>28357.21</v>
      </c>
      <c r="TV52" s="269"/>
      <c r="TW52" s="270">
        <f t="shared" si="35"/>
        <v>364430.16000000003</v>
      </c>
      <c r="TX52" s="271">
        <f t="shared" si="35"/>
        <v>331218.75000000006</v>
      </c>
      <c r="TY52" s="268">
        <v>30814.99</v>
      </c>
      <c r="TZ52" s="268">
        <v>43194.69</v>
      </c>
      <c r="UA52" s="268">
        <v>32979.51</v>
      </c>
      <c r="UB52" s="268">
        <v>29382.75</v>
      </c>
      <c r="UC52" s="268">
        <v>37453.75</v>
      </c>
      <c r="UD52" s="268">
        <v>35120</v>
      </c>
      <c r="UE52" s="268">
        <v>35092.730000000003</v>
      </c>
      <c r="UF52" s="268">
        <v>19682.009999999998</v>
      </c>
      <c r="UG52" s="268">
        <v>30903.85</v>
      </c>
      <c r="UH52" s="268">
        <v>35918.21</v>
      </c>
      <c r="UI52" s="268">
        <v>41200</v>
      </c>
      <c r="UJ52" s="268">
        <v>39632.92</v>
      </c>
      <c r="UK52" s="269"/>
      <c r="UL52" s="270">
        <f t="shared" si="36"/>
        <v>411375.41</v>
      </c>
      <c r="UM52" s="271">
        <f t="shared" si="36"/>
        <v>380560.42000000004</v>
      </c>
      <c r="UN52" s="268">
        <v>3000</v>
      </c>
      <c r="UO52" s="268">
        <v>4408</v>
      </c>
      <c r="UP52" s="268">
        <v>3100</v>
      </c>
      <c r="UQ52" s="268">
        <v>3500</v>
      </c>
      <c r="UR52" s="268">
        <v>3250</v>
      </c>
      <c r="US52" s="268">
        <v>3850</v>
      </c>
      <c r="UT52" s="268">
        <v>3136.56</v>
      </c>
      <c r="UU52" s="268">
        <v>2850</v>
      </c>
      <c r="UV52" s="268">
        <v>4096</v>
      </c>
      <c r="UW52" s="268">
        <v>4000</v>
      </c>
      <c r="UX52" s="268">
        <v>4900</v>
      </c>
      <c r="UY52" s="268">
        <v>3550</v>
      </c>
      <c r="UZ52" s="269"/>
      <c r="VA52" s="270">
        <f t="shared" si="37"/>
        <v>43640.56</v>
      </c>
      <c r="VB52" s="271">
        <f t="shared" si="37"/>
        <v>40640.559999999998</v>
      </c>
      <c r="VC52" s="268">
        <v>960</v>
      </c>
      <c r="VD52" s="268">
        <v>720</v>
      </c>
      <c r="VE52" s="268">
        <v>560</v>
      </c>
      <c r="VF52" s="268">
        <v>640</v>
      </c>
      <c r="VG52" s="268">
        <v>560</v>
      </c>
      <c r="VH52" s="268">
        <v>720</v>
      </c>
      <c r="VI52" s="268">
        <v>720</v>
      </c>
      <c r="VJ52" s="268">
        <v>800</v>
      </c>
      <c r="VK52" s="268">
        <v>640</v>
      </c>
      <c r="VL52" s="268">
        <v>320</v>
      </c>
      <c r="VM52" s="268">
        <v>480</v>
      </c>
      <c r="VN52" s="268">
        <v>720</v>
      </c>
      <c r="VO52" s="269"/>
      <c r="VP52" s="270">
        <f t="shared" si="38"/>
        <v>7840</v>
      </c>
      <c r="VQ52" s="271">
        <f t="shared" si="38"/>
        <v>6880</v>
      </c>
      <c r="VR52" s="268">
        <v>21890</v>
      </c>
      <c r="VS52" s="268">
        <v>33495</v>
      </c>
      <c r="VT52" s="268">
        <v>25489.59</v>
      </c>
      <c r="VU52" s="268">
        <v>25436.080000000002</v>
      </c>
      <c r="VV52" s="268">
        <v>23950.81</v>
      </c>
      <c r="VW52" s="268">
        <v>27140</v>
      </c>
      <c r="VX52" s="268">
        <v>31619.64</v>
      </c>
      <c r="VY52" s="268">
        <v>26474</v>
      </c>
      <c r="VZ52" s="268">
        <v>19635.2</v>
      </c>
      <c r="WA52" s="268">
        <v>27579.84</v>
      </c>
      <c r="WB52" s="268">
        <v>26935</v>
      </c>
      <c r="WC52" s="268">
        <v>25960</v>
      </c>
      <c r="WD52" s="269"/>
      <c r="WE52" s="270">
        <f t="shared" si="39"/>
        <v>315605.16000000003</v>
      </c>
      <c r="WF52" s="271">
        <f t="shared" si="39"/>
        <v>293715.16000000003</v>
      </c>
      <c r="WG52" s="268">
        <v>67921.149999999994</v>
      </c>
      <c r="WH52" s="268">
        <v>77942.59</v>
      </c>
      <c r="WI52" s="268">
        <v>68347.23</v>
      </c>
      <c r="WJ52" s="268">
        <v>64834.14</v>
      </c>
      <c r="WK52" s="268">
        <v>80272.75</v>
      </c>
      <c r="WL52" s="268">
        <v>73682.3</v>
      </c>
      <c r="WM52" s="268">
        <v>86984.33</v>
      </c>
      <c r="WN52" s="268">
        <v>51129.760000000002</v>
      </c>
      <c r="WO52" s="268">
        <v>64817.32</v>
      </c>
      <c r="WP52" s="268">
        <v>73738.23</v>
      </c>
      <c r="WQ52" s="268">
        <v>85121.52</v>
      </c>
      <c r="WR52" s="268">
        <v>70267.520000000004</v>
      </c>
      <c r="WS52" s="269"/>
      <c r="WT52" s="270">
        <f t="shared" si="40"/>
        <v>865058.84</v>
      </c>
      <c r="WU52" s="271">
        <f t="shared" si="40"/>
        <v>797137.69000000006</v>
      </c>
      <c r="WV52" s="268">
        <v>7399.34</v>
      </c>
      <c r="WW52" s="268">
        <v>9194.2199999999993</v>
      </c>
      <c r="WX52" s="268">
        <v>9527.4699999999993</v>
      </c>
      <c r="WY52" s="268">
        <v>7417.78</v>
      </c>
      <c r="WZ52" s="268">
        <v>11188.02</v>
      </c>
      <c r="XA52" s="268">
        <v>8761.6</v>
      </c>
      <c r="XB52" s="268">
        <v>11074.73</v>
      </c>
      <c r="XC52" s="268">
        <v>5127.9399999999996</v>
      </c>
      <c r="XD52" s="268">
        <v>6432.48</v>
      </c>
      <c r="XE52" s="268">
        <v>7906.28</v>
      </c>
      <c r="XF52" s="268">
        <v>8667.8799999999992</v>
      </c>
      <c r="XG52" s="268">
        <v>6131.14</v>
      </c>
      <c r="XH52" s="269"/>
      <c r="XI52" s="270">
        <f t="shared" si="41"/>
        <v>98828.88</v>
      </c>
      <c r="XJ52" s="271">
        <f t="shared" si="41"/>
        <v>91429.54</v>
      </c>
      <c r="XK52" s="268">
        <v>0</v>
      </c>
      <c r="XL52" s="268">
        <v>0</v>
      </c>
      <c r="XM52" s="268">
        <v>0</v>
      </c>
      <c r="XN52" s="268">
        <v>0</v>
      </c>
      <c r="XO52" s="268">
        <v>0</v>
      </c>
      <c r="XP52" s="268">
        <v>0</v>
      </c>
      <c r="XQ52" s="268">
        <v>0</v>
      </c>
      <c r="XR52" s="268">
        <v>0</v>
      </c>
      <c r="XS52" s="268">
        <v>0</v>
      </c>
      <c r="XT52" s="268">
        <v>0</v>
      </c>
      <c r="XU52" s="268">
        <v>0</v>
      </c>
      <c r="XV52" s="268">
        <v>0</v>
      </c>
      <c r="XW52" s="268"/>
      <c r="XX52" s="270">
        <f t="shared" si="42"/>
        <v>0</v>
      </c>
      <c r="XY52" s="271">
        <f t="shared" si="42"/>
        <v>0</v>
      </c>
      <c r="XZ52" s="268">
        <v>73442.570000000007</v>
      </c>
      <c r="YA52" s="268">
        <v>73079.100000000006</v>
      </c>
      <c r="YB52" s="268">
        <v>27977.25</v>
      </c>
      <c r="YC52" s="268">
        <v>23976.01</v>
      </c>
      <c r="YD52" s="268">
        <v>27993.26</v>
      </c>
      <c r="YE52" s="268">
        <v>32127.67</v>
      </c>
      <c r="YF52" s="268">
        <v>29907.46</v>
      </c>
      <c r="YG52" s="268">
        <v>9541.86</v>
      </c>
      <c r="YH52" s="268">
        <v>17260.939999999999</v>
      </c>
      <c r="YI52" s="268">
        <v>23974.6</v>
      </c>
      <c r="YJ52" s="268">
        <v>30772.68</v>
      </c>
      <c r="YK52" s="268">
        <v>27395.74</v>
      </c>
      <c r="YL52" s="269"/>
      <c r="YM52" s="270">
        <f t="shared" si="43"/>
        <v>397449.14</v>
      </c>
      <c r="YN52" s="271">
        <f t="shared" si="43"/>
        <v>324006.56999999995</v>
      </c>
      <c r="YO52" s="268">
        <v>32298.27</v>
      </c>
      <c r="YP52" s="268">
        <v>42506.91</v>
      </c>
      <c r="YQ52" s="268">
        <v>31233.3</v>
      </c>
      <c r="YR52" s="268">
        <v>33262.71</v>
      </c>
      <c r="YS52" s="268">
        <v>31384.5</v>
      </c>
      <c r="YT52" s="268">
        <v>35343.33</v>
      </c>
      <c r="YU52" s="268">
        <v>36711.69</v>
      </c>
      <c r="YV52" s="268">
        <v>14358</v>
      </c>
      <c r="YW52" s="268">
        <v>20273.97</v>
      </c>
      <c r="YX52" s="268">
        <v>31584.76</v>
      </c>
      <c r="YY52" s="268">
        <v>30828</v>
      </c>
      <c r="YZ52" s="268">
        <v>27237.61</v>
      </c>
      <c r="ZA52" s="269"/>
      <c r="ZB52" s="270">
        <f t="shared" si="44"/>
        <v>367023.05000000005</v>
      </c>
      <c r="ZC52" s="271">
        <f t="shared" si="44"/>
        <v>334724.77999999997</v>
      </c>
      <c r="ZD52" s="268">
        <v>0</v>
      </c>
      <c r="ZE52" s="268">
        <v>0</v>
      </c>
      <c r="ZF52" s="268">
        <v>0</v>
      </c>
      <c r="ZG52" s="268">
        <v>0</v>
      </c>
      <c r="ZH52" s="268">
        <v>0</v>
      </c>
      <c r="ZI52" s="268">
        <v>0</v>
      </c>
      <c r="ZJ52" s="268">
        <v>0</v>
      </c>
      <c r="ZK52" s="268">
        <v>0</v>
      </c>
      <c r="ZL52" s="268">
        <v>0</v>
      </c>
      <c r="ZM52" s="268">
        <v>0</v>
      </c>
      <c r="ZN52" s="268">
        <v>0</v>
      </c>
      <c r="ZO52" s="268">
        <v>0</v>
      </c>
      <c r="ZP52" s="269"/>
      <c r="ZQ52" s="270">
        <f t="shared" si="45"/>
        <v>0</v>
      </c>
      <c r="ZR52" s="271">
        <f t="shared" si="45"/>
        <v>0</v>
      </c>
      <c r="ZS52" s="268">
        <v>0</v>
      </c>
      <c r="ZT52" s="268">
        <v>0</v>
      </c>
      <c r="ZU52" s="268">
        <v>0</v>
      </c>
      <c r="ZV52" s="268">
        <v>0</v>
      </c>
      <c r="ZW52" s="268">
        <v>0</v>
      </c>
      <c r="ZX52" s="268">
        <v>0</v>
      </c>
      <c r="ZY52" s="268">
        <v>0</v>
      </c>
      <c r="ZZ52" s="268">
        <v>0</v>
      </c>
      <c r="AAA52" s="268">
        <v>0</v>
      </c>
      <c r="AAB52" s="268">
        <v>1</v>
      </c>
      <c r="AAC52" s="268">
        <v>0</v>
      </c>
      <c r="AAD52" s="268">
        <v>0</v>
      </c>
      <c r="AAE52" s="269"/>
      <c r="AAF52" s="270">
        <f t="shared" si="46"/>
        <v>1</v>
      </c>
      <c r="AAG52" s="271">
        <f t="shared" si="46"/>
        <v>1</v>
      </c>
      <c r="AAH52" s="268">
        <v>125500.17</v>
      </c>
      <c r="AAI52" s="268">
        <v>149423.69</v>
      </c>
      <c r="AAJ52" s="268">
        <v>121426.69</v>
      </c>
      <c r="AAK52" s="268">
        <v>125413.81</v>
      </c>
      <c r="AAL52" s="268">
        <v>124072.63</v>
      </c>
      <c r="AAM52" s="268">
        <v>125098.07</v>
      </c>
      <c r="AAN52" s="268">
        <v>128491.08</v>
      </c>
      <c r="AAO52" s="268">
        <v>70341.05</v>
      </c>
      <c r="AAP52" s="268">
        <v>61448.69</v>
      </c>
      <c r="AAQ52" s="268">
        <v>79376.820000000007</v>
      </c>
      <c r="AAR52" s="268">
        <v>87253.83</v>
      </c>
      <c r="AAS52" s="268">
        <v>74617.929999999993</v>
      </c>
      <c r="AAT52" s="269"/>
      <c r="AAU52" s="270">
        <f t="shared" si="47"/>
        <v>1272464.4600000002</v>
      </c>
      <c r="AAV52" s="271">
        <f t="shared" si="47"/>
        <v>1146964.29</v>
      </c>
      <c r="AAW52" s="268">
        <v>63314.64</v>
      </c>
      <c r="AAX52" s="268">
        <v>74927.67</v>
      </c>
      <c r="AAY52" s="268">
        <v>62986.81</v>
      </c>
      <c r="AAZ52" s="268">
        <v>62693.68</v>
      </c>
      <c r="ABA52" s="268">
        <v>61480.54</v>
      </c>
      <c r="ABB52" s="268">
        <v>63077.37</v>
      </c>
      <c r="ABC52" s="268">
        <v>64619.25</v>
      </c>
      <c r="ABD52" s="268">
        <v>35081.629999999997</v>
      </c>
      <c r="ABE52" s="268">
        <v>29598.94</v>
      </c>
      <c r="ABF52" s="268">
        <v>39120.65</v>
      </c>
      <c r="ABG52" s="268">
        <v>41590.120000000003</v>
      </c>
      <c r="ABH52" s="268">
        <v>37434.76</v>
      </c>
      <c r="ABI52" s="269"/>
      <c r="ABJ52" s="270">
        <f t="shared" si="48"/>
        <v>635926.05999999994</v>
      </c>
      <c r="ABK52" s="271">
        <f t="shared" si="48"/>
        <v>572611.42000000004</v>
      </c>
      <c r="ABL52" s="268">
        <v>103905.05</v>
      </c>
      <c r="ABM52" s="268">
        <v>149948.82999999999</v>
      </c>
      <c r="ABN52" s="268">
        <v>104443.53</v>
      </c>
      <c r="ABO52" s="268">
        <v>114689.1</v>
      </c>
      <c r="ABP52" s="268">
        <v>119806.61</v>
      </c>
      <c r="ABQ52" s="268">
        <v>110228.43</v>
      </c>
      <c r="ABR52" s="268">
        <v>99797.2</v>
      </c>
      <c r="ABS52" s="268">
        <v>43032.71</v>
      </c>
      <c r="ABT52" s="268">
        <v>48940.97</v>
      </c>
      <c r="ABU52" s="268">
        <v>71422.59</v>
      </c>
      <c r="ABV52" s="268">
        <v>108657.06</v>
      </c>
      <c r="ABW52" s="268">
        <v>71890.27</v>
      </c>
      <c r="ABX52" s="269"/>
      <c r="ABY52" s="270">
        <f t="shared" si="49"/>
        <v>1146762.3499999999</v>
      </c>
      <c r="ABZ52" s="271">
        <f t="shared" si="49"/>
        <v>1042857.2999999998</v>
      </c>
      <c r="ACA52" s="268">
        <v>262137.24</v>
      </c>
      <c r="ACB52" s="268">
        <v>311056.15000000002</v>
      </c>
      <c r="ACC52" s="268">
        <v>258894.57</v>
      </c>
      <c r="ACD52" s="268">
        <v>260943.54</v>
      </c>
      <c r="ACE52" s="268">
        <v>259299.29</v>
      </c>
      <c r="ACF52" s="268">
        <v>273155.42</v>
      </c>
      <c r="ACG52" s="268">
        <v>284270.68</v>
      </c>
      <c r="ACH52" s="268">
        <v>152262.10999999999</v>
      </c>
      <c r="ACI52" s="268">
        <v>114734.93</v>
      </c>
      <c r="ACJ52" s="268">
        <v>160628.01999999999</v>
      </c>
      <c r="ACK52" s="268">
        <v>173509.72</v>
      </c>
      <c r="ACL52" s="268">
        <v>163022.71</v>
      </c>
      <c r="ACM52" s="269"/>
      <c r="ACN52" s="270">
        <f t="shared" si="50"/>
        <v>2673914.3800000004</v>
      </c>
      <c r="ACO52" s="271">
        <f t="shared" si="50"/>
        <v>2411777.1399999997</v>
      </c>
      <c r="ACP52" s="268">
        <v>115</v>
      </c>
      <c r="ACQ52" s="268">
        <v>345</v>
      </c>
      <c r="ACR52" s="268">
        <v>115</v>
      </c>
      <c r="ACS52" s="268">
        <v>115</v>
      </c>
      <c r="ACT52" s="268">
        <v>0</v>
      </c>
      <c r="ACU52" s="268">
        <v>0</v>
      </c>
      <c r="ACV52" s="268">
        <v>115</v>
      </c>
      <c r="ACW52" s="268">
        <v>0</v>
      </c>
      <c r="ACX52" s="268">
        <v>115</v>
      </c>
      <c r="ACY52" s="268">
        <v>115</v>
      </c>
      <c r="ACZ52" s="268">
        <v>0</v>
      </c>
      <c r="ADA52" s="268">
        <v>0</v>
      </c>
      <c r="ADB52" s="269"/>
      <c r="ADC52" s="270">
        <f t="shared" si="51"/>
        <v>1035</v>
      </c>
      <c r="ADD52" s="271">
        <f t="shared" si="51"/>
        <v>920</v>
      </c>
      <c r="ADE52" s="268">
        <v>69</v>
      </c>
      <c r="ADF52" s="268">
        <v>16.75</v>
      </c>
      <c r="ADG52" s="268">
        <v>17.600000000000001</v>
      </c>
      <c r="ADH52" s="268">
        <v>69</v>
      </c>
      <c r="ADI52" s="268">
        <v>75</v>
      </c>
      <c r="ADJ52" s="268">
        <v>132.19</v>
      </c>
      <c r="ADK52" s="268">
        <v>4.5</v>
      </c>
      <c r="ADL52" s="268">
        <v>0</v>
      </c>
      <c r="ADM52" s="268">
        <v>156</v>
      </c>
      <c r="ADN52" s="268">
        <v>5</v>
      </c>
      <c r="ADO52" s="268">
        <v>36</v>
      </c>
      <c r="ADP52" s="268">
        <v>75.709999999999994</v>
      </c>
      <c r="ADQ52" s="269"/>
      <c r="ADR52" s="270">
        <f t="shared" si="52"/>
        <v>656.75</v>
      </c>
      <c r="ADS52" s="271">
        <f t="shared" si="52"/>
        <v>587.75</v>
      </c>
      <c r="ADT52" s="268">
        <v>80</v>
      </c>
      <c r="ADU52" s="268">
        <v>240</v>
      </c>
      <c r="ADV52" s="268">
        <v>80</v>
      </c>
      <c r="ADW52" s="268">
        <v>80</v>
      </c>
      <c r="ADX52" s="268">
        <v>0</v>
      </c>
      <c r="ADY52" s="268">
        <v>0</v>
      </c>
      <c r="ADZ52" s="268">
        <v>80</v>
      </c>
      <c r="AEA52" s="268">
        <v>0</v>
      </c>
      <c r="AEB52" s="268">
        <v>80</v>
      </c>
      <c r="AEC52" s="268">
        <v>80</v>
      </c>
      <c r="AED52" s="268">
        <v>0</v>
      </c>
      <c r="AEE52" s="268">
        <v>0</v>
      </c>
      <c r="AEF52" s="269"/>
      <c r="AEG52" s="270">
        <f t="shared" si="53"/>
        <v>720</v>
      </c>
      <c r="AEH52" s="271">
        <f t="shared" si="53"/>
        <v>640</v>
      </c>
      <c r="AEI52" s="268">
        <v>0</v>
      </c>
      <c r="AEJ52" s="268">
        <v>0</v>
      </c>
      <c r="AEK52" s="268">
        <v>0</v>
      </c>
      <c r="AEL52" s="268">
        <v>0</v>
      </c>
      <c r="AEM52" s="268">
        <v>0</v>
      </c>
      <c r="AEN52" s="268">
        <v>0</v>
      </c>
      <c r="AEO52" s="268">
        <v>0</v>
      </c>
      <c r="AEP52" s="268">
        <v>0</v>
      </c>
      <c r="AEQ52" s="268">
        <v>0</v>
      </c>
      <c r="AER52" s="268">
        <v>0</v>
      </c>
      <c r="AES52" s="268">
        <v>0</v>
      </c>
      <c r="AET52" s="268">
        <v>0</v>
      </c>
      <c r="AEU52" s="269"/>
      <c r="AEV52" s="270">
        <f t="shared" si="54"/>
        <v>0</v>
      </c>
      <c r="AEW52" s="271">
        <f t="shared" si="54"/>
        <v>0</v>
      </c>
      <c r="AEX52" s="268">
        <v>0</v>
      </c>
      <c r="AEY52" s="268">
        <v>0</v>
      </c>
      <c r="AEZ52" s="268">
        <v>0</v>
      </c>
      <c r="AFA52" s="268">
        <v>0</v>
      </c>
      <c r="AFB52" s="268">
        <v>0</v>
      </c>
      <c r="AFC52" s="268">
        <v>0</v>
      </c>
      <c r="AFD52" s="268">
        <v>0</v>
      </c>
      <c r="AFE52" s="268">
        <v>0</v>
      </c>
      <c r="AFF52" s="268">
        <v>0</v>
      </c>
      <c r="AFG52" s="268">
        <v>0</v>
      </c>
      <c r="AFH52" s="268">
        <v>0</v>
      </c>
      <c r="AFI52" s="268">
        <v>0</v>
      </c>
      <c r="AFJ52" s="269"/>
      <c r="AFK52" s="270">
        <f t="shared" si="55"/>
        <v>0</v>
      </c>
      <c r="AFL52" s="271">
        <f t="shared" si="55"/>
        <v>0</v>
      </c>
      <c r="AFM52" s="268">
        <v>0</v>
      </c>
      <c r="AFN52" s="268">
        <v>0</v>
      </c>
      <c r="AFO52" s="268">
        <v>0</v>
      </c>
      <c r="AFP52" s="268">
        <v>0</v>
      </c>
      <c r="AFQ52" s="268">
        <v>0</v>
      </c>
      <c r="AFR52" s="268">
        <v>0</v>
      </c>
      <c r="AFS52" s="268">
        <v>54.85</v>
      </c>
      <c r="AFT52" s="268">
        <v>0</v>
      </c>
      <c r="AFU52" s="268">
        <v>12</v>
      </c>
      <c r="AFV52" s="268">
        <v>0</v>
      </c>
      <c r="AFW52" s="268">
        <v>0</v>
      </c>
      <c r="AFX52" s="268">
        <v>0</v>
      </c>
      <c r="AFY52" s="269"/>
      <c r="AFZ52" s="270">
        <f t="shared" si="56"/>
        <v>66.849999999999994</v>
      </c>
      <c r="AGA52" s="271">
        <f t="shared" si="56"/>
        <v>66.849999999999994</v>
      </c>
      <c r="AGB52" s="268">
        <v>0</v>
      </c>
      <c r="AGC52" s="268">
        <v>0</v>
      </c>
      <c r="AGD52" s="268">
        <v>0</v>
      </c>
      <c r="AGE52" s="268">
        <v>0</v>
      </c>
      <c r="AGF52" s="268">
        <v>0</v>
      </c>
      <c r="AGG52" s="268">
        <v>0</v>
      </c>
      <c r="AGH52" s="268">
        <v>4.76</v>
      </c>
      <c r="AGI52" s="268">
        <v>0</v>
      </c>
      <c r="AGJ52" s="268">
        <v>0</v>
      </c>
      <c r="AGK52" s="268">
        <v>0</v>
      </c>
      <c r="AGL52" s="268">
        <v>0</v>
      </c>
      <c r="AGM52" s="268">
        <v>0</v>
      </c>
      <c r="AGN52" s="269"/>
      <c r="AGO52" s="270">
        <f t="shared" si="57"/>
        <v>4.76</v>
      </c>
      <c r="AGP52" s="271">
        <f t="shared" si="57"/>
        <v>4.76</v>
      </c>
      <c r="AGQ52" s="268">
        <v>0</v>
      </c>
      <c r="AGR52" s="268">
        <v>0</v>
      </c>
      <c r="AGS52" s="268">
        <v>0</v>
      </c>
      <c r="AGT52" s="268">
        <v>0</v>
      </c>
      <c r="AGU52" s="268">
        <v>0</v>
      </c>
      <c r="AGV52" s="268">
        <v>0</v>
      </c>
      <c r="AGW52" s="268">
        <v>0</v>
      </c>
      <c r="AGX52" s="268">
        <v>0</v>
      </c>
      <c r="AGY52" s="268">
        <v>0</v>
      </c>
      <c r="AGZ52" s="268">
        <v>0</v>
      </c>
      <c r="AHA52" s="268">
        <v>0</v>
      </c>
      <c r="AHB52" s="268">
        <v>0</v>
      </c>
      <c r="AHC52" s="269"/>
      <c r="AHD52" s="270">
        <f t="shared" si="58"/>
        <v>0</v>
      </c>
      <c r="AHE52" s="271">
        <f t="shared" si="58"/>
        <v>0</v>
      </c>
      <c r="AHF52" s="268">
        <v>275.8</v>
      </c>
      <c r="AHG52" s="268">
        <v>508.65</v>
      </c>
      <c r="AHH52" s="268">
        <v>191.68</v>
      </c>
      <c r="AHI52" s="268">
        <v>1437.96</v>
      </c>
      <c r="AHJ52" s="268">
        <v>380.7</v>
      </c>
      <c r="AHK52" s="268">
        <v>254.24</v>
      </c>
      <c r="AHL52" s="268">
        <v>241</v>
      </c>
      <c r="AHM52" s="268">
        <v>31.06</v>
      </c>
      <c r="AHN52" s="268">
        <v>102.74</v>
      </c>
      <c r="AHO52" s="268">
        <v>126.81</v>
      </c>
      <c r="AHP52" s="268">
        <v>191.2</v>
      </c>
      <c r="AHQ52" s="268">
        <v>499.51</v>
      </c>
      <c r="AHR52" s="269"/>
      <c r="AHS52" s="270">
        <f t="shared" si="59"/>
        <v>4241.3499999999995</v>
      </c>
      <c r="AHT52" s="271">
        <f t="shared" si="59"/>
        <v>3965.5499999999993</v>
      </c>
      <c r="AHU52" s="268">
        <v>2.5</v>
      </c>
      <c r="AHV52" s="268">
        <v>2.5</v>
      </c>
      <c r="AHW52" s="268">
        <v>1.04</v>
      </c>
      <c r="AHX52" s="268">
        <v>0</v>
      </c>
      <c r="AHY52" s="268">
        <v>1.45</v>
      </c>
      <c r="AHZ52" s="268">
        <v>0.46</v>
      </c>
      <c r="AIA52" s="268">
        <v>0</v>
      </c>
      <c r="AIB52" s="268">
        <v>0</v>
      </c>
      <c r="AIC52" s="268">
        <v>0</v>
      </c>
      <c r="AID52" s="268">
        <v>2.5</v>
      </c>
      <c r="AIE52" s="268">
        <v>5</v>
      </c>
      <c r="AIF52" s="268">
        <v>7</v>
      </c>
      <c r="AIG52" s="269"/>
      <c r="AIH52" s="270">
        <f t="shared" si="60"/>
        <v>22.45</v>
      </c>
      <c r="AII52" s="271">
        <f t="shared" si="60"/>
        <v>19.95</v>
      </c>
      <c r="AIJ52" s="268">
        <v>0</v>
      </c>
      <c r="AIK52" s="268">
        <v>0</v>
      </c>
      <c r="AIL52" s="268">
        <v>0</v>
      </c>
      <c r="AIM52" s="268">
        <v>0</v>
      </c>
      <c r="AIN52" s="268">
        <v>0</v>
      </c>
      <c r="AIO52" s="268">
        <v>0</v>
      </c>
      <c r="AIP52" s="268">
        <v>0</v>
      </c>
      <c r="AIQ52" s="268">
        <v>0</v>
      </c>
      <c r="AIR52" s="268">
        <v>0</v>
      </c>
      <c r="AIS52" s="268">
        <v>0</v>
      </c>
      <c r="AIT52" s="268">
        <v>0</v>
      </c>
      <c r="AIU52" s="268">
        <v>0</v>
      </c>
      <c r="AIV52" s="269"/>
      <c r="AIW52" s="270">
        <f t="shared" si="61"/>
        <v>0</v>
      </c>
      <c r="AIX52" s="271">
        <f t="shared" si="61"/>
        <v>0</v>
      </c>
      <c r="AIY52" s="268">
        <v>0</v>
      </c>
      <c r="AIZ52" s="268">
        <v>0</v>
      </c>
      <c r="AJA52" s="268">
        <v>0</v>
      </c>
      <c r="AJB52" s="268">
        <v>0</v>
      </c>
      <c r="AJC52" s="268">
        <v>0</v>
      </c>
      <c r="AJD52" s="268">
        <v>0</v>
      </c>
      <c r="AJE52" s="268">
        <v>0</v>
      </c>
      <c r="AJF52" s="268">
        <v>0</v>
      </c>
      <c r="AJG52" s="268">
        <v>0</v>
      </c>
      <c r="AJH52" s="268">
        <v>0</v>
      </c>
      <c r="AJI52" s="268">
        <v>0</v>
      </c>
      <c r="AJJ52" s="268">
        <v>0</v>
      </c>
      <c r="AJK52" s="269"/>
      <c r="AJL52" s="270">
        <f t="shared" si="62"/>
        <v>0</v>
      </c>
      <c r="AJM52" s="271">
        <f t="shared" si="62"/>
        <v>0</v>
      </c>
      <c r="AJN52" s="268">
        <v>0</v>
      </c>
      <c r="AJO52" s="268">
        <v>0</v>
      </c>
      <c r="AJP52" s="268">
        <v>0</v>
      </c>
      <c r="AJQ52" s="268">
        <v>0</v>
      </c>
      <c r="AJR52" s="268">
        <v>0</v>
      </c>
      <c r="AJS52" s="268">
        <v>0</v>
      </c>
      <c r="AJT52" s="268">
        <v>0</v>
      </c>
      <c r="AJU52" s="268">
        <v>0</v>
      </c>
      <c r="AJV52" s="268">
        <v>0</v>
      </c>
      <c r="AJW52" s="268">
        <v>0</v>
      </c>
      <c r="AJX52" s="268">
        <v>0</v>
      </c>
      <c r="AJY52" s="268">
        <v>0</v>
      </c>
      <c r="AJZ52" s="269"/>
      <c r="AKA52" s="270">
        <f t="shared" si="63"/>
        <v>0</v>
      </c>
      <c r="AKB52" s="271">
        <f t="shared" si="63"/>
        <v>0</v>
      </c>
      <c r="AKC52" s="268">
        <v>0</v>
      </c>
      <c r="AKD52" s="268">
        <v>0</v>
      </c>
      <c r="AKE52" s="268">
        <v>0</v>
      </c>
      <c r="AKF52" s="268">
        <v>0</v>
      </c>
      <c r="AKG52" s="268">
        <v>0</v>
      </c>
      <c r="AKH52" s="268">
        <v>0</v>
      </c>
      <c r="AKI52" s="268">
        <v>0</v>
      </c>
      <c r="AKJ52" s="268">
        <v>0</v>
      </c>
      <c r="AKK52" s="268">
        <v>0</v>
      </c>
      <c r="AKL52" s="268">
        <v>0</v>
      </c>
      <c r="AKM52" s="268">
        <v>0</v>
      </c>
      <c r="AKN52" s="268">
        <v>0</v>
      </c>
      <c r="AKO52" s="269"/>
      <c r="AKP52" s="270">
        <f t="shared" si="64"/>
        <v>0</v>
      </c>
      <c r="AKQ52" s="271">
        <f t="shared" si="64"/>
        <v>0</v>
      </c>
      <c r="AKR52" s="268">
        <v>119604.56</v>
      </c>
      <c r="AKS52" s="268">
        <v>-30144</v>
      </c>
      <c r="AKT52" s="268">
        <v>280328.11</v>
      </c>
      <c r="AKU52" s="268">
        <v>23235.63</v>
      </c>
      <c r="AKV52" s="268">
        <v>-5246.7</v>
      </c>
      <c r="AKW52" s="268">
        <v>-9414.4</v>
      </c>
      <c r="AKX52" s="268">
        <v>-12856.52</v>
      </c>
      <c r="AKY52" s="268">
        <v>-12897.03</v>
      </c>
      <c r="AKZ52" s="268">
        <v>2646.7</v>
      </c>
      <c r="ALA52" s="268">
        <v>5867.43</v>
      </c>
      <c r="ALB52" s="268">
        <v>-7342.54</v>
      </c>
      <c r="ALC52" s="268">
        <v>5039.84</v>
      </c>
      <c r="ALD52" s="269"/>
      <c r="ALE52" s="270">
        <f t="shared" si="65"/>
        <v>358821.07999999996</v>
      </c>
      <c r="ALF52" s="271">
        <f t="shared" si="65"/>
        <v>239216.52</v>
      </c>
      <c r="ALG52" s="268">
        <v>0</v>
      </c>
      <c r="ALH52" s="268">
        <v>0</v>
      </c>
      <c r="ALI52" s="268">
        <v>0</v>
      </c>
      <c r="ALJ52" s="268">
        <v>0</v>
      </c>
      <c r="ALK52" s="268">
        <v>0</v>
      </c>
      <c r="ALL52" s="268">
        <v>0</v>
      </c>
      <c r="ALM52" s="268">
        <v>0</v>
      </c>
      <c r="ALN52" s="268">
        <v>0</v>
      </c>
      <c r="ALO52" s="268">
        <v>0</v>
      </c>
      <c r="ALP52" s="268">
        <v>0</v>
      </c>
      <c r="ALQ52" s="268">
        <v>0</v>
      </c>
      <c r="ALR52" s="268">
        <v>0</v>
      </c>
      <c r="ALS52" s="269"/>
      <c r="ALT52" s="270">
        <f t="shared" si="66"/>
        <v>0</v>
      </c>
      <c r="ALU52" s="271">
        <f t="shared" si="66"/>
        <v>0</v>
      </c>
      <c r="ALV52" s="268">
        <v>19293.25</v>
      </c>
      <c r="ALW52" s="268">
        <v>25040.639999999999</v>
      </c>
      <c r="ALX52" s="268">
        <v>19918.3</v>
      </c>
      <c r="ALY52" s="268">
        <v>19019.099999999999</v>
      </c>
      <c r="ALZ52" s="268">
        <v>24846.5</v>
      </c>
      <c r="AMA52" s="268">
        <v>21685.85</v>
      </c>
      <c r="AMB52" s="268">
        <v>16573.8</v>
      </c>
      <c r="AMC52" s="268">
        <v>-180.3</v>
      </c>
      <c r="AMD52" s="268">
        <v>11087.2</v>
      </c>
      <c r="AME52" s="268">
        <v>16416.55</v>
      </c>
      <c r="AMF52" s="268">
        <v>15218.8</v>
      </c>
      <c r="AMG52" s="268">
        <v>16128.95</v>
      </c>
      <c r="AMH52" s="269"/>
      <c r="AMI52" s="270">
        <f t="shared" si="67"/>
        <v>205048.64</v>
      </c>
      <c r="AMJ52" s="271">
        <f t="shared" si="67"/>
        <v>185755.39</v>
      </c>
      <c r="AMK52" s="268">
        <v>0</v>
      </c>
      <c r="AML52" s="268">
        <v>0</v>
      </c>
      <c r="AMM52" s="268">
        <v>0</v>
      </c>
      <c r="AMN52" s="268">
        <v>0</v>
      </c>
      <c r="AMO52" s="268">
        <v>0</v>
      </c>
      <c r="AMP52" s="268">
        <v>0</v>
      </c>
      <c r="AMQ52" s="268">
        <v>0</v>
      </c>
      <c r="AMR52" s="268">
        <v>0</v>
      </c>
      <c r="AMS52" s="268">
        <v>0</v>
      </c>
      <c r="AMT52" s="268">
        <v>0</v>
      </c>
      <c r="AMU52" s="268">
        <v>0</v>
      </c>
      <c r="AMV52" s="268">
        <v>0</v>
      </c>
      <c r="AMW52" s="269"/>
      <c r="AMX52" s="270">
        <f t="shared" si="68"/>
        <v>0</v>
      </c>
      <c r="AMY52" s="271">
        <f t="shared" si="68"/>
        <v>0</v>
      </c>
      <c r="AMZ52" s="268">
        <v>0</v>
      </c>
      <c r="ANA52" s="268">
        <v>0</v>
      </c>
      <c r="ANB52" s="268">
        <v>0</v>
      </c>
      <c r="ANC52" s="268">
        <v>0</v>
      </c>
      <c r="AND52" s="268">
        <v>0</v>
      </c>
      <c r="ANE52" s="268">
        <v>0</v>
      </c>
      <c r="ANF52" s="268">
        <v>0</v>
      </c>
      <c r="ANG52" s="268">
        <v>0</v>
      </c>
      <c r="ANH52" s="268">
        <v>0</v>
      </c>
      <c r="ANI52" s="268">
        <v>0</v>
      </c>
      <c r="ANJ52" s="268">
        <v>0</v>
      </c>
      <c r="ANK52" s="268">
        <v>0</v>
      </c>
      <c r="ANL52" s="269"/>
      <c r="ANM52" s="270">
        <f t="shared" si="69"/>
        <v>0</v>
      </c>
      <c r="ANN52" s="271">
        <f t="shared" si="69"/>
        <v>0</v>
      </c>
      <c r="ANO52" s="268">
        <v>0</v>
      </c>
      <c r="ANP52" s="268">
        <v>0</v>
      </c>
      <c r="ANQ52" s="268">
        <v>0</v>
      </c>
      <c r="ANR52" s="268">
        <v>0</v>
      </c>
      <c r="ANS52" s="268">
        <v>0</v>
      </c>
      <c r="ANT52" s="268">
        <v>0</v>
      </c>
      <c r="ANU52" s="268">
        <v>0</v>
      </c>
      <c r="ANV52" s="268">
        <v>0</v>
      </c>
      <c r="ANW52" s="268">
        <v>0</v>
      </c>
      <c r="ANX52" s="268">
        <v>0</v>
      </c>
      <c r="ANY52" s="268">
        <v>0</v>
      </c>
      <c r="ANZ52" s="268">
        <v>0</v>
      </c>
      <c r="AOA52" s="269"/>
      <c r="AOB52" s="270">
        <f t="shared" si="70"/>
        <v>0</v>
      </c>
      <c r="AOC52" s="271">
        <f t="shared" si="70"/>
        <v>0</v>
      </c>
      <c r="AOD52" s="268">
        <v>0</v>
      </c>
      <c r="AOE52" s="268">
        <v>0</v>
      </c>
      <c r="AOF52" s="268">
        <v>50</v>
      </c>
      <c r="AOG52" s="268">
        <v>50</v>
      </c>
      <c r="AOH52" s="268">
        <v>150</v>
      </c>
      <c r="AOI52" s="268">
        <v>50</v>
      </c>
      <c r="AOJ52" s="268">
        <v>0</v>
      </c>
      <c r="AOK52" s="268">
        <v>0</v>
      </c>
      <c r="AOL52" s="268">
        <v>0</v>
      </c>
      <c r="AOM52" s="268">
        <v>50</v>
      </c>
      <c r="AON52" s="268">
        <v>100</v>
      </c>
      <c r="AOO52" s="268">
        <v>0</v>
      </c>
      <c r="AOP52" s="269"/>
      <c r="AOQ52" s="270">
        <f t="shared" si="71"/>
        <v>450</v>
      </c>
      <c r="AOR52" s="271">
        <f t="shared" si="71"/>
        <v>450</v>
      </c>
      <c r="AOS52" s="268">
        <v>80</v>
      </c>
      <c r="AOT52" s="268">
        <v>0</v>
      </c>
      <c r="AOU52" s="268">
        <v>0</v>
      </c>
      <c r="AOV52" s="268">
        <v>0</v>
      </c>
      <c r="AOW52" s="268">
        <v>160</v>
      </c>
      <c r="AOX52" s="268">
        <v>-80</v>
      </c>
      <c r="AOY52" s="268">
        <v>0</v>
      </c>
      <c r="AOZ52" s="268">
        <v>0</v>
      </c>
      <c r="APA52" s="268">
        <v>0</v>
      </c>
      <c r="APB52" s="268">
        <v>0</v>
      </c>
      <c r="APC52" s="268">
        <v>80</v>
      </c>
      <c r="APD52" s="268">
        <v>-80</v>
      </c>
      <c r="APE52" s="269"/>
      <c r="APF52" s="270">
        <f t="shared" si="72"/>
        <v>160</v>
      </c>
      <c r="APG52" s="271">
        <f t="shared" si="72"/>
        <v>80</v>
      </c>
      <c r="APH52" s="268">
        <v>0</v>
      </c>
      <c r="API52" s="268">
        <v>0</v>
      </c>
      <c r="APJ52" s="268">
        <v>0</v>
      </c>
      <c r="APK52" s="268">
        <v>0</v>
      </c>
      <c r="APL52" s="268">
        <v>0</v>
      </c>
      <c r="APM52" s="268">
        <v>0</v>
      </c>
      <c r="APN52" s="268">
        <v>0</v>
      </c>
      <c r="APO52" s="268">
        <v>0</v>
      </c>
      <c r="APP52" s="268">
        <v>0</v>
      </c>
      <c r="APQ52" s="268">
        <v>0</v>
      </c>
      <c r="APR52" s="268">
        <v>0</v>
      </c>
      <c r="APS52" s="268">
        <v>0</v>
      </c>
      <c r="APT52" s="269"/>
      <c r="APU52" s="270">
        <f t="shared" si="73"/>
        <v>0</v>
      </c>
      <c r="APV52" s="271">
        <f t="shared" si="73"/>
        <v>0</v>
      </c>
      <c r="APW52" s="268">
        <v>0</v>
      </c>
      <c r="APX52" s="268">
        <v>0</v>
      </c>
      <c r="APY52" s="268">
        <v>0</v>
      </c>
      <c r="APZ52" s="268">
        <v>0</v>
      </c>
      <c r="AQA52" s="268">
        <v>790</v>
      </c>
      <c r="AQB52" s="268">
        <v>1185</v>
      </c>
      <c r="AQC52" s="268">
        <v>790</v>
      </c>
      <c r="AQD52" s="268">
        <v>790</v>
      </c>
      <c r="AQE52" s="268">
        <v>2370</v>
      </c>
      <c r="AQF52" s="268">
        <v>-392.5</v>
      </c>
      <c r="AQG52" s="268">
        <v>1580</v>
      </c>
      <c r="AQH52" s="268">
        <v>1975</v>
      </c>
      <c r="AQI52" s="269"/>
      <c r="AQJ52" s="270">
        <f t="shared" si="74"/>
        <v>9087.5</v>
      </c>
      <c r="AQK52" s="271">
        <f t="shared" si="74"/>
        <v>9087.5</v>
      </c>
      <c r="AQL52" s="268"/>
      <c r="AQM52" s="268"/>
      <c r="AQN52" s="268"/>
      <c r="AQO52" s="268"/>
      <c r="AQP52" s="268"/>
      <c r="AQQ52" s="268"/>
      <c r="AQR52" s="268">
        <v>1084069</v>
      </c>
      <c r="AQS52" s="268"/>
      <c r="AQT52" s="268"/>
      <c r="AQU52" s="268"/>
      <c r="AQV52" s="268"/>
      <c r="AQW52" s="268"/>
      <c r="AQX52" s="269"/>
      <c r="AQY52" s="270">
        <f t="shared" si="75"/>
        <v>1084069</v>
      </c>
      <c r="AQZ52" s="271">
        <f t="shared" si="75"/>
        <v>1084069</v>
      </c>
      <c r="ARA52" s="268">
        <v>120166</v>
      </c>
      <c r="ARB52" s="268">
        <v>91581</v>
      </c>
      <c r="ARC52" s="268">
        <v>91581</v>
      </c>
      <c r="ARD52" s="268">
        <v>91581</v>
      </c>
      <c r="ARE52" s="268">
        <v>91581</v>
      </c>
      <c r="ARF52" s="268">
        <v>91581</v>
      </c>
      <c r="ARG52" s="268">
        <v>91581</v>
      </c>
      <c r="ARH52" s="268">
        <v>91581</v>
      </c>
      <c r="ARI52" s="268">
        <v>729892.08</v>
      </c>
      <c r="ARJ52" s="268">
        <v>0</v>
      </c>
      <c r="ARK52" s="268">
        <v>310580.43</v>
      </c>
      <c r="ARL52" s="268">
        <v>0</v>
      </c>
      <c r="ARM52" s="269"/>
      <c r="ARN52" s="270">
        <f t="shared" si="76"/>
        <v>1801705.51</v>
      </c>
      <c r="ARO52" s="271">
        <f t="shared" si="76"/>
        <v>1681539.51</v>
      </c>
      <c r="ARP52" s="268">
        <v>2446611.39</v>
      </c>
      <c r="ARQ52" s="268">
        <v>2607811.4900000002</v>
      </c>
      <c r="ARR52" s="268">
        <v>2689435.83</v>
      </c>
      <c r="ARS52" s="268">
        <v>2472952.1</v>
      </c>
      <c r="ART52" s="268">
        <v>2165607.6800000002</v>
      </c>
      <c r="ARU52" s="268">
        <v>2428718.42</v>
      </c>
      <c r="ARV52" s="268">
        <v>2415195.2599999998</v>
      </c>
      <c r="ARW52" s="268">
        <v>2220159.1</v>
      </c>
      <c r="ARX52" s="268">
        <v>2376876.21</v>
      </c>
      <c r="ARY52" s="268">
        <v>1695663.14</v>
      </c>
      <c r="ARZ52" s="268">
        <v>1612805.87</v>
      </c>
      <c r="ASA52" s="269"/>
      <c r="ASB52" s="272">
        <f t="shared" si="78"/>
        <v>25131836.490000006</v>
      </c>
      <c r="ASC52" s="273"/>
      <c r="ASD52" s="268"/>
      <c r="ASE52" s="268"/>
      <c r="ASF52" s="268"/>
      <c r="ASG52" s="268"/>
      <c r="ASH52" s="268"/>
      <c r="ASI52" s="268"/>
      <c r="ASJ52" s="268"/>
      <c r="ASK52" s="268"/>
      <c r="ASL52" s="268"/>
      <c r="ASM52" s="268"/>
      <c r="ASN52" s="269"/>
      <c r="ASO52" s="274">
        <f t="shared" si="77"/>
        <v>0</v>
      </c>
    </row>
    <row r="53" spans="1:1185" x14ac:dyDescent="0.25">
      <c r="A53" s="39">
        <v>51</v>
      </c>
      <c r="B53" s="40">
        <v>1</v>
      </c>
      <c r="C53" s="40" t="s">
        <v>62</v>
      </c>
      <c r="D53" s="40" t="s">
        <v>62</v>
      </c>
      <c r="E53" s="41" t="s">
        <v>62</v>
      </c>
      <c r="F53" s="187">
        <v>10434730</v>
      </c>
      <c r="G53" s="49">
        <v>11761853</v>
      </c>
      <c r="H53" s="51">
        <v>10202202</v>
      </c>
      <c r="I53" s="49">
        <v>10303538</v>
      </c>
      <c r="J53" s="49">
        <v>2683238.3515630048</v>
      </c>
      <c r="K53" s="51" t="s">
        <v>219</v>
      </c>
      <c r="L53" s="49">
        <v>8662363.4199999999</v>
      </c>
      <c r="M53" s="49">
        <v>11345602</v>
      </c>
      <c r="N53" s="49">
        <v>10202202</v>
      </c>
      <c r="O53" s="49">
        <v>850184</v>
      </c>
      <c r="P53" s="49">
        <v>858628</v>
      </c>
      <c r="Q53" s="258">
        <v>153012.20821511524</v>
      </c>
      <c r="R53" s="259">
        <v>263239.02022187947</v>
      </c>
      <c r="S53" s="260">
        <f t="shared" si="0"/>
        <v>416251.22843699472</v>
      </c>
      <c r="T53" s="261">
        <v>12600.79</v>
      </c>
      <c r="U53" s="261">
        <v>11391.13</v>
      </c>
      <c r="V53" s="261">
        <v>11308.59</v>
      </c>
      <c r="W53" s="261">
        <v>10451.1</v>
      </c>
      <c r="X53" s="261">
        <v>10219.57</v>
      </c>
      <c r="Y53" s="261">
        <v>13394.03</v>
      </c>
      <c r="Z53" s="261">
        <v>15668.9</v>
      </c>
      <c r="AA53" s="261">
        <v>7751.7</v>
      </c>
      <c r="AB53" s="261">
        <v>13833.79</v>
      </c>
      <c r="AC53" s="261">
        <v>13862.8</v>
      </c>
      <c r="AD53" s="261">
        <v>10974.78</v>
      </c>
      <c r="AE53" s="261">
        <v>13110.14</v>
      </c>
      <c r="AF53" s="262"/>
      <c r="AG53" s="263">
        <f t="shared" si="1"/>
        <v>144567.32</v>
      </c>
      <c r="AH53" s="264">
        <f t="shared" si="1"/>
        <v>131966.53</v>
      </c>
      <c r="AI53" s="261">
        <v>0</v>
      </c>
      <c r="AJ53" s="261">
        <v>0</v>
      </c>
      <c r="AK53" s="261">
        <v>0</v>
      </c>
      <c r="AL53" s="261">
        <v>0</v>
      </c>
      <c r="AM53" s="261">
        <v>0</v>
      </c>
      <c r="AN53" s="261">
        <v>0</v>
      </c>
      <c r="AO53" s="261">
        <v>0</v>
      </c>
      <c r="AP53" s="261">
        <v>0</v>
      </c>
      <c r="AQ53" s="261">
        <v>0</v>
      </c>
      <c r="AR53" s="261">
        <v>0</v>
      </c>
      <c r="AS53" s="261">
        <v>0</v>
      </c>
      <c r="AT53" s="261">
        <v>0</v>
      </c>
      <c r="AU53" s="262"/>
      <c r="AV53" s="263">
        <f t="shared" si="2"/>
        <v>0</v>
      </c>
      <c r="AW53" s="264">
        <f t="shared" si="2"/>
        <v>0</v>
      </c>
      <c r="AX53" s="261">
        <v>0</v>
      </c>
      <c r="AY53" s="261">
        <v>0</v>
      </c>
      <c r="AZ53" s="261">
        <v>0</v>
      </c>
      <c r="BA53" s="261">
        <v>0</v>
      </c>
      <c r="BB53" s="261">
        <v>0</v>
      </c>
      <c r="BC53" s="261">
        <v>0</v>
      </c>
      <c r="BD53" s="261">
        <v>0</v>
      </c>
      <c r="BE53" s="261">
        <v>0</v>
      </c>
      <c r="BF53" s="261">
        <v>0</v>
      </c>
      <c r="BG53" s="261">
        <v>0</v>
      </c>
      <c r="BH53" s="261">
        <v>0</v>
      </c>
      <c r="BI53" s="261">
        <v>0</v>
      </c>
      <c r="BJ53" s="262"/>
      <c r="BK53" s="263">
        <f t="shared" si="3"/>
        <v>0</v>
      </c>
      <c r="BL53" s="264">
        <f t="shared" si="3"/>
        <v>0</v>
      </c>
      <c r="BM53" s="261">
        <v>2863.22</v>
      </c>
      <c r="BN53" s="261">
        <v>2384.09</v>
      </c>
      <c r="BO53" s="261">
        <v>2605.34</v>
      </c>
      <c r="BP53" s="261">
        <v>2207.5500000000002</v>
      </c>
      <c r="BQ53" s="261">
        <v>3222.11</v>
      </c>
      <c r="BR53" s="261">
        <v>2602.21</v>
      </c>
      <c r="BS53" s="261">
        <v>2635.14</v>
      </c>
      <c r="BT53" s="261">
        <v>1952.19</v>
      </c>
      <c r="BU53" s="261">
        <v>2304.38</v>
      </c>
      <c r="BV53" s="261">
        <v>2967.23</v>
      </c>
      <c r="BW53" s="261">
        <v>2825.85</v>
      </c>
      <c r="BX53" s="261">
        <v>2939.52</v>
      </c>
      <c r="BY53" s="262"/>
      <c r="BZ53" s="263">
        <f t="shared" si="4"/>
        <v>31508.829999999998</v>
      </c>
      <c r="CA53" s="264">
        <f t="shared" si="4"/>
        <v>28645.609999999997</v>
      </c>
      <c r="CB53" s="261">
        <v>13273.08</v>
      </c>
      <c r="CC53" s="261">
        <v>15492.75</v>
      </c>
      <c r="CD53" s="261">
        <v>11075.51</v>
      </c>
      <c r="CE53" s="261">
        <v>15780.71</v>
      </c>
      <c r="CF53" s="261">
        <v>14168.23</v>
      </c>
      <c r="CG53" s="261">
        <v>17090.650000000001</v>
      </c>
      <c r="CH53" s="261">
        <v>14910.55</v>
      </c>
      <c r="CI53" s="261">
        <v>8643.26</v>
      </c>
      <c r="CJ53" s="261">
        <v>11202.11</v>
      </c>
      <c r="CK53" s="261">
        <v>10827.54</v>
      </c>
      <c r="CL53" s="261">
        <v>9190.33</v>
      </c>
      <c r="CM53" s="261">
        <v>12164.76</v>
      </c>
      <c r="CN53" s="262"/>
      <c r="CO53" s="263">
        <f t="shared" si="5"/>
        <v>153819.47999999998</v>
      </c>
      <c r="CP53" s="264">
        <f t="shared" si="5"/>
        <v>140546.4</v>
      </c>
      <c r="CQ53" s="261">
        <v>0</v>
      </c>
      <c r="CR53" s="261">
        <v>0</v>
      </c>
      <c r="CS53" s="261">
        <v>0</v>
      </c>
      <c r="CT53" s="261">
        <v>0</v>
      </c>
      <c r="CU53" s="261">
        <v>0</v>
      </c>
      <c r="CV53" s="261">
        <v>0</v>
      </c>
      <c r="CW53" s="261">
        <v>0</v>
      </c>
      <c r="CX53" s="261">
        <v>0</v>
      </c>
      <c r="CY53" s="261">
        <v>0</v>
      </c>
      <c r="CZ53" s="261">
        <v>0</v>
      </c>
      <c r="DA53" s="261">
        <v>0</v>
      </c>
      <c r="DB53" s="261">
        <v>0</v>
      </c>
      <c r="DC53" s="262"/>
      <c r="DD53" s="263">
        <f t="shared" si="6"/>
        <v>0</v>
      </c>
      <c r="DE53" s="264">
        <f t="shared" si="6"/>
        <v>0</v>
      </c>
      <c r="DF53" s="261">
        <v>0</v>
      </c>
      <c r="DG53" s="261">
        <v>0</v>
      </c>
      <c r="DH53" s="261">
        <v>0</v>
      </c>
      <c r="DI53" s="261">
        <v>0</v>
      </c>
      <c r="DJ53" s="261">
        <v>0</v>
      </c>
      <c r="DK53" s="261">
        <v>0</v>
      </c>
      <c r="DL53" s="261">
        <v>0</v>
      </c>
      <c r="DM53" s="261">
        <v>0</v>
      </c>
      <c r="DN53" s="261">
        <v>0</v>
      </c>
      <c r="DO53" s="261">
        <v>0</v>
      </c>
      <c r="DP53" s="261">
        <v>0</v>
      </c>
      <c r="DQ53" s="261">
        <v>0</v>
      </c>
      <c r="DR53" s="262"/>
      <c r="DS53" s="263">
        <f t="shared" si="7"/>
        <v>0</v>
      </c>
      <c r="DT53" s="264">
        <f t="shared" si="7"/>
        <v>0</v>
      </c>
      <c r="DU53" s="261">
        <v>23982.61</v>
      </c>
      <c r="DV53" s="261">
        <v>20787.95</v>
      </c>
      <c r="DW53" s="261">
        <v>20736.7</v>
      </c>
      <c r="DX53" s="261">
        <v>26350.53</v>
      </c>
      <c r="DY53" s="261">
        <v>21578.6</v>
      </c>
      <c r="DZ53" s="261">
        <v>22550.98</v>
      </c>
      <c r="EA53" s="261">
        <v>26421.95</v>
      </c>
      <c r="EB53" s="261">
        <v>12436.47</v>
      </c>
      <c r="EC53" s="261">
        <v>14516.44</v>
      </c>
      <c r="ED53" s="261">
        <v>15771.55</v>
      </c>
      <c r="EE53" s="261">
        <v>5467.25</v>
      </c>
      <c r="EF53" s="261">
        <v>11862.46</v>
      </c>
      <c r="EG53" s="262"/>
      <c r="EH53" s="263">
        <f t="shared" si="8"/>
        <v>222463.49</v>
      </c>
      <c r="EI53" s="264">
        <f t="shared" si="8"/>
        <v>198480.87999999998</v>
      </c>
      <c r="EJ53" s="261">
        <v>0</v>
      </c>
      <c r="EK53" s="261">
        <v>0</v>
      </c>
      <c r="EL53" s="261">
        <v>0</v>
      </c>
      <c r="EM53" s="261">
        <v>0</v>
      </c>
      <c r="EN53" s="261">
        <v>0</v>
      </c>
      <c r="EO53" s="261">
        <v>0</v>
      </c>
      <c r="EP53" s="261">
        <v>0</v>
      </c>
      <c r="EQ53" s="261">
        <v>0</v>
      </c>
      <c r="ER53" s="261">
        <v>0</v>
      </c>
      <c r="ES53" s="261">
        <v>0</v>
      </c>
      <c r="ET53" s="261">
        <v>0</v>
      </c>
      <c r="EU53" s="261">
        <v>0</v>
      </c>
      <c r="EV53" s="262"/>
      <c r="EW53" s="263">
        <f t="shared" si="9"/>
        <v>0</v>
      </c>
      <c r="EX53" s="264">
        <f t="shared" si="9"/>
        <v>0</v>
      </c>
      <c r="EY53" s="261">
        <v>45</v>
      </c>
      <c r="EZ53" s="261">
        <v>45</v>
      </c>
      <c r="FA53" s="261">
        <v>0</v>
      </c>
      <c r="FB53" s="261">
        <v>225</v>
      </c>
      <c r="FC53" s="261">
        <v>90</v>
      </c>
      <c r="FD53" s="261">
        <v>330.3</v>
      </c>
      <c r="FE53" s="261">
        <v>45</v>
      </c>
      <c r="FF53" s="261">
        <v>225</v>
      </c>
      <c r="FG53" s="261">
        <v>0</v>
      </c>
      <c r="FH53" s="261">
        <v>10</v>
      </c>
      <c r="FI53" s="261">
        <v>0</v>
      </c>
      <c r="FJ53" s="261">
        <v>0</v>
      </c>
      <c r="FK53" s="262"/>
      <c r="FL53" s="263">
        <f t="shared" si="10"/>
        <v>1015.3</v>
      </c>
      <c r="FM53" s="264">
        <f t="shared" si="10"/>
        <v>970.3</v>
      </c>
      <c r="FN53" s="261">
        <v>4510.42</v>
      </c>
      <c r="FO53" s="261">
        <v>4875.0200000000004</v>
      </c>
      <c r="FP53" s="261">
        <v>3068.04</v>
      </c>
      <c r="FQ53" s="261">
        <v>3806.83</v>
      </c>
      <c r="FR53" s="261">
        <v>5142.75</v>
      </c>
      <c r="FS53" s="261">
        <v>5965.39</v>
      </c>
      <c r="FT53" s="261">
        <v>4421.07</v>
      </c>
      <c r="FU53" s="261">
        <v>3187.23</v>
      </c>
      <c r="FV53" s="261">
        <v>4442.07</v>
      </c>
      <c r="FW53" s="261">
        <v>5155.57</v>
      </c>
      <c r="FX53" s="261">
        <v>3928.88</v>
      </c>
      <c r="FY53" s="261">
        <v>4299.6099999999997</v>
      </c>
      <c r="FZ53" s="262"/>
      <c r="GA53" s="263">
        <f t="shared" si="11"/>
        <v>52802.879999999997</v>
      </c>
      <c r="GB53" s="264">
        <f t="shared" si="11"/>
        <v>48292.459999999992</v>
      </c>
      <c r="GC53" s="261">
        <v>20500.53</v>
      </c>
      <c r="GD53" s="261">
        <v>18414.57</v>
      </c>
      <c r="GE53" s="261">
        <v>18419.32</v>
      </c>
      <c r="GF53" s="261">
        <v>20078.3</v>
      </c>
      <c r="GG53" s="261">
        <v>18690.2</v>
      </c>
      <c r="GH53" s="261">
        <v>24167.82</v>
      </c>
      <c r="GI53" s="261">
        <v>26479.29</v>
      </c>
      <c r="GJ53" s="261">
        <v>12983.89</v>
      </c>
      <c r="GK53" s="261">
        <v>21997.59</v>
      </c>
      <c r="GL53" s="261">
        <v>20282.61</v>
      </c>
      <c r="GM53" s="261">
        <v>15024.44</v>
      </c>
      <c r="GN53" s="261">
        <v>17611.560000000001</v>
      </c>
      <c r="GO53" s="262"/>
      <c r="GP53" s="263">
        <f t="shared" si="12"/>
        <v>234650.12</v>
      </c>
      <c r="GQ53" s="264">
        <f t="shared" si="12"/>
        <v>214149.59000000003</v>
      </c>
      <c r="GR53" s="261">
        <v>0</v>
      </c>
      <c r="GS53" s="261">
        <v>0</v>
      </c>
      <c r="GT53" s="261">
        <v>0</v>
      </c>
      <c r="GU53" s="261">
        <v>0</v>
      </c>
      <c r="GV53" s="261">
        <v>0</v>
      </c>
      <c r="GW53" s="261">
        <v>0</v>
      </c>
      <c r="GX53" s="261">
        <v>0</v>
      </c>
      <c r="GY53" s="261">
        <v>0</v>
      </c>
      <c r="GZ53" s="261">
        <v>0</v>
      </c>
      <c r="HA53" s="261">
        <v>0</v>
      </c>
      <c r="HB53" s="261">
        <v>0</v>
      </c>
      <c r="HC53" s="261">
        <v>0</v>
      </c>
      <c r="HD53" s="262"/>
      <c r="HE53" s="263">
        <f t="shared" si="13"/>
        <v>0</v>
      </c>
      <c r="HF53" s="264">
        <f t="shared" si="13"/>
        <v>0</v>
      </c>
      <c r="HG53" s="261">
        <v>0</v>
      </c>
      <c r="HH53" s="261">
        <v>0</v>
      </c>
      <c r="HI53" s="261">
        <v>0</v>
      </c>
      <c r="HJ53" s="261">
        <v>0</v>
      </c>
      <c r="HK53" s="261">
        <v>0</v>
      </c>
      <c r="HL53" s="261">
        <v>0</v>
      </c>
      <c r="HM53" s="261">
        <v>0</v>
      </c>
      <c r="HN53" s="261">
        <v>0</v>
      </c>
      <c r="HO53" s="261">
        <v>0</v>
      </c>
      <c r="HP53" s="261">
        <v>0</v>
      </c>
      <c r="HQ53" s="261">
        <v>0</v>
      </c>
      <c r="HR53" s="261">
        <v>0</v>
      </c>
      <c r="HS53" s="262"/>
      <c r="HT53" s="263">
        <f t="shared" si="14"/>
        <v>0</v>
      </c>
      <c r="HU53" s="264">
        <f t="shared" si="14"/>
        <v>0</v>
      </c>
      <c r="HV53" s="261">
        <v>0</v>
      </c>
      <c r="HW53" s="261">
        <v>0</v>
      </c>
      <c r="HX53" s="261">
        <v>0</v>
      </c>
      <c r="HY53" s="261">
        <v>0</v>
      </c>
      <c r="HZ53" s="261">
        <v>0</v>
      </c>
      <c r="IA53" s="261">
        <v>0</v>
      </c>
      <c r="IB53" s="261">
        <v>0</v>
      </c>
      <c r="IC53" s="261">
        <v>0</v>
      </c>
      <c r="ID53" s="261">
        <v>0</v>
      </c>
      <c r="IE53" s="261">
        <v>0</v>
      </c>
      <c r="IF53" s="261">
        <v>0</v>
      </c>
      <c r="IG53" s="261">
        <v>0</v>
      </c>
      <c r="IH53" s="262"/>
      <c r="II53" s="263">
        <f t="shared" si="15"/>
        <v>0</v>
      </c>
      <c r="IJ53" s="264">
        <f t="shared" si="15"/>
        <v>0</v>
      </c>
      <c r="IK53" s="261">
        <v>69885.960000000006</v>
      </c>
      <c r="IL53" s="261">
        <v>73857.02</v>
      </c>
      <c r="IM53" s="261">
        <v>56809.51</v>
      </c>
      <c r="IN53" s="261">
        <v>65853.31</v>
      </c>
      <c r="IO53" s="261">
        <v>52559.08</v>
      </c>
      <c r="IP53" s="261">
        <v>56156.43</v>
      </c>
      <c r="IQ53" s="261">
        <v>63169.08</v>
      </c>
      <c r="IR53" s="261">
        <v>38724.65</v>
      </c>
      <c r="IS53" s="261">
        <v>46645.31</v>
      </c>
      <c r="IT53" s="261">
        <v>61344.91</v>
      </c>
      <c r="IU53" s="261">
        <v>54138.81</v>
      </c>
      <c r="IV53" s="261">
        <v>54639.77</v>
      </c>
      <c r="IW53" s="262"/>
      <c r="IX53" s="263">
        <f t="shared" si="16"/>
        <v>693783.84000000008</v>
      </c>
      <c r="IY53" s="264">
        <f t="shared" si="16"/>
        <v>623897.88000000012</v>
      </c>
      <c r="IZ53" s="261">
        <v>46523.1</v>
      </c>
      <c r="JA53" s="261">
        <v>72990.7</v>
      </c>
      <c r="JB53" s="261">
        <v>30802.9</v>
      </c>
      <c r="JC53" s="261">
        <v>45100.62</v>
      </c>
      <c r="JD53" s="261">
        <v>32750.21</v>
      </c>
      <c r="JE53" s="261">
        <v>42642.69</v>
      </c>
      <c r="JF53" s="261">
        <v>37351.120000000003</v>
      </c>
      <c r="JG53" s="261">
        <v>9959.09</v>
      </c>
      <c r="JH53" s="261">
        <v>8166.27</v>
      </c>
      <c r="JI53" s="261">
        <v>12011.48</v>
      </c>
      <c r="JJ53" s="261">
        <v>9807.3799999999992</v>
      </c>
      <c r="JK53" s="261">
        <v>10929.19</v>
      </c>
      <c r="JL53" s="262"/>
      <c r="JM53" s="263">
        <f t="shared" si="17"/>
        <v>359034.75</v>
      </c>
      <c r="JN53" s="264">
        <f t="shared" si="17"/>
        <v>312511.65000000002</v>
      </c>
      <c r="JO53" s="261">
        <v>0</v>
      </c>
      <c r="JP53" s="261">
        <v>0</v>
      </c>
      <c r="JQ53" s="261">
        <v>0</v>
      </c>
      <c r="JR53" s="261">
        <v>0</v>
      </c>
      <c r="JS53" s="261">
        <v>0</v>
      </c>
      <c r="JT53" s="261">
        <v>0</v>
      </c>
      <c r="JU53" s="261">
        <v>0</v>
      </c>
      <c r="JV53" s="261">
        <v>0</v>
      </c>
      <c r="JW53" s="261">
        <v>0</v>
      </c>
      <c r="JX53" s="261">
        <v>0</v>
      </c>
      <c r="JY53" s="261">
        <v>0</v>
      </c>
      <c r="JZ53" s="261">
        <v>0</v>
      </c>
      <c r="KA53" s="262"/>
      <c r="KB53" s="263">
        <f t="shared" si="18"/>
        <v>0</v>
      </c>
      <c r="KC53" s="264">
        <f t="shared" si="18"/>
        <v>0</v>
      </c>
      <c r="KD53" s="261">
        <v>39732.43</v>
      </c>
      <c r="KE53" s="261">
        <v>41277.83</v>
      </c>
      <c r="KF53" s="261">
        <v>31988.73</v>
      </c>
      <c r="KG53" s="261">
        <v>39168.660000000003</v>
      </c>
      <c r="KH53" s="261">
        <v>29747.65</v>
      </c>
      <c r="KI53" s="261">
        <v>32450.33</v>
      </c>
      <c r="KJ53" s="261">
        <v>36039.74</v>
      </c>
      <c r="KK53" s="261">
        <v>22624.78</v>
      </c>
      <c r="KL53" s="261">
        <v>26012.13</v>
      </c>
      <c r="KM53" s="261">
        <v>36559.21</v>
      </c>
      <c r="KN53" s="261">
        <v>30357.16</v>
      </c>
      <c r="KO53" s="261">
        <v>30848.19</v>
      </c>
      <c r="KP53" s="262"/>
      <c r="KQ53" s="263">
        <f t="shared" si="19"/>
        <v>396806.84</v>
      </c>
      <c r="KR53" s="264">
        <f t="shared" si="19"/>
        <v>357074.41</v>
      </c>
      <c r="KS53" s="261">
        <v>1550</v>
      </c>
      <c r="KT53" s="261">
        <v>1650</v>
      </c>
      <c r="KU53" s="261">
        <v>1200</v>
      </c>
      <c r="KV53" s="261">
        <v>1650</v>
      </c>
      <c r="KW53" s="261">
        <v>1850</v>
      </c>
      <c r="KX53" s="261">
        <v>3450</v>
      </c>
      <c r="KY53" s="261">
        <v>2400</v>
      </c>
      <c r="KZ53" s="261">
        <v>1150</v>
      </c>
      <c r="LA53" s="261">
        <v>850</v>
      </c>
      <c r="LB53" s="261">
        <v>1000</v>
      </c>
      <c r="LC53" s="261">
        <v>1300</v>
      </c>
      <c r="LD53" s="261">
        <v>1200</v>
      </c>
      <c r="LE53" s="262"/>
      <c r="LF53" s="263">
        <f t="shared" si="20"/>
        <v>19250</v>
      </c>
      <c r="LG53" s="264">
        <f t="shared" si="20"/>
        <v>17700</v>
      </c>
      <c r="LH53" s="261">
        <v>0</v>
      </c>
      <c r="LI53" s="261">
        <v>0</v>
      </c>
      <c r="LJ53" s="261">
        <v>0</v>
      </c>
      <c r="LK53" s="261">
        <v>0</v>
      </c>
      <c r="LL53" s="261">
        <v>0</v>
      </c>
      <c r="LM53" s="261">
        <v>0</v>
      </c>
      <c r="LN53" s="261">
        <v>0</v>
      </c>
      <c r="LO53" s="261">
        <v>0</v>
      </c>
      <c r="LP53" s="261">
        <v>0</v>
      </c>
      <c r="LQ53" s="261">
        <v>0</v>
      </c>
      <c r="LR53" s="261">
        <v>0</v>
      </c>
      <c r="LS53" s="261">
        <v>0</v>
      </c>
      <c r="LT53" s="262"/>
      <c r="LU53" s="263">
        <f t="shared" si="21"/>
        <v>0</v>
      </c>
      <c r="LV53" s="264">
        <f t="shared" si="21"/>
        <v>0</v>
      </c>
      <c r="LW53" s="261">
        <v>0</v>
      </c>
      <c r="LX53" s="261">
        <v>0</v>
      </c>
      <c r="LY53" s="261">
        <v>0</v>
      </c>
      <c r="LZ53" s="261">
        <v>0</v>
      </c>
      <c r="MA53" s="261">
        <v>0</v>
      </c>
      <c r="MB53" s="261">
        <v>0</v>
      </c>
      <c r="MC53" s="261">
        <v>0</v>
      </c>
      <c r="MD53" s="261">
        <v>0</v>
      </c>
      <c r="ME53" s="261">
        <v>0</v>
      </c>
      <c r="MF53" s="261">
        <v>0</v>
      </c>
      <c r="MG53" s="261">
        <v>0</v>
      </c>
      <c r="MH53" s="261">
        <v>0</v>
      </c>
      <c r="MI53" s="262"/>
      <c r="MJ53" s="263">
        <f t="shared" si="22"/>
        <v>0</v>
      </c>
      <c r="MK53" s="264">
        <f t="shared" si="22"/>
        <v>0</v>
      </c>
      <c r="ML53" s="261">
        <v>0</v>
      </c>
      <c r="MM53" s="261">
        <v>0</v>
      </c>
      <c r="MN53" s="261">
        <v>0</v>
      </c>
      <c r="MO53" s="261">
        <v>0</v>
      </c>
      <c r="MP53" s="261">
        <v>0</v>
      </c>
      <c r="MQ53" s="261">
        <v>0</v>
      </c>
      <c r="MR53" s="261">
        <v>0</v>
      </c>
      <c r="MS53" s="261">
        <v>0</v>
      </c>
      <c r="MT53" s="261">
        <v>0</v>
      </c>
      <c r="MU53" s="261">
        <v>0</v>
      </c>
      <c r="MV53" s="261">
        <v>0</v>
      </c>
      <c r="MW53" s="261">
        <v>0</v>
      </c>
      <c r="MX53" s="262"/>
      <c r="MY53" s="263">
        <f t="shared" si="23"/>
        <v>0</v>
      </c>
      <c r="MZ53" s="264">
        <f t="shared" si="23"/>
        <v>0</v>
      </c>
      <c r="NA53" s="261">
        <v>180351.46</v>
      </c>
      <c r="NB53" s="261">
        <v>160907.14000000001</v>
      </c>
      <c r="NC53" s="261">
        <v>168783.07</v>
      </c>
      <c r="ND53" s="261">
        <v>200567.5</v>
      </c>
      <c r="NE53" s="261">
        <v>168030</v>
      </c>
      <c r="NF53" s="261">
        <v>197676.17</v>
      </c>
      <c r="NG53" s="261">
        <v>205124.69</v>
      </c>
      <c r="NH53" s="261">
        <v>75378.25</v>
      </c>
      <c r="NI53" s="261">
        <v>61639.88</v>
      </c>
      <c r="NJ53" s="261">
        <v>113261.68</v>
      </c>
      <c r="NK53" s="261">
        <v>104157.5</v>
      </c>
      <c r="NL53" s="261">
        <v>125612.62</v>
      </c>
      <c r="NM53" s="262"/>
      <c r="NN53" s="263">
        <f t="shared" si="24"/>
        <v>1761489.9599999995</v>
      </c>
      <c r="NO53" s="264">
        <f t="shared" si="24"/>
        <v>1581138.5</v>
      </c>
      <c r="NP53" s="261">
        <v>12915.91</v>
      </c>
      <c r="NQ53" s="261">
        <v>11335.26</v>
      </c>
      <c r="NR53" s="261">
        <v>12914.57</v>
      </c>
      <c r="NS53" s="261">
        <v>11082.28</v>
      </c>
      <c r="NT53" s="261">
        <v>12691.04</v>
      </c>
      <c r="NU53" s="261">
        <v>14092.04</v>
      </c>
      <c r="NV53" s="261">
        <v>4409.62</v>
      </c>
      <c r="NW53" s="261">
        <v>3046.51</v>
      </c>
      <c r="NX53" s="261">
        <v>1750.77</v>
      </c>
      <c r="NY53" s="261">
        <v>2755.01</v>
      </c>
      <c r="NZ53" s="261">
        <v>2798.64</v>
      </c>
      <c r="OA53" s="261">
        <v>2925.98</v>
      </c>
      <c r="OB53" s="262"/>
      <c r="OC53" s="263">
        <f t="shared" si="25"/>
        <v>92717.62999999999</v>
      </c>
      <c r="OD53" s="264">
        <f t="shared" si="25"/>
        <v>79801.719999999987</v>
      </c>
      <c r="OE53" s="261">
        <v>36645.58</v>
      </c>
      <c r="OF53" s="261">
        <v>32932.86</v>
      </c>
      <c r="OG53" s="261">
        <v>35156.230000000003</v>
      </c>
      <c r="OH53" s="261">
        <v>40000</v>
      </c>
      <c r="OI53" s="261">
        <v>31200</v>
      </c>
      <c r="OJ53" s="261">
        <v>41224.47</v>
      </c>
      <c r="OK53" s="261">
        <v>48607.18</v>
      </c>
      <c r="OL53" s="261">
        <v>16320</v>
      </c>
      <c r="OM53" s="261">
        <v>15262.14</v>
      </c>
      <c r="ON53" s="261">
        <v>25951.72</v>
      </c>
      <c r="OO53" s="261">
        <v>22960</v>
      </c>
      <c r="OP53" s="261">
        <v>21273.040000000001</v>
      </c>
      <c r="OQ53" s="262"/>
      <c r="OR53" s="263">
        <f t="shared" si="26"/>
        <v>367533.22000000003</v>
      </c>
      <c r="OS53" s="264">
        <f t="shared" si="26"/>
        <v>330887.63999999996</v>
      </c>
      <c r="OT53" s="261">
        <v>300</v>
      </c>
      <c r="OU53" s="261">
        <v>350</v>
      </c>
      <c r="OV53" s="261">
        <v>100</v>
      </c>
      <c r="OW53" s="261">
        <v>100</v>
      </c>
      <c r="OX53" s="261">
        <v>200</v>
      </c>
      <c r="OY53" s="261">
        <v>275</v>
      </c>
      <c r="OZ53" s="261">
        <v>100</v>
      </c>
      <c r="PA53" s="261">
        <v>250</v>
      </c>
      <c r="PB53" s="261">
        <v>50</v>
      </c>
      <c r="PC53" s="261">
        <v>100</v>
      </c>
      <c r="PD53" s="261">
        <v>150</v>
      </c>
      <c r="PE53" s="261">
        <v>175</v>
      </c>
      <c r="PF53" s="262"/>
      <c r="PG53" s="263">
        <f t="shared" si="27"/>
        <v>2150</v>
      </c>
      <c r="PH53" s="264">
        <f t="shared" si="27"/>
        <v>1850</v>
      </c>
      <c r="PI53" s="261">
        <v>32213.49</v>
      </c>
      <c r="PJ53" s="261">
        <v>33829.410000000003</v>
      </c>
      <c r="PK53" s="261">
        <v>27013.07</v>
      </c>
      <c r="PL53" s="261">
        <v>24461.48</v>
      </c>
      <c r="PM53" s="261">
        <v>36862.480000000003</v>
      </c>
      <c r="PN53" s="261">
        <v>34862.54</v>
      </c>
      <c r="PO53" s="261">
        <v>40665.29</v>
      </c>
      <c r="PP53" s="261">
        <v>27430.37</v>
      </c>
      <c r="PQ53" s="261">
        <v>29644.12</v>
      </c>
      <c r="PR53" s="261">
        <v>34511.279999999999</v>
      </c>
      <c r="PS53" s="261">
        <v>36857.089999999997</v>
      </c>
      <c r="PT53" s="261">
        <v>32690.59</v>
      </c>
      <c r="PU53" s="262"/>
      <c r="PV53" s="263">
        <f t="shared" si="28"/>
        <v>391041.21</v>
      </c>
      <c r="PW53" s="264">
        <f t="shared" si="28"/>
        <v>358827.72000000003</v>
      </c>
      <c r="PX53" s="261">
        <v>3098.7</v>
      </c>
      <c r="PY53" s="261">
        <v>4653.84</v>
      </c>
      <c r="PZ53" s="261">
        <v>3515.9</v>
      </c>
      <c r="QA53" s="261">
        <v>3216.45</v>
      </c>
      <c r="QB53" s="261">
        <v>4837.63</v>
      </c>
      <c r="QC53" s="261">
        <v>4260.3500000000004</v>
      </c>
      <c r="QD53" s="261">
        <v>4275.6000000000004</v>
      </c>
      <c r="QE53" s="261">
        <v>4552.45</v>
      </c>
      <c r="QF53" s="261">
        <v>3583.52</v>
      </c>
      <c r="QG53" s="261">
        <v>3348.22</v>
      </c>
      <c r="QH53" s="261">
        <v>6208.59</v>
      </c>
      <c r="QI53" s="261">
        <v>3594.75</v>
      </c>
      <c r="QJ53" s="262"/>
      <c r="QK53" s="263">
        <f t="shared" si="29"/>
        <v>49146</v>
      </c>
      <c r="QL53" s="264">
        <f t="shared" si="29"/>
        <v>46047.3</v>
      </c>
      <c r="QM53" s="261">
        <v>0</v>
      </c>
      <c r="QN53" s="261">
        <v>0</v>
      </c>
      <c r="QO53" s="261">
        <v>0</v>
      </c>
      <c r="QP53" s="261">
        <v>0</v>
      </c>
      <c r="QQ53" s="261">
        <v>0</v>
      </c>
      <c r="QR53" s="261">
        <v>0</v>
      </c>
      <c r="QS53" s="261">
        <v>0</v>
      </c>
      <c r="QT53" s="261">
        <v>0</v>
      </c>
      <c r="QU53" s="261">
        <v>0</v>
      </c>
      <c r="QV53" s="261">
        <v>0</v>
      </c>
      <c r="QW53" s="261">
        <v>0</v>
      </c>
      <c r="QX53" s="261">
        <v>0</v>
      </c>
      <c r="QY53" s="262"/>
      <c r="QZ53" s="263">
        <f t="shared" si="30"/>
        <v>0</v>
      </c>
      <c r="RA53" s="264">
        <f t="shared" si="30"/>
        <v>0</v>
      </c>
      <c r="RB53" s="261">
        <v>250</v>
      </c>
      <c r="RC53" s="261">
        <v>250</v>
      </c>
      <c r="RD53" s="261">
        <v>350</v>
      </c>
      <c r="RE53" s="261">
        <v>150</v>
      </c>
      <c r="RF53" s="261">
        <v>200</v>
      </c>
      <c r="RG53" s="261">
        <v>100</v>
      </c>
      <c r="RH53" s="261">
        <v>250</v>
      </c>
      <c r="RI53" s="261">
        <v>350</v>
      </c>
      <c r="RJ53" s="261">
        <v>150</v>
      </c>
      <c r="RK53" s="261">
        <v>250</v>
      </c>
      <c r="RL53" s="261">
        <v>350</v>
      </c>
      <c r="RM53" s="261">
        <v>350</v>
      </c>
      <c r="RN53" s="262"/>
      <c r="RO53" s="263">
        <f t="shared" si="31"/>
        <v>3000</v>
      </c>
      <c r="RP53" s="264">
        <f t="shared" si="31"/>
        <v>2750</v>
      </c>
      <c r="RQ53" s="261">
        <v>0</v>
      </c>
      <c r="RR53" s="261">
        <v>0</v>
      </c>
      <c r="RS53" s="261">
        <v>0</v>
      </c>
      <c r="RT53" s="261">
        <v>0</v>
      </c>
      <c r="RU53" s="261">
        <v>0</v>
      </c>
      <c r="RV53" s="261">
        <v>0</v>
      </c>
      <c r="RW53" s="261">
        <v>0</v>
      </c>
      <c r="RX53" s="261">
        <v>0</v>
      </c>
      <c r="RY53" s="261">
        <v>0</v>
      </c>
      <c r="RZ53" s="261">
        <v>0</v>
      </c>
      <c r="SA53" s="261">
        <v>0</v>
      </c>
      <c r="SB53" s="261">
        <v>0</v>
      </c>
      <c r="SC53" s="262"/>
      <c r="SD53" s="263">
        <f t="shared" si="32"/>
        <v>0</v>
      </c>
      <c r="SE53" s="264">
        <f t="shared" si="32"/>
        <v>0</v>
      </c>
      <c r="SF53" s="261">
        <v>0</v>
      </c>
      <c r="SG53" s="261">
        <v>0</v>
      </c>
      <c r="SH53" s="261">
        <v>0</v>
      </c>
      <c r="SI53" s="261">
        <v>0</v>
      </c>
      <c r="SJ53" s="261">
        <v>0</v>
      </c>
      <c r="SK53" s="261">
        <v>0</v>
      </c>
      <c r="SL53" s="261">
        <v>0</v>
      </c>
      <c r="SM53" s="261">
        <v>0</v>
      </c>
      <c r="SN53" s="261">
        <v>0</v>
      </c>
      <c r="SO53" s="261">
        <v>0</v>
      </c>
      <c r="SP53" s="261">
        <v>0</v>
      </c>
      <c r="SQ53" s="261">
        <v>0</v>
      </c>
      <c r="SR53" s="262"/>
      <c r="SS53" s="263">
        <f t="shared" si="33"/>
        <v>0</v>
      </c>
      <c r="ST53" s="264">
        <f t="shared" si="33"/>
        <v>0</v>
      </c>
      <c r="SU53" s="261">
        <v>0</v>
      </c>
      <c r="SV53" s="261">
        <v>0</v>
      </c>
      <c r="SW53" s="261">
        <v>0</v>
      </c>
      <c r="SX53" s="261">
        <v>0</v>
      </c>
      <c r="SY53" s="261">
        <v>0</v>
      </c>
      <c r="SZ53" s="261">
        <v>0</v>
      </c>
      <c r="TA53" s="261">
        <v>0</v>
      </c>
      <c r="TB53" s="261">
        <v>0</v>
      </c>
      <c r="TC53" s="261">
        <v>0</v>
      </c>
      <c r="TD53" s="261">
        <v>0</v>
      </c>
      <c r="TE53" s="261">
        <v>0</v>
      </c>
      <c r="TF53" s="261">
        <v>0</v>
      </c>
      <c r="TG53" s="262"/>
      <c r="TH53" s="263">
        <f t="shared" si="34"/>
        <v>0</v>
      </c>
      <c r="TI53" s="264">
        <f t="shared" si="34"/>
        <v>0</v>
      </c>
      <c r="TJ53" s="261">
        <v>2007.22</v>
      </c>
      <c r="TK53" s="261">
        <v>2996.19</v>
      </c>
      <c r="TL53" s="261">
        <v>1928.56</v>
      </c>
      <c r="TM53" s="261">
        <v>5020.51</v>
      </c>
      <c r="TN53" s="261">
        <v>3678.22</v>
      </c>
      <c r="TO53" s="261">
        <v>2268.46</v>
      </c>
      <c r="TP53" s="261">
        <v>5069.21</v>
      </c>
      <c r="TQ53" s="261">
        <v>2855.06</v>
      </c>
      <c r="TR53" s="261">
        <v>5052.8999999999996</v>
      </c>
      <c r="TS53" s="261">
        <v>3852.63</v>
      </c>
      <c r="TT53" s="261">
        <v>4064.06</v>
      </c>
      <c r="TU53" s="261">
        <v>4151.1099999999997</v>
      </c>
      <c r="TV53" s="262"/>
      <c r="TW53" s="263">
        <f t="shared" si="35"/>
        <v>42944.13</v>
      </c>
      <c r="TX53" s="264">
        <f t="shared" si="35"/>
        <v>40936.910000000003</v>
      </c>
      <c r="TY53" s="261">
        <v>0</v>
      </c>
      <c r="TZ53" s="261">
        <v>0</v>
      </c>
      <c r="UA53" s="261">
        <v>0</v>
      </c>
      <c r="UB53" s="261">
        <v>0</v>
      </c>
      <c r="UC53" s="261">
        <v>0</v>
      </c>
      <c r="UD53" s="261">
        <v>0</v>
      </c>
      <c r="UE53" s="261">
        <v>0</v>
      </c>
      <c r="UF53" s="261">
        <v>0</v>
      </c>
      <c r="UG53" s="261">
        <v>0</v>
      </c>
      <c r="UH53" s="261">
        <v>0</v>
      </c>
      <c r="UI53" s="261">
        <v>0</v>
      </c>
      <c r="UJ53" s="261">
        <v>0</v>
      </c>
      <c r="UK53" s="262"/>
      <c r="UL53" s="263">
        <f t="shared" si="36"/>
        <v>0</v>
      </c>
      <c r="UM53" s="264">
        <f t="shared" si="36"/>
        <v>0</v>
      </c>
      <c r="UN53" s="261">
        <v>1400</v>
      </c>
      <c r="UO53" s="261">
        <v>1100</v>
      </c>
      <c r="UP53" s="261">
        <v>700</v>
      </c>
      <c r="UQ53" s="261">
        <v>950</v>
      </c>
      <c r="UR53" s="261">
        <v>1100</v>
      </c>
      <c r="US53" s="261">
        <v>1050</v>
      </c>
      <c r="UT53" s="261">
        <v>1250</v>
      </c>
      <c r="UU53" s="261">
        <v>650</v>
      </c>
      <c r="UV53" s="261">
        <v>1164</v>
      </c>
      <c r="UW53" s="261">
        <v>1500</v>
      </c>
      <c r="UX53" s="261">
        <v>800</v>
      </c>
      <c r="UY53" s="261">
        <v>950</v>
      </c>
      <c r="UZ53" s="262"/>
      <c r="VA53" s="263">
        <f t="shared" si="37"/>
        <v>12614</v>
      </c>
      <c r="VB53" s="264">
        <f t="shared" si="37"/>
        <v>11214</v>
      </c>
      <c r="VC53" s="261">
        <v>0</v>
      </c>
      <c r="VD53" s="261">
        <v>0</v>
      </c>
      <c r="VE53" s="261">
        <v>0</v>
      </c>
      <c r="VF53" s="261">
        <v>0</v>
      </c>
      <c r="VG53" s="261">
        <v>0</v>
      </c>
      <c r="VH53" s="261">
        <v>0</v>
      </c>
      <c r="VI53" s="261">
        <v>0</v>
      </c>
      <c r="VJ53" s="261">
        <v>0</v>
      </c>
      <c r="VK53" s="261">
        <v>0</v>
      </c>
      <c r="VL53" s="261">
        <v>0</v>
      </c>
      <c r="VM53" s="261">
        <v>0</v>
      </c>
      <c r="VN53" s="261">
        <v>0</v>
      </c>
      <c r="VO53" s="262"/>
      <c r="VP53" s="263">
        <f t="shared" si="38"/>
        <v>0</v>
      </c>
      <c r="VQ53" s="264">
        <f t="shared" si="38"/>
        <v>0</v>
      </c>
      <c r="VR53" s="261">
        <v>0</v>
      </c>
      <c r="VS53" s="261">
        <v>0</v>
      </c>
      <c r="VT53" s="261">
        <v>0</v>
      </c>
      <c r="VU53" s="261">
        <v>0</v>
      </c>
      <c r="VV53" s="261">
        <v>0</v>
      </c>
      <c r="VW53" s="261">
        <v>0</v>
      </c>
      <c r="VX53" s="261">
        <v>0</v>
      </c>
      <c r="VY53" s="261">
        <v>0</v>
      </c>
      <c r="VZ53" s="261">
        <v>0</v>
      </c>
      <c r="WA53" s="261">
        <v>0</v>
      </c>
      <c r="WB53" s="261">
        <v>0</v>
      </c>
      <c r="WC53" s="261">
        <v>0</v>
      </c>
      <c r="WD53" s="262"/>
      <c r="WE53" s="263">
        <f t="shared" si="39"/>
        <v>0</v>
      </c>
      <c r="WF53" s="264">
        <f t="shared" si="39"/>
        <v>0</v>
      </c>
      <c r="WG53" s="261">
        <v>71668.210000000006</v>
      </c>
      <c r="WH53" s="261">
        <v>58365.22</v>
      </c>
      <c r="WI53" s="261">
        <v>42793.99</v>
      </c>
      <c r="WJ53" s="261">
        <v>44219.92</v>
      </c>
      <c r="WK53" s="261">
        <v>55938.16</v>
      </c>
      <c r="WL53" s="261">
        <v>56727.3</v>
      </c>
      <c r="WM53" s="261">
        <v>47701.96</v>
      </c>
      <c r="WN53" s="261">
        <v>23567.119999999999</v>
      </c>
      <c r="WO53" s="261">
        <v>31821.89</v>
      </c>
      <c r="WP53" s="261">
        <v>43857.02</v>
      </c>
      <c r="WQ53" s="261">
        <v>44824.02</v>
      </c>
      <c r="WR53" s="261">
        <v>22937.11</v>
      </c>
      <c r="WS53" s="262"/>
      <c r="WT53" s="263">
        <f t="shared" si="40"/>
        <v>544421.92000000004</v>
      </c>
      <c r="WU53" s="264">
        <f t="shared" si="40"/>
        <v>472753.71000000008</v>
      </c>
      <c r="WV53" s="261">
        <v>0</v>
      </c>
      <c r="WW53" s="261">
        <v>0</v>
      </c>
      <c r="WX53" s="261">
        <v>0</v>
      </c>
      <c r="WY53" s="261">
        <v>0</v>
      </c>
      <c r="WZ53" s="261">
        <v>0</v>
      </c>
      <c r="XA53" s="261">
        <v>0</v>
      </c>
      <c r="XB53" s="261">
        <v>0</v>
      </c>
      <c r="XC53" s="261">
        <v>0</v>
      </c>
      <c r="XD53" s="261">
        <v>0</v>
      </c>
      <c r="XE53" s="261">
        <v>0</v>
      </c>
      <c r="XF53" s="261">
        <v>0</v>
      </c>
      <c r="XG53" s="261">
        <v>0</v>
      </c>
      <c r="XH53" s="262"/>
      <c r="XI53" s="263">
        <f t="shared" si="41"/>
        <v>0</v>
      </c>
      <c r="XJ53" s="264">
        <f t="shared" si="41"/>
        <v>0</v>
      </c>
      <c r="XK53" s="261">
        <v>0</v>
      </c>
      <c r="XL53" s="261">
        <v>0</v>
      </c>
      <c r="XM53" s="261">
        <v>0</v>
      </c>
      <c r="XN53" s="261">
        <v>0</v>
      </c>
      <c r="XO53" s="261">
        <v>0</v>
      </c>
      <c r="XP53" s="261">
        <v>0</v>
      </c>
      <c r="XQ53" s="261">
        <v>0</v>
      </c>
      <c r="XR53" s="261">
        <v>0</v>
      </c>
      <c r="XS53" s="261">
        <v>0</v>
      </c>
      <c r="XT53" s="261">
        <v>0</v>
      </c>
      <c r="XU53" s="261">
        <v>0</v>
      </c>
      <c r="XV53" s="261">
        <v>0</v>
      </c>
      <c r="XW53" s="261"/>
      <c r="XX53" s="263">
        <f t="shared" si="42"/>
        <v>0</v>
      </c>
      <c r="XY53" s="264">
        <f t="shared" si="42"/>
        <v>0</v>
      </c>
      <c r="XZ53" s="261">
        <v>4511.82</v>
      </c>
      <c r="YA53" s="261">
        <v>4724.12</v>
      </c>
      <c r="YB53" s="261">
        <v>3141.19</v>
      </c>
      <c r="YC53" s="261">
        <v>4272.34</v>
      </c>
      <c r="YD53" s="261">
        <v>5929.94</v>
      </c>
      <c r="YE53" s="261">
        <v>5755.2</v>
      </c>
      <c r="YF53" s="261">
        <v>8827.11</v>
      </c>
      <c r="YG53" s="261">
        <v>8479.11</v>
      </c>
      <c r="YH53" s="261">
        <v>7672.99</v>
      </c>
      <c r="YI53" s="261">
        <v>6912.61</v>
      </c>
      <c r="YJ53" s="261">
        <v>4916.8999999999996</v>
      </c>
      <c r="YK53" s="261">
        <v>4295.93</v>
      </c>
      <c r="YL53" s="262"/>
      <c r="YM53" s="263">
        <f t="shared" si="43"/>
        <v>69439.260000000009</v>
      </c>
      <c r="YN53" s="264">
        <f t="shared" si="43"/>
        <v>64927.44</v>
      </c>
      <c r="YO53" s="261">
        <v>60110.19</v>
      </c>
      <c r="YP53" s="261">
        <v>11543.88</v>
      </c>
      <c r="YQ53" s="261">
        <v>8133.18</v>
      </c>
      <c r="YR53" s="261">
        <v>9383.7000000000007</v>
      </c>
      <c r="YS53" s="261">
        <v>10568.59</v>
      </c>
      <c r="YT53" s="261">
        <v>12236.03</v>
      </c>
      <c r="YU53" s="261">
        <v>9054.85</v>
      </c>
      <c r="YV53" s="261">
        <v>5692.44</v>
      </c>
      <c r="YW53" s="261">
        <v>6495.17</v>
      </c>
      <c r="YX53" s="261">
        <v>7302.83</v>
      </c>
      <c r="YY53" s="261">
        <v>7747.75</v>
      </c>
      <c r="YZ53" s="261">
        <v>7596.76</v>
      </c>
      <c r="ZA53" s="262"/>
      <c r="ZB53" s="263">
        <f t="shared" si="44"/>
        <v>155865.37</v>
      </c>
      <c r="ZC53" s="264">
        <f t="shared" si="44"/>
        <v>95755.18</v>
      </c>
      <c r="ZD53" s="261">
        <v>0</v>
      </c>
      <c r="ZE53" s="261">
        <v>0</v>
      </c>
      <c r="ZF53" s="261">
        <v>0</v>
      </c>
      <c r="ZG53" s="261">
        <v>0</v>
      </c>
      <c r="ZH53" s="261">
        <v>0</v>
      </c>
      <c r="ZI53" s="261">
        <v>0</v>
      </c>
      <c r="ZJ53" s="261">
        <v>0</v>
      </c>
      <c r="ZK53" s="261">
        <v>0</v>
      </c>
      <c r="ZL53" s="261">
        <v>0</v>
      </c>
      <c r="ZM53" s="261">
        <v>0</v>
      </c>
      <c r="ZN53" s="261">
        <v>0</v>
      </c>
      <c r="ZO53" s="261">
        <v>0</v>
      </c>
      <c r="ZP53" s="262"/>
      <c r="ZQ53" s="263">
        <f t="shared" si="45"/>
        <v>0</v>
      </c>
      <c r="ZR53" s="264">
        <f t="shared" si="45"/>
        <v>0</v>
      </c>
      <c r="ZS53" s="261">
        <v>0</v>
      </c>
      <c r="ZT53" s="261">
        <v>0</v>
      </c>
      <c r="ZU53" s="261">
        <v>0</v>
      </c>
      <c r="ZV53" s="261">
        <v>0</v>
      </c>
      <c r="ZW53" s="261">
        <v>0</v>
      </c>
      <c r="ZX53" s="261">
        <v>0</v>
      </c>
      <c r="ZY53" s="261">
        <v>0</v>
      </c>
      <c r="ZZ53" s="261">
        <v>0</v>
      </c>
      <c r="AAA53" s="261">
        <v>0</v>
      </c>
      <c r="AAB53" s="261">
        <v>0</v>
      </c>
      <c r="AAC53" s="261">
        <v>0</v>
      </c>
      <c r="AAD53" s="261">
        <v>0</v>
      </c>
      <c r="AAE53" s="262"/>
      <c r="AAF53" s="263">
        <f t="shared" si="46"/>
        <v>0</v>
      </c>
      <c r="AAG53" s="264">
        <f t="shared" si="46"/>
        <v>0</v>
      </c>
      <c r="AAH53" s="261">
        <v>3910.51</v>
      </c>
      <c r="AAI53" s="261">
        <v>25385.93</v>
      </c>
      <c r="AAJ53" s="261">
        <v>20000.96</v>
      </c>
      <c r="AAK53" s="261">
        <v>20026.53</v>
      </c>
      <c r="AAL53" s="261">
        <v>19681</v>
      </c>
      <c r="AAM53" s="261">
        <v>20466.810000000001</v>
      </c>
      <c r="AAN53" s="261">
        <v>21569.96</v>
      </c>
      <c r="AAO53" s="261">
        <v>21199.87</v>
      </c>
      <c r="AAP53" s="261">
        <v>19868.61</v>
      </c>
      <c r="AAQ53" s="261">
        <v>20698.650000000001</v>
      </c>
      <c r="AAR53" s="261">
        <v>17859.11</v>
      </c>
      <c r="AAS53" s="261">
        <v>19510.09</v>
      </c>
      <c r="AAT53" s="262"/>
      <c r="AAU53" s="263">
        <f t="shared" si="47"/>
        <v>230178.03</v>
      </c>
      <c r="AAV53" s="264">
        <f t="shared" si="47"/>
        <v>226267.51999999999</v>
      </c>
      <c r="AAW53" s="261">
        <v>0</v>
      </c>
      <c r="AAX53" s="261">
        <v>0</v>
      </c>
      <c r="AAY53" s="261">
        <v>0</v>
      </c>
      <c r="AAZ53" s="261">
        <v>0</v>
      </c>
      <c r="ABA53" s="261">
        <v>0</v>
      </c>
      <c r="ABB53" s="261">
        <v>0</v>
      </c>
      <c r="ABC53" s="261">
        <v>0</v>
      </c>
      <c r="ABD53" s="261">
        <v>0</v>
      </c>
      <c r="ABE53" s="261">
        <v>0</v>
      </c>
      <c r="ABF53" s="261">
        <v>0</v>
      </c>
      <c r="ABG53" s="261">
        <v>0</v>
      </c>
      <c r="ABH53" s="261">
        <v>0</v>
      </c>
      <c r="ABI53" s="262"/>
      <c r="ABJ53" s="263">
        <f t="shared" si="48"/>
        <v>0</v>
      </c>
      <c r="ABK53" s="264">
        <f t="shared" si="48"/>
        <v>0</v>
      </c>
      <c r="ABL53" s="261">
        <v>8234.4</v>
      </c>
      <c r="ABM53" s="261">
        <v>9752.2000000000007</v>
      </c>
      <c r="ABN53" s="261">
        <v>7921.05</v>
      </c>
      <c r="ABO53" s="261">
        <v>8435.35</v>
      </c>
      <c r="ABP53" s="261">
        <v>10086.709999999999</v>
      </c>
      <c r="ABQ53" s="261">
        <v>10789.22</v>
      </c>
      <c r="ABR53" s="261">
        <v>12099.06</v>
      </c>
      <c r="ABS53" s="261">
        <v>5439.11</v>
      </c>
      <c r="ABT53" s="261">
        <v>5968.69</v>
      </c>
      <c r="ABU53" s="261">
        <v>6038.47</v>
      </c>
      <c r="ABV53" s="261">
        <v>5250.62</v>
      </c>
      <c r="ABW53" s="261">
        <v>4964.75</v>
      </c>
      <c r="ABX53" s="262"/>
      <c r="ABY53" s="263">
        <f t="shared" si="49"/>
        <v>94979.63</v>
      </c>
      <c r="ABZ53" s="264">
        <f t="shared" si="49"/>
        <v>86745.23</v>
      </c>
      <c r="ACA53" s="261">
        <v>5730.91</v>
      </c>
      <c r="ACB53" s="261">
        <v>59237.73</v>
      </c>
      <c r="ACC53" s="261">
        <v>50302.47</v>
      </c>
      <c r="ACD53" s="261">
        <v>56231.42</v>
      </c>
      <c r="ACE53" s="261">
        <v>62237.42</v>
      </c>
      <c r="ACF53" s="261">
        <v>60363.58</v>
      </c>
      <c r="ACG53" s="261">
        <v>56842.54</v>
      </c>
      <c r="ACH53" s="261">
        <v>34134.43</v>
      </c>
      <c r="ACI53" s="261">
        <v>33511.870000000003</v>
      </c>
      <c r="ACJ53" s="261">
        <v>38513.760000000002</v>
      </c>
      <c r="ACK53" s="261">
        <v>32376.92</v>
      </c>
      <c r="ACL53" s="261">
        <v>33360.74</v>
      </c>
      <c r="ACM53" s="262"/>
      <c r="ACN53" s="263">
        <f t="shared" si="50"/>
        <v>522843.79</v>
      </c>
      <c r="ACO53" s="264">
        <f t="shared" si="50"/>
        <v>517112.87999999995</v>
      </c>
      <c r="ACP53" s="261">
        <v>0</v>
      </c>
      <c r="ACQ53" s="261">
        <v>0</v>
      </c>
      <c r="ACR53" s="261">
        <v>0</v>
      </c>
      <c r="ACS53" s="261">
        <v>0</v>
      </c>
      <c r="ACT53" s="261">
        <v>0</v>
      </c>
      <c r="ACU53" s="261">
        <v>0</v>
      </c>
      <c r="ACV53" s="261">
        <v>0</v>
      </c>
      <c r="ACW53" s="261">
        <v>0</v>
      </c>
      <c r="ACX53" s="261">
        <v>0</v>
      </c>
      <c r="ACY53" s="261">
        <v>0</v>
      </c>
      <c r="ACZ53" s="261">
        <v>0</v>
      </c>
      <c r="ADA53" s="261">
        <v>0</v>
      </c>
      <c r="ADB53" s="262"/>
      <c r="ADC53" s="263">
        <f t="shared" si="51"/>
        <v>0</v>
      </c>
      <c r="ADD53" s="264">
        <f t="shared" si="51"/>
        <v>0</v>
      </c>
      <c r="ADE53" s="261">
        <v>0</v>
      </c>
      <c r="ADF53" s="261">
        <v>0</v>
      </c>
      <c r="ADG53" s="261">
        <v>0</v>
      </c>
      <c r="ADH53" s="261">
        <v>0</v>
      </c>
      <c r="ADI53" s="261">
        <v>0</v>
      </c>
      <c r="ADJ53" s="261">
        <v>0</v>
      </c>
      <c r="ADK53" s="261">
        <v>0</v>
      </c>
      <c r="ADL53" s="261">
        <v>0</v>
      </c>
      <c r="ADM53" s="261">
        <v>0</v>
      </c>
      <c r="ADN53" s="261">
        <v>0</v>
      </c>
      <c r="ADO53" s="261">
        <v>0</v>
      </c>
      <c r="ADP53" s="261">
        <v>0</v>
      </c>
      <c r="ADQ53" s="262"/>
      <c r="ADR53" s="263">
        <f t="shared" si="52"/>
        <v>0</v>
      </c>
      <c r="ADS53" s="264">
        <f t="shared" si="52"/>
        <v>0</v>
      </c>
      <c r="ADT53" s="261">
        <v>0</v>
      </c>
      <c r="ADU53" s="261">
        <v>0</v>
      </c>
      <c r="ADV53" s="261">
        <v>0</v>
      </c>
      <c r="ADW53" s="261">
        <v>0</v>
      </c>
      <c r="ADX53" s="261">
        <v>0</v>
      </c>
      <c r="ADY53" s="261">
        <v>0</v>
      </c>
      <c r="ADZ53" s="261">
        <v>83.67</v>
      </c>
      <c r="AEA53" s="261">
        <v>2.79</v>
      </c>
      <c r="AEB53" s="261">
        <v>3.82</v>
      </c>
      <c r="AEC53" s="261">
        <v>5.0199999999999996</v>
      </c>
      <c r="AED53" s="261">
        <v>82.98</v>
      </c>
      <c r="AEE53" s="261">
        <v>4.74</v>
      </c>
      <c r="AEF53" s="262"/>
      <c r="AEG53" s="263">
        <f t="shared" si="53"/>
        <v>183.02</v>
      </c>
      <c r="AEH53" s="264">
        <f t="shared" si="53"/>
        <v>183.02</v>
      </c>
      <c r="AEI53" s="261">
        <v>0</v>
      </c>
      <c r="AEJ53" s="261">
        <v>0</v>
      </c>
      <c r="AEK53" s="261">
        <v>0</v>
      </c>
      <c r="AEL53" s="261">
        <v>0</v>
      </c>
      <c r="AEM53" s="261">
        <v>0</v>
      </c>
      <c r="AEN53" s="261">
        <v>0</v>
      </c>
      <c r="AEO53" s="261">
        <v>0</v>
      </c>
      <c r="AEP53" s="261">
        <v>0</v>
      </c>
      <c r="AEQ53" s="261">
        <v>0</v>
      </c>
      <c r="AER53" s="261">
        <v>0</v>
      </c>
      <c r="AES53" s="261">
        <v>0</v>
      </c>
      <c r="AET53" s="261">
        <v>0</v>
      </c>
      <c r="AEU53" s="262"/>
      <c r="AEV53" s="263">
        <f t="shared" si="54"/>
        <v>0</v>
      </c>
      <c r="AEW53" s="264">
        <f t="shared" si="54"/>
        <v>0</v>
      </c>
      <c r="AEX53" s="261">
        <v>0</v>
      </c>
      <c r="AEY53" s="261">
        <v>0</v>
      </c>
      <c r="AEZ53" s="261">
        <v>0</v>
      </c>
      <c r="AFA53" s="261">
        <v>0</v>
      </c>
      <c r="AFB53" s="261">
        <v>0</v>
      </c>
      <c r="AFC53" s="261">
        <v>0</v>
      </c>
      <c r="AFD53" s="261">
        <v>0</v>
      </c>
      <c r="AFE53" s="261">
        <v>0</v>
      </c>
      <c r="AFF53" s="261">
        <v>0</v>
      </c>
      <c r="AFG53" s="261">
        <v>0</v>
      </c>
      <c r="AFH53" s="261">
        <v>0</v>
      </c>
      <c r="AFI53" s="261">
        <v>0</v>
      </c>
      <c r="AFJ53" s="262"/>
      <c r="AFK53" s="263">
        <f t="shared" si="55"/>
        <v>0</v>
      </c>
      <c r="AFL53" s="264">
        <f t="shared" si="55"/>
        <v>0</v>
      </c>
      <c r="AFM53" s="261">
        <v>0</v>
      </c>
      <c r="AFN53" s="261">
        <v>0</v>
      </c>
      <c r="AFO53" s="261">
        <v>0</v>
      </c>
      <c r="AFP53" s="261">
        <v>0</v>
      </c>
      <c r="AFQ53" s="261">
        <v>0</v>
      </c>
      <c r="AFR53" s="261">
        <v>45</v>
      </c>
      <c r="AFS53" s="261">
        <v>0</v>
      </c>
      <c r="AFT53" s="261">
        <v>0</v>
      </c>
      <c r="AFU53" s="261">
        <v>13</v>
      </c>
      <c r="AFV53" s="261">
        <v>0</v>
      </c>
      <c r="AFW53" s="261">
        <v>0</v>
      </c>
      <c r="AFX53" s="261">
        <v>0</v>
      </c>
      <c r="AFY53" s="262"/>
      <c r="AFZ53" s="263">
        <f t="shared" si="56"/>
        <v>58</v>
      </c>
      <c r="AGA53" s="264">
        <f t="shared" si="56"/>
        <v>58</v>
      </c>
      <c r="AGB53" s="261">
        <v>0</v>
      </c>
      <c r="AGC53" s="261">
        <v>0</v>
      </c>
      <c r="AGD53" s="261">
        <v>0</v>
      </c>
      <c r="AGE53" s="261">
        <v>0</v>
      </c>
      <c r="AGF53" s="261">
        <v>0</v>
      </c>
      <c r="AGG53" s="261">
        <v>0</v>
      </c>
      <c r="AGH53" s="261">
        <v>0</v>
      </c>
      <c r="AGI53" s="261">
        <v>0</v>
      </c>
      <c r="AGJ53" s="261">
        <v>0</v>
      </c>
      <c r="AGK53" s="261">
        <v>0</v>
      </c>
      <c r="AGL53" s="261">
        <v>0</v>
      </c>
      <c r="AGM53" s="261">
        <v>0</v>
      </c>
      <c r="AGN53" s="262"/>
      <c r="AGO53" s="263">
        <f t="shared" si="57"/>
        <v>0</v>
      </c>
      <c r="AGP53" s="264">
        <f t="shared" si="57"/>
        <v>0</v>
      </c>
      <c r="AGQ53" s="261">
        <v>0</v>
      </c>
      <c r="AGR53" s="261">
        <v>0</v>
      </c>
      <c r="AGS53" s="261">
        <v>0</v>
      </c>
      <c r="AGT53" s="261">
        <v>0</v>
      </c>
      <c r="AGU53" s="261">
        <v>0</v>
      </c>
      <c r="AGV53" s="261">
        <v>0</v>
      </c>
      <c r="AGW53" s="261">
        <v>0</v>
      </c>
      <c r="AGX53" s="261">
        <v>0</v>
      </c>
      <c r="AGY53" s="261">
        <v>0</v>
      </c>
      <c r="AGZ53" s="261">
        <v>0</v>
      </c>
      <c r="AHA53" s="261">
        <v>0</v>
      </c>
      <c r="AHB53" s="261">
        <v>0</v>
      </c>
      <c r="AHC53" s="262"/>
      <c r="AHD53" s="263">
        <f t="shared" si="58"/>
        <v>0</v>
      </c>
      <c r="AHE53" s="264">
        <f t="shared" si="58"/>
        <v>0</v>
      </c>
      <c r="AHF53" s="261">
        <v>0</v>
      </c>
      <c r="AHG53" s="261">
        <v>0</v>
      </c>
      <c r="AHH53" s="261">
        <v>0</v>
      </c>
      <c r="AHI53" s="261">
        <v>0</v>
      </c>
      <c r="AHJ53" s="261">
        <v>0</v>
      </c>
      <c r="AHK53" s="261">
        <v>0</v>
      </c>
      <c r="AHL53" s="261">
        <v>0</v>
      </c>
      <c r="AHM53" s="261">
        <v>0</v>
      </c>
      <c r="AHN53" s="261">
        <v>0</v>
      </c>
      <c r="AHO53" s="261">
        <v>0</v>
      </c>
      <c r="AHP53" s="261">
        <v>0</v>
      </c>
      <c r="AHQ53" s="261">
        <v>0</v>
      </c>
      <c r="AHR53" s="262"/>
      <c r="AHS53" s="263">
        <f t="shared" si="59"/>
        <v>0</v>
      </c>
      <c r="AHT53" s="264">
        <f t="shared" si="59"/>
        <v>0</v>
      </c>
      <c r="AHU53" s="261">
        <v>0</v>
      </c>
      <c r="AHV53" s="261">
        <v>0</v>
      </c>
      <c r="AHW53" s="261">
        <v>0</v>
      </c>
      <c r="AHX53" s="261">
        <v>0</v>
      </c>
      <c r="AHY53" s="261">
        <v>0</v>
      </c>
      <c r="AHZ53" s="261">
        <v>0</v>
      </c>
      <c r="AIA53" s="261">
        <v>0</v>
      </c>
      <c r="AIB53" s="261">
        <v>0</v>
      </c>
      <c r="AIC53" s="261">
        <v>0</v>
      </c>
      <c r="AID53" s="261">
        <v>0</v>
      </c>
      <c r="AIE53" s="261">
        <v>0</v>
      </c>
      <c r="AIF53" s="261">
        <v>0</v>
      </c>
      <c r="AIG53" s="262"/>
      <c r="AIH53" s="263">
        <f t="shared" si="60"/>
        <v>0</v>
      </c>
      <c r="AII53" s="264">
        <f t="shared" si="60"/>
        <v>0</v>
      </c>
      <c r="AIJ53" s="261">
        <v>0</v>
      </c>
      <c r="AIK53" s="261">
        <v>0</v>
      </c>
      <c r="AIL53" s="261">
        <v>0</v>
      </c>
      <c r="AIM53" s="261">
        <v>0</v>
      </c>
      <c r="AIN53" s="261">
        <v>0</v>
      </c>
      <c r="AIO53" s="261">
        <v>0</v>
      </c>
      <c r="AIP53" s="261">
        <v>0</v>
      </c>
      <c r="AIQ53" s="261">
        <v>0</v>
      </c>
      <c r="AIR53" s="261">
        <v>0</v>
      </c>
      <c r="AIS53" s="261">
        <v>0</v>
      </c>
      <c r="AIT53" s="261">
        <v>0</v>
      </c>
      <c r="AIU53" s="261">
        <v>0</v>
      </c>
      <c r="AIV53" s="262"/>
      <c r="AIW53" s="263">
        <f t="shared" si="61"/>
        <v>0</v>
      </c>
      <c r="AIX53" s="264">
        <f t="shared" si="61"/>
        <v>0</v>
      </c>
      <c r="AIY53" s="261">
        <v>0</v>
      </c>
      <c r="AIZ53" s="261">
        <v>0</v>
      </c>
      <c r="AJA53" s="261">
        <v>0</v>
      </c>
      <c r="AJB53" s="261">
        <v>0</v>
      </c>
      <c r="AJC53" s="261">
        <v>0</v>
      </c>
      <c r="AJD53" s="261">
        <v>0</v>
      </c>
      <c r="AJE53" s="261">
        <v>0</v>
      </c>
      <c r="AJF53" s="261">
        <v>0</v>
      </c>
      <c r="AJG53" s="261">
        <v>0</v>
      </c>
      <c r="AJH53" s="261">
        <v>0</v>
      </c>
      <c r="AJI53" s="261">
        <v>0</v>
      </c>
      <c r="AJJ53" s="261">
        <v>0</v>
      </c>
      <c r="AJK53" s="262"/>
      <c r="AJL53" s="263">
        <f t="shared" si="62"/>
        <v>0</v>
      </c>
      <c r="AJM53" s="264">
        <f t="shared" si="62"/>
        <v>0</v>
      </c>
      <c r="AJN53" s="261">
        <v>0</v>
      </c>
      <c r="AJO53" s="261">
        <v>0</v>
      </c>
      <c r="AJP53" s="261">
        <v>0</v>
      </c>
      <c r="AJQ53" s="261">
        <v>0</v>
      </c>
      <c r="AJR53" s="261">
        <v>0</v>
      </c>
      <c r="AJS53" s="261">
        <v>0</v>
      </c>
      <c r="AJT53" s="261">
        <v>0</v>
      </c>
      <c r="AJU53" s="261">
        <v>0</v>
      </c>
      <c r="AJV53" s="261">
        <v>0</v>
      </c>
      <c r="AJW53" s="261">
        <v>0</v>
      </c>
      <c r="AJX53" s="261">
        <v>0</v>
      </c>
      <c r="AJY53" s="261">
        <v>0</v>
      </c>
      <c r="AJZ53" s="262"/>
      <c r="AKA53" s="263">
        <f t="shared" si="63"/>
        <v>0</v>
      </c>
      <c r="AKB53" s="264">
        <f t="shared" si="63"/>
        <v>0</v>
      </c>
      <c r="AKC53" s="261">
        <v>26864.66</v>
      </c>
      <c r="AKD53" s="261">
        <v>27956.67</v>
      </c>
      <c r="AKE53" s="261">
        <v>24123.46</v>
      </c>
      <c r="AKF53" s="261">
        <v>27302.98</v>
      </c>
      <c r="AKG53" s="261">
        <v>28208.68</v>
      </c>
      <c r="AKH53" s="261">
        <v>27264.25</v>
      </c>
      <c r="AKI53" s="261">
        <v>25715.59</v>
      </c>
      <c r="AKJ53" s="261">
        <v>14864.22</v>
      </c>
      <c r="AKK53" s="261">
        <v>16335.19</v>
      </c>
      <c r="AKL53" s="261">
        <v>18417.830000000002</v>
      </c>
      <c r="AKM53" s="261">
        <v>14688.17</v>
      </c>
      <c r="AKN53" s="261">
        <v>15501.25</v>
      </c>
      <c r="AKO53" s="262"/>
      <c r="AKP53" s="263">
        <f t="shared" si="64"/>
        <v>267242.95000000007</v>
      </c>
      <c r="AKQ53" s="264">
        <f t="shared" si="64"/>
        <v>240378.29</v>
      </c>
      <c r="AKR53" s="261">
        <v>0</v>
      </c>
      <c r="AKS53" s="261">
        <v>0</v>
      </c>
      <c r="AKT53" s="261">
        <v>0</v>
      </c>
      <c r="AKU53" s="261">
        <v>0</v>
      </c>
      <c r="AKV53" s="261">
        <v>0</v>
      </c>
      <c r="AKW53" s="261">
        <v>0</v>
      </c>
      <c r="AKX53" s="261">
        <v>0</v>
      </c>
      <c r="AKY53" s="261">
        <v>0</v>
      </c>
      <c r="AKZ53" s="261">
        <v>0</v>
      </c>
      <c r="ALA53" s="261">
        <v>0</v>
      </c>
      <c r="ALB53" s="261">
        <v>0</v>
      </c>
      <c r="ALC53" s="261">
        <v>0</v>
      </c>
      <c r="ALD53" s="262"/>
      <c r="ALE53" s="263">
        <f t="shared" si="65"/>
        <v>0</v>
      </c>
      <c r="ALF53" s="264">
        <f t="shared" si="65"/>
        <v>0</v>
      </c>
      <c r="ALG53" s="261">
        <v>0</v>
      </c>
      <c r="ALH53" s="261">
        <v>0</v>
      </c>
      <c r="ALI53" s="261">
        <v>0</v>
      </c>
      <c r="ALJ53" s="261">
        <v>0</v>
      </c>
      <c r="ALK53" s="261">
        <v>0</v>
      </c>
      <c r="ALL53" s="261">
        <v>0</v>
      </c>
      <c r="ALM53" s="261">
        <v>0</v>
      </c>
      <c r="ALN53" s="261">
        <v>0</v>
      </c>
      <c r="ALO53" s="261">
        <v>0</v>
      </c>
      <c r="ALP53" s="261">
        <v>0</v>
      </c>
      <c r="ALQ53" s="261">
        <v>0</v>
      </c>
      <c r="ALR53" s="261">
        <v>0</v>
      </c>
      <c r="ALS53" s="262"/>
      <c r="ALT53" s="263">
        <f t="shared" si="66"/>
        <v>0</v>
      </c>
      <c r="ALU53" s="264">
        <f t="shared" si="66"/>
        <v>0</v>
      </c>
      <c r="ALV53" s="261">
        <v>9692.14</v>
      </c>
      <c r="ALW53" s="261">
        <v>13877.42</v>
      </c>
      <c r="ALX53" s="261">
        <v>11085.93</v>
      </c>
      <c r="ALY53" s="261">
        <v>12420.13</v>
      </c>
      <c r="ALZ53" s="261">
        <v>18207.23</v>
      </c>
      <c r="AMA53" s="261">
        <v>18436.580000000002</v>
      </c>
      <c r="AMB53" s="261">
        <v>16329.3</v>
      </c>
      <c r="AMC53" s="261">
        <v>11159.09</v>
      </c>
      <c r="AMD53" s="261">
        <v>12478.1</v>
      </c>
      <c r="AME53" s="261">
        <v>11496.15</v>
      </c>
      <c r="AMF53" s="261">
        <v>8222.34</v>
      </c>
      <c r="AMG53" s="261">
        <v>7679.01</v>
      </c>
      <c r="AMH53" s="262"/>
      <c r="AMI53" s="263">
        <f t="shared" si="67"/>
        <v>151083.42000000001</v>
      </c>
      <c r="AMJ53" s="264">
        <f t="shared" si="67"/>
        <v>141391.28</v>
      </c>
      <c r="AMK53" s="261">
        <v>9002.58</v>
      </c>
      <c r="AML53" s="261">
        <v>0</v>
      </c>
      <c r="AMM53" s="261">
        <v>0</v>
      </c>
      <c r="AMN53" s="261">
        <v>0</v>
      </c>
      <c r="AMO53" s="261">
        <v>4700.47</v>
      </c>
      <c r="AMP53" s="261">
        <v>0</v>
      </c>
      <c r="AMQ53" s="261">
        <v>4631.25</v>
      </c>
      <c r="AMR53" s="261">
        <v>0</v>
      </c>
      <c r="AMS53" s="261">
        <v>-1350.52</v>
      </c>
      <c r="AMT53" s="261">
        <v>1498.47</v>
      </c>
      <c r="AMU53" s="261">
        <v>0</v>
      </c>
      <c r="AMV53" s="261">
        <v>0</v>
      </c>
      <c r="AMW53" s="262"/>
      <c r="AMX53" s="263">
        <f t="shared" si="68"/>
        <v>18482.25</v>
      </c>
      <c r="AMY53" s="264">
        <f t="shared" si="68"/>
        <v>9479.67</v>
      </c>
      <c r="AMZ53" s="261">
        <v>0</v>
      </c>
      <c r="ANA53" s="261">
        <v>0</v>
      </c>
      <c r="ANB53" s="261">
        <v>0</v>
      </c>
      <c r="ANC53" s="261">
        <v>0</v>
      </c>
      <c r="AND53" s="261">
        <v>0</v>
      </c>
      <c r="ANE53" s="261">
        <v>0</v>
      </c>
      <c r="ANF53" s="261">
        <v>0</v>
      </c>
      <c r="ANG53" s="261">
        <v>0</v>
      </c>
      <c r="ANH53" s="261">
        <v>0</v>
      </c>
      <c r="ANI53" s="261">
        <v>0</v>
      </c>
      <c r="ANJ53" s="261">
        <v>0</v>
      </c>
      <c r="ANK53" s="261">
        <v>0</v>
      </c>
      <c r="ANL53" s="262"/>
      <c r="ANM53" s="263">
        <f t="shared" si="69"/>
        <v>0</v>
      </c>
      <c r="ANN53" s="264">
        <f t="shared" si="69"/>
        <v>0</v>
      </c>
      <c r="ANO53" s="261">
        <v>0</v>
      </c>
      <c r="ANP53" s="261">
        <v>0</v>
      </c>
      <c r="ANQ53" s="261">
        <v>0</v>
      </c>
      <c r="ANR53" s="261">
        <v>0</v>
      </c>
      <c r="ANS53" s="261">
        <v>0</v>
      </c>
      <c r="ANT53" s="261">
        <v>0</v>
      </c>
      <c r="ANU53" s="261">
        <v>0</v>
      </c>
      <c r="ANV53" s="261">
        <v>0</v>
      </c>
      <c r="ANW53" s="261">
        <v>0</v>
      </c>
      <c r="ANX53" s="261">
        <v>0</v>
      </c>
      <c r="ANY53" s="261">
        <v>0</v>
      </c>
      <c r="ANZ53" s="261">
        <v>0</v>
      </c>
      <c r="AOA53" s="262"/>
      <c r="AOB53" s="263">
        <f t="shared" si="70"/>
        <v>0</v>
      </c>
      <c r="AOC53" s="264">
        <f t="shared" si="70"/>
        <v>0</v>
      </c>
      <c r="AOD53" s="261">
        <v>0</v>
      </c>
      <c r="AOE53" s="261">
        <v>0</v>
      </c>
      <c r="AOF53" s="261">
        <v>0</v>
      </c>
      <c r="AOG53" s="261">
        <v>0</v>
      </c>
      <c r="AOH53" s="261">
        <v>0</v>
      </c>
      <c r="AOI53" s="261">
        <v>0</v>
      </c>
      <c r="AOJ53" s="261">
        <v>0</v>
      </c>
      <c r="AOK53" s="261">
        <v>0</v>
      </c>
      <c r="AOL53" s="261">
        <v>0</v>
      </c>
      <c r="AOM53" s="261">
        <v>0</v>
      </c>
      <c r="AON53" s="261">
        <v>0</v>
      </c>
      <c r="AOO53" s="261">
        <v>0</v>
      </c>
      <c r="AOP53" s="262"/>
      <c r="AOQ53" s="263">
        <f t="shared" si="71"/>
        <v>0</v>
      </c>
      <c r="AOR53" s="264">
        <f t="shared" si="71"/>
        <v>0</v>
      </c>
      <c r="AOS53" s="261">
        <v>0</v>
      </c>
      <c r="AOT53" s="261">
        <v>0</v>
      </c>
      <c r="AOU53" s="261">
        <v>0</v>
      </c>
      <c r="AOV53" s="261">
        <v>0</v>
      </c>
      <c r="AOW53" s="261">
        <v>0</v>
      </c>
      <c r="AOX53" s="261">
        <v>0</v>
      </c>
      <c r="AOY53" s="261">
        <v>0</v>
      </c>
      <c r="AOZ53" s="261">
        <v>0</v>
      </c>
      <c r="APA53" s="261">
        <v>0</v>
      </c>
      <c r="APB53" s="261">
        <v>0</v>
      </c>
      <c r="APC53" s="261">
        <v>0</v>
      </c>
      <c r="APD53" s="261">
        <v>0</v>
      </c>
      <c r="APE53" s="262"/>
      <c r="APF53" s="263">
        <f t="shared" si="72"/>
        <v>0</v>
      </c>
      <c r="APG53" s="264">
        <f t="shared" si="72"/>
        <v>0</v>
      </c>
      <c r="APH53" s="261">
        <v>0</v>
      </c>
      <c r="API53" s="261">
        <v>0</v>
      </c>
      <c r="APJ53" s="261">
        <v>0</v>
      </c>
      <c r="APK53" s="261">
        <v>0</v>
      </c>
      <c r="APL53" s="261">
        <v>0</v>
      </c>
      <c r="APM53" s="261">
        <v>0</v>
      </c>
      <c r="APN53" s="261">
        <v>0</v>
      </c>
      <c r="APO53" s="261">
        <v>0</v>
      </c>
      <c r="APP53" s="261">
        <v>0</v>
      </c>
      <c r="APQ53" s="261">
        <v>0</v>
      </c>
      <c r="APR53" s="261">
        <v>0</v>
      </c>
      <c r="APS53" s="261">
        <v>0</v>
      </c>
      <c r="APT53" s="262"/>
      <c r="APU53" s="263">
        <f t="shared" si="73"/>
        <v>0</v>
      </c>
      <c r="APV53" s="264">
        <f t="shared" si="73"/>
        <v>0</v>
      </c>
      <c r="APW53" s="261">
        <v>0</v>
      </c>
      <c r="APX53" s="261">
        <v>0</v>
      </c>
      <c r="APY53" s="261">
        <v>0</v>
      </c>
      <c r="APZ53" s="261">
        <v>0</v>
      </c>
      <c r="AQA53" s="261">
        <v>0</v>
      </c>
      <c r="AQB53" s="261">
        <v>0</v>
      </c>
      <c r="AQC53" s="261">
        <v>0</v>
      </c>
      <c r="AQD53" s="261">
        <v>0</v>
      </c>
      <c r="AQE53" s="261">
        <v>0</v>
      </c>
      <c r="AQF53" s="261">
        <v>0</v>
      </c>
      <c r="AQG53" s="261">
        <v>0</v>
      </c>
      <c r="AQH53" s="261">
        <v>0</v>
      </c>
      <c r="AQI53" s="262"/>
      <c r="AQJ53" s="263">
        <f t="shared" si="74"/>
        <v>0</v>
      </c>
      <c r="AQK53" s="264">
        <f t="shared" si="74"/>
        <v>0</v>
      </c>
      <c r="AQL53" s="261"/>
      <c r="AQM53" s="261"/>
      <c r="AQN53" s="261"/>
      <c r="AQO53" s="261"/>
      <c r="AQP53" s="261">
        <v>416251</v>
      </c>
      <c r="AQQ53" s="261"/>
      <c r="AQR53" s="261"/>
      <c r="AQS53" s="261"/>
      <c r="AQT53" s="261"/>
      <c r="AQU53" s="261"/>
      <c r="AQV53" s="261"/>
      <c r="AQW53" s="261"/>
      <c r="AQX53" s="262"/>
      <c r="AQY53" s="263">
        <f t="shared" si="75"/>
        <v>416251</v>
      </c>
      <c r="AQZ53" s="264">
        <f t="shared" si="75"/>
        <v>416251</v>
      </c>
      <c r="ARA53" s="261">
        <v>232709</v>
      </c>
      <c r="ARB53" s="261">
        <v>0</v>
      </c>
      <c r="ARC53" s="261">
        <v>0</v>
      </c>
      <c r="ARD53" s="261">
        <v>670809</v>
      </c>
      <c r="ARE53" s="261">
        <v>223603</v>
      </c>
      <c r="ARF53" s="261">
        <v>223603</v>
      </c>
      <c r="ARG53" s="261">
        <v>223603</v>
      </c>
      <c r="ARH53" s="261">
        <v>223603</v>
      </c>
      <c r="ARI53" s="261">
        <v>0</v>
      </c>
      <c r="ARJ53" s="261">
        <v>0</v>
      </c>
      <c r="ARK53" s="261">
        <v>402979.37000000011</v>
      </c>
      <c r="ARL53" s="261">
        <v>614000</v>
      </c>
      <c r="ARM53" s="262"/>
      <c r="ARN53" s="263">
        <f t="shared" si="76"/>
        <v>2814909.37</v>
      </c>
      <c r="ARO53" s="264">
        <f t="shared" si="76"/>
        <v>2582200.37</v>
      </c>
      <c r="ARP53" s="261">
        <v>682311.89</v>
      </c>
      <c r="ARQ53" s="261">
        <v>893548.34</v>
      </c>
      <c r="ARR53" s="261">
        <v>888775.88</v>
      </c>
      <c r="ARS53" s="261">
        <v>1208674.55</v>
      </c>
      <c r="ART53" s="261">
        <v>875550.85</v>
      </c>
      <c r="ARU53" s="261">
        <v>188441.49</v>
      </c>
      <c r="ARV53" s="261">
        <v>151942.39999999999</v>
      </c>
      <c r="ARW53" s="261">
        <v>385869.86</v>
      </c>
      <c r="ARX53" s="261">
        <v>847583.37</v>
      </c>
      <c r="ARY53" s="261">
        <v>1014734.35</v>
      </c>
      <c r="ARZ53" s="261">
        <v>1008238.6</v>
      </c>
      <c r="ASA53" s="262"/>
      <c r="ASB53" s="265">
        <f t="shared" si="78"/>
        <v>8145671.5800000001</v>
      </c>
      <c r="ASC53" s="266"/>
      <c r="ASD53" s="261"/>
      <c r="ASE53" s="261"/>
      <c r="ASF53" s="261">
        <v>596231.18000000005</v>
      </c>
      <c r="ASG53" s="261"/>
      <c r="ASH53" s="261"/>
      <c r="ASI53" s="261"/>
      <c r="ASJ53" s="261"/>
      <c r="ASK53" s="261"/>
      <c r="ASL53" s="261"/>
      <c r="ASM53" s="261"/>
      <c r="ASN53" s="262"/>
      <c r="ASO53" s="267">
        <f t="shared" si="77"/>
        <v>596231.18000000005</v>
      </c>
    </row>
    <row r="54" spans="1:1185" x14ac:dyDescent="0.25">
      <c r="A54" s="39">
        <v>52</v>
      </c>
      <c r="B54" s="40">
        <v>1</v>
      </c>
      <c r="C54" s="40" t="s">
        <v>63</v>
      </c>
      <c r="D54" s="40" t="s">
        <v>63</v>
      </c>
      <c r="E54" s="41" t="s">
        <v>63</v>
      </c>
      <c r="F54" s="187">
        <v>21402811</v>
      </c>
      <c r="G54" s="49">
        <v>23152497</v>
      </c>
      <c r="H54" s="51">
        <v>20082418</v>
      </c>
      <c r="I54" s="49">
        <v>20281892</v>
      </c>
      <c r="J54" s="49">
        <v>1820584.6059899032</v>
      </c>
      <c r="K54" s="51" t="s">
        <v>219</v>
      </c>
      <c r="L54" s="49">
        <v>20512547</v>
      </c>
      <c r="M54" s="49">
        <v>22333132</v>
      </c>
      <c r="N54" s="49">
        <v>20082418</v>
      </c>
      <c r="O54" s="49">
        <v>1673535</v>
      </c>
      <c r="P54" s="49">
        <v>1690158</v>
      </c>
      <c r="Q54" s="275">
        <v>301195.28714258131</v>
      </c>
      <c r="R54" s="259">
        <v>518170.10686751513</v>
      </c>
      <c r="S54" s="260">
        <f t="shared" si="0"/>
        <v>819365.39401009644</v>
      </c>
      <c r="T54" s="268">
        <v>16863.740000000002</v>
      </c>
      <c r="U54" s="268">
        <v>13088.84</v>
      </c>
      <c r="V54" s="268">
        <v>8572.9599999999991</v>
      </c>
      <c r="W54" s="268">
        <v>9348.01</v>
      </c>
      <c r="X54" s="268">
        <v>9348.01</v>
      </c>
      <c r="Y54" s="268">
        <v>8653.44</v>
      </c>
      <c r="Z54" s="268">
        <v>11260.74</v>
      </c>
      <c r="AA54" s="268">
        <v>4914.07</v>
      </c>
      <c r="AB54" s="268">
        <v>9015.7900000000009</v>
      </c>
      <c r="AC54" s="268">
        <v>6478.42</v>
      </c>
      <c r="AD54" s="268">
        <v>10604.4</v>
      </c>
      <c r="AE54" s="268">
        <v>9944.2900000000009</v>
      </c>
      <c r="AF54" s="269"/>
      <c r="AG54" s="270">
        <f t="shared" si="1"/>
        <v>118092.70999999999</v>
      </c>
      <c r="AH54" s="271">
        <f t="shared" si="1"/>
        <v>101228.97</v>
      </c>
      <c r="AI54" s="268">
        <v>7455.38</v>
      </c>
      <c r="AJ54" s="268">
        <v>12877.62</v>
      </c>
      <c r="AK54" s="268">
        <v>8776.69</v>
      </c>
      <c r="AL54" s="268">
        <v>6042.66</v>
      </c>
      <c r="AM54" s="268">
        <v>6042.66</v>
      </c>
      <c r="AN54" s="268">
        <v>8811.48</v>
      </c>
      <c r="AO54" s="268">
        <v>8594.9</v>
      </c>
      <c r="AP54" s="268">
        <v>3485.42</v>
      </c>
      <c r="AQ54" s="268">
        <v>6665.22</v>
      </c>
      <c r="AR54" s="268">
        <v>9106.3799999999992</v>
      </c>
      <c r="AS54" s="268">
        <v>4934.5</v>
      </c>
      <c r="AT54" s="268">
        <v>6667.08</v>
      </c>
      <c r="AU54" s="269"/>
      <c r="AV54" s="270">
        <f t="shared" si="2"/>
        <v>89459.99</v>
      </c>
      <c r="AW54" s="271">
        <f t="shared" si="2"/>
        <v>82004.61</v>
      </c>
      <c r="AX54" s="268">
        <v>0</v>
      </c>
      <c r="AY54" s="268">
        <v>0</v>
      </c>
      <c r="AZ54" s="268">
        <v>60</v>
      </c>
      <c r="BA54" s="268">
        <v>30</v>
      </c>
      <c r="BB54" s="268">
        <v>0</v>
      </c>
      <c r="BC54" s="268">
        <v>15</v>
      </c>
      <c r="BD54" s="268">
        <v>15</v>
      </c>
      <c r="BE54" s="268">
        <v>0</v>
      </c>
      <c r="BF54" s="268">
        <v>0</v>
      </c>
      <c r="BG54" s="268">
        <v>15</v>
      </c>
      <c r="BH54" s="268">
        <v>30</v>
      </c>
      <c r="BI54" s="268">
        <v>30</v>
      </c>
      <c r="BJ54" s="269"/>
      <c r="BK54" s="270">
        <f t="shared" si="3"/>
        <v>195</v>
      </c>
      <c r="BL54" s="271">
        <f t="shared" si="3"/>
        <v>195</v>
      </c>
      <c r="BM54" s="268">
        <v>36486.480000000003</v>
      </c>
      <c r="BN54" s="268">
        <v>38428.35</v>
      </c>
      <c r="BO54" s="268">
        <v>33257.79</v>
      </c>
      <c r="BP54" s="268">
        <v>42457.33</v>
      </c>
      <c r="BQ54" s="268">
        <v>35759.72</v>
      </c>
      <c r="BR54" s="268">
        <v>48193.32</v>
      </c>
      <c r="BS54" s="268">
        <v>47331.57</v>
      </c>
      <c r="BT54" s="268">
        <v>26517.93</v>
      </c>
      <c r="BU54" s="268">
        <v>36235.56</v>
      </c>
      <c r="BV54" s="268">
        <v>49979.32</v>
      </c>
      <c r="BW54" s="268">
        <v>44468.06</v>
      </c>
      <c r="BX54" s="268">
        <v>45153.02</v>
      </c>
      <c r="BY54" s="269"/>
      <c r="BZ54" s="270">
        <f t="shared" si="4"/>
        <v>484268.45</v>
      </c>
      <c r="CA54" s="271">
        <f t="shared" si="4"/>
        <v>447781.97000000003</v>
      </c>
      <c r="CB54" s="268">
        <v>17601.04</v>
      </c>
      <c r="CC54" s="268">
        <v>62928.45</v>
      </c>
      <c r="CD54" s="268">
        <v>16692.66</v>
      </c>
      <c r="CE54" s="268">
        <v>19970.09</v>
      </c>
      <c r="CF54" s="268">
        <v>21842.79</v>
      </c>
      <c r="CG54" s="268">
        <v>17674.07</v>
      </c>
      <c r="CH54" s="268">
        <v>44642.46</v>
      </c>
      <c r="CI54" s="268">
        <v>10130.98</v>
      </c>
      <c r="CJ54" s="268">
        <v>14144.51</v>
      </c>
      <c r="CK54" s="268">
        <v>17843.79</v>
      </c>
      <c r="CL54" s="268">
        <v>15044.2</v>
      </c>
      <c r="CM54" s="268">
        <v>44492.39</v>
      </c>
      <c r="CN54" s="269"/>
      <c r="CO54" s="270">
        <f t="shared" si="5"/>
        <v>303007.43000000005</v>
      </c>
      <c r="CP54" s="271">
        <f t="shared" si="5"/>
        <v>285406.39</v>
      </c>
      <c r="CQ54" s="268">
        <v>160</v>
      </c>
      <c r="CR54" s="268">
        <v>0</v>
      </c>
      <c r="CS54" s="268">
        <v>160</v>
      </c>
      <c r="CT54" s="268">
        <v>160</v>
      </c>
      <c r="CU54" s="268">
        <v>160</v>
      </c>
      <c r="CV54" s="268">
        <v>0</v>
      </c>
      <c r="CW54" s="268">
        <v>0</v>
      </c>
      <c r="CX54" s="268">
        <v>0</v>
      </c>
      <c r="CY54" s="268">
        <v>0</v>
      </c>
      <c r="CZ54" s="268">
        <v>0</v>
      </c>
      <c r="DA54" s="268">
        <v>0</v>
      </c>
      <c r="DB54" s="268">
        <v>0</v>
      </c>
      <c r="DC54" s="269"/>
      <c r="DD54" s="270">
        <f t="shared" si="6"/>
        <v>640</v>
      </c>
      <c r="DE54" s="271">
        <f t="shared" si="6"/>
        <v>480</v>
      </c>
      <c r="DF54" s="268">
        <v>5272.37</v>
      </c>
      <c r="DG54" s="268">
        <v>7687.67</v>
      </c>
      <c r="DH54" s="268">
        <v>6507.29</v>
      </c>
      <c r="DI54" s="268">
        <v>6939.5</v>
      </c>
      <c r="DJ54" s="268">
        <v>7562.6</v>
      </c>
      <c r="DK54" s="268">
        <v>13116.38</v>
      </c>
      <c r="DL54" s="268">
        <v>9676.16</v>
      </c>
      <c r="DM54" s="268">
        <v>4654.57</v>
      </c>
      <c r="DN54" s="268">
        <v>8412.4699999999993</v>
      </c>
      <c r="DO54" s="268">
        <v>8924.11</v>
      </c>
      <c r="DP54" s="268">
        <v>13012.21</v>
      </c>
      <c r="DQ54" s="268">
        <v>10124.42</v>
      </c>
      <c r="DR54" s="269"/>
      <c r="DS54" s="270">
        <f t="shared" si="7"/>
        <v>101889.74999999999</v>
      </c>
      <c r="DT54" s="271">
        <f t="shared" si="7"/>
        <v>96617.37999999999</v>
      </c>
      <c r="DU54" s="268">
        <v>41588.11</v>
      </c>
      <c r="DV54" s="268">
        <v>51249.75</v>
      </c>
      <c r="DW54" s="268">
        <v>36935.519999999997</v>
      </c>
      <c r="DX54" s="268">
        <v>32464.63</v>
      </c>
      <c r="DY54" s="268">
        <v>34653.74</v>
      </c>
      <c r="DZ54" s="268">
        <v>46539.1</v>
      </c>
      <c r="EA54" s="268">
        <v>47586.33</v>
      </c>
      <c r="EB54" s="268">
        <v>26287.439999999999</v>
      </c>
      <c r="EC54" s="268">
        <v>25689.73</v>
      </c>
      <c r="ED54" s="268">
        <v>56002.42</v>
      </c>
      <c r="EE54" s="268">
        <v>55285.52</v>
      </c>
      <c r="EF54" s="268">
        <v>46275.839999999997</v>
      </c>
      <c r="EG54" s="269"/>
      <c r="EH54" s="270">
        <f t="shared" si="8"/>
        <v>500558.13</v>
      </c>
      <c r="EI54" s="271">
        <f t="shared" si="8"/>
        <v>458970.02</v>
      </c>
      <c r="EJ54" s="268">
        <v>15246.6</v>
      </c>
      <c r="EK54" s="268">
        <v>16731.46</v>
      </c>
      <c r="EL54" s="268">
        <v>14470.12</v>
      </c>
      <c r="EM54" s="268">
        <v>10984.24</v>
      </c>
      <c r="EN54" s="268">
        <v>10984.24</v>
      </c>
      <c r="EO54" s="268">
        <v>19917.490000000002</v>
      </c>
      <c r="EP54" s="268">
        <v>13634.86</v>
      </c>
      <c r="EQ54" s="268">
        <v>7883.9</v>
      </c>
      <c r="ER54" s="268">
        <v>8883.1200000000008</v>
      </c>
      <c r="ES54" s="268">
        <v>16598.52</v>
      </c>
      <c r="ET54" s="268">
        <v>8121.69</v>
      </c>
      <c r="EU54" s="268">
        <v>14669.14</v>
      </c>
      <c r="EV54" s="269"/>
      <c r="EW54" s="270">
        <f t="shared" si="9"/>
        <v>158125.38</v>
      </c>
      <c r="EX54" s="271">
        <f t="shared" si="9"/>
        <v>142878.78</v>
      </c>
      <c r="EY54" s="268">
        <v>3850</v>
      </c>
      <c r="EZ54" s="268">
        <v>4290</v>
      </c>
      <c r="FA54" s="268">
        <v>2210</v>
      </c>
      <c r="FB54" s="268">
        <v>5710</v>
      </c>
      <c r="FC54" s="268">
        <v>3490</v>
      </c>
      <c r="FD54" s="268">
        <v>840</v>
      </c>
      <c r="FE54" s="268">
        <v>6570</v>
      </c>
      <c r="FF54" s="268">
        <v>1930</v>
      </c>
      <c r="FG54" s="268">
        <v>3440</v>
      </c>
      <c r="FH54" s="268">
        <v>3420</v>
      </c>
      <c r="FI54" s="268">
        <v>4500</v>
      </c>
      <c r="FJ54" s="268">
        <v>3390</v>
      </c>
      <c r="FK54" s="269"/>
      <c r="FL54" s="270">
        <f t="shared" si="10"/>
        <v>43640</v>
      </c>
      <c r="FM54" s="271">
        <f t="shared" si="10"/>
        <v>39790</v>
      </c>
      <c r="FN54" s="268">
        <v>11331.87</v>
      </c>
      <c r="FO54" s="268">
        <v>16929.560000000001</v>
      </c>
      <c r="FP54" s="268">
        <v>8182.34</v>
      </c>
      <c r="FQ54" s="268">
        <v>8447.18</v>
      </c>
      <c r="FR54" s="268">
        <v>10197.33</v>
      </c>
      <c r="FS54" s="268">
        <v>12720.11</v>
      </c>
      <c r="FT54" s="268">
        <v>9912.34</v>
      </c>
      <c r="FU54" s="268">
        <v>4804.38</v>
      </c>
      <c r="FV54" s="268">
        <v>5517.66</v>
      </c>
      <c r="FW54" s="268">
        <v>10557.6</v>
      </c>
      <c r="FX54" s="268">
        <v>11078.74</v>
      </c>
      <c r="FY54" s="268">
        <v>9803.27</v>
      </c>
      <c r="FZ54" s="269"/>
      <c r="GA54" s="270">
        <f t="shared" si="11"/>
        <v>119482.38000000003</v>
      </c>
      <c r="GB54" s="271">
        <f t="shared" si="11"/>
        <v>108150.51000000002</v>
      </c>
      <c r="GC54" s="268">
        <v>15158.93</v>
      </c>
      <c r="GD54" s="268">
        <v>16650.88</v>
      </c>
      <c r="GE54" s="268">
        <v>11084.89</v>
      </c>
      <c r="GF54" s="268">
        <v>13468.39</v>
      </c>
      <c r="GG54" s="268">
        <v>17039.689999999999</v>
      </c>
      <c r="GH54" s="268">
        <v>17520.39</v>
      </c>
      <c r="GI54" s="268">
        <v>14727.48</v>
      </c>
      <c r="GJ54" s="268">
        <v>8402.57</v>
      </c>
      <c r="GK54" s="268">
        <v>8239.16</v>
      </c>
      <c r="GL54" s="268">
        <v>16912.95</v>
      </c>
      <c r="GM54" s="268">
        <v>15439.07</v>
      </c>
      <c r="GN54" s="268">
        <v>13899.4</v>
      </c>
      <c r="GO54" s="269"/>
      <c r="GP54" s="270">
        <f t="shared" si="12"/>
        <v>168543.80000000002</v>
      </c>
      <c r="GQ54" s="271">
        <f t="shared" si="12"/>
        <v>153384.87</v>
      </c>
      <c r="GR54" s="268">
        <v>17273.04</v>
      </c>
      <c r="GS54" s="268">
        <v>22516.959999999999</v>
      </c>
      <c r="GT54" s="268">
        <v>15439.92</v>
      </c>
      <c r="GU54" s="268">
        <v>17121.25</v>
      </c>
      <c r="GV54" s="268">
        <v>15508.92</v>
      </c>
      <c r="GW54" s="268">
        <v>18624.48</v>
      </c>
      <c r="GX54" s="268">
        <v>14056.79</v>
      </c>
      <c r="GY54" s="268">
        <v>10065.14</v>
      </c>
      <c r="GZ54" s="268">
        <v>12279.54</v>
      </c>
      <c r="HA54" s="268">
        <v>19701.490000000002</v>
      </c>
      <c r="HB54" s="268">
        <v>18568.55</v>
      </c>
      <c r="HC54" s="268">
        <v>12520.87</v>
      </c>
      <c r="HD54" s="269"/>
      <c r="HE54" s="270">
        <f t="shared" si="13"/>
        <v>193676.94999999995</v>
      </c>
      <c r="HF54" s="271">
        <f t="shared" si="13"/>
        <v>176403.90999999997</v>
      </c>
      <c r="HG54" s="268">
        <v>0</v>
      </c>
      <c r="HH54" s="268">
        <v>0</v>
      </c>
      <c r="HI54" s="268">
        <v>0</v>
      </c>
      <c r="HJ54" s="268">
        <v>0</v>
      </c>
      <c r="HK54" s="268">
        <v>0</v>
      </c>
      <c r="HL54" s="268">
        <v>0</v>
      </c>
      <c r="HM54" s="268">
        <v>0</v>
      </c>
      <c r="HN54" s="268">
        <v>0</v>
      </c>
      <c r="HO54" s="268">
        <v>0</v>
      </c>
      <c r="HP54" s="268">
        <v>0</v>
      </c>
      <c r="HQ54" s="268">
        <v>0</v>
      </c>
      <c r="HR54" s="268">
        <v>0</v>
      </c>
      <c r="HS54" s="269"/>
      <c r="HT54" s="270">
        <f t="shared" si="14"/>
        <v>0</v>
      </c>
      <c r="HU54" s="271">
        <f t="shared" si="14"/>
        <v>0</v>
      </c>
      <c r="HV54" s="268">
        <v>0</v>
      </c>
      <c r="HW54" s="268">
        <v>0</v>
      </c>
      <c r="HX54" s="268">
        <v>0</v>
      </c>
      <c r="HY54" s="268">
        <v>0</v>
      </c>
      <c r="HZ54" s="268">
        <v>0</v>
      </c>
      <c r="IA54" s="268">
        <v>0</v>
      </c>
      <c r="IB54" s="268">
        <v>0</v>
      </c>
      <c r="IC54" s="268">
        <v>0</v>
      </c>
      <c r="ID54" s="268">
        <v>0</v>
      </c>
      <c r="IE54" s="268">
        <v>0</v>
      </c>
      <c r="IF54" s="268">
        <v>0</v>
      </c>
      <c r="IG54" s="268">
        <v>0</v>
      </c>
      <c r="IH54" s="269"/>
      <c r="II54" s="270">
        <f t="shared" si="15"/>
        <v>0</v>
      </c>
      <c r="IJ54" s="271">
        <f t="shared" si="15"/>
        <v>0</v>
      </c>
      <c r="IK54" s="268">
        <v>84504.07</v>
      </c>
      <c r="IL54" s="268">
        <v>103513.5</v>
      </c>
      <c r="IM54" s="268">
        <v>77556.740000000005</v>
      </c>
      <c r="IN54" s="268">
        <v>88105.5</v>
      </c>
      <c r="IO54" s="268">
        <v>86496.62</v>
      </c>
      <c r="IP54" s="268">
        <v>71324.34</v>
      </c>
      <c r="IQ54" s="268">
        <v>81479.5</v>
      </c>
      <c r="IR54" s="268">
        <v>50358.6</v>
      </c>
      <c r="IS54" s="268">
        <v>56380.15</v>
      </c>
      <c r="IT54" s="268">
        <v>70431.5</v>
      </c>
      <c r="IU54" s="268">
        <v>62231.5</v>
      </c>
      <c r="IV54" s="268">
        <v>73409.25</v>
      </c>
      <c r="IW54" s="269"/>
      <c r="IX54" s="270">
        <f t="shared" si="16"/>
        <v>905791.27</v>
      </c>
      <c r="IY54" s="271">
        <f t="shared" si="16"/>
        <v>821287.2</v>
      </c>
      <c r="IZ54" s="268">
        <v>86621.21</v>
      </c>
      <c r="JA54" s="268">
        <v>109454.93</v>
      </c>
      <c r="JB54" s="268">
        <v>99481.86</v>
      </c>
      <c r="JC54" s="268">
        <v>88562.42</v>
      </c>
      <c r="JD54" s="268">
        <v>135871.28</v>
      </c>
      <c r="JE54" s="268">
        <v>88578.36</v>
      </c>
      <c r="JF54" s="268">
        <v>63268.800000000003</v>
      </c>
      <c r="JG54" s="268">
        <v>11833.66</v>
      </c>
      <c r="JH54" s="268">
        <v>11510.78</v>
      </c>
      <c r="JI54" s="268">
        <v>23536.25</v>
      </c>
      <c r="JJ54" s="268">
        <v>23450.14</v>
      </c>
      <c r="JK54" s="268">
        <v>17956.759999999998</v>
      </c>
      <c r="JL54" s="269"/>
      <c r="JM54" s="270">
        <f t="shared" si="17"/>
        <v>760126.45000000007</v>
      </c>
      <c r="JN54" s="271">
        <f t="shared" si="17"/>
        <v>673505.24000000011</v>
      </c>
      <c r="JO54" s="268">
        <v>0</v>
      </c>
      <c r="JP54" s="268">
        <v>0</v>
      </c>
      <c r="JQ54" s="268">
        <v>0</v>
      </c>
      <c r="JR54" s="268">
        <v>0</v>
      </c>
      <c r="JS54" s="268">
        <v>0</v>
      </c>
      <c r="JT54" s="268">
        <v>0</v>
      </c>
      <c r="JU54" s="268">
        <v>0</v>
      </c>
      <c r="JV54" s="268">
        <v>0</v>
      </c>
      <c r="JW54" s="268">
        <v>0</v>
      </c>
      <c r="JX54" s="268">
        <v>0</v>
      </c>
      <c r="JY54" s="268">
        <v>0</v>
      </c>
      <c r="JZ54" s="268">
        <v>0</v>
      </c>
      <c r="KA54" s="269"/>
      <c r="KB54" s="270">
        <f t="shared" si="18"/>
        <v>0</v>
      </c>
      <c r="KC54" s="271">
        <f t="shared" si="18"/>
        <v>0</v>
      </c>
      <c r="KD54" s="268">
        <v>45890</v>
      </c>
      <c r="KE54" s="268">
        <v>56270</v>
      </c>
      <c r="KF54" s="268">
        <v>42299.49</v>
      </c>
      <c r="KG54" s="268">
        <v>48080</v>
      </c>
      <c r="KH54" s="268">
        <v>47206</v>
      </c>
      <c r="KI54" s="268">
        <v>40744.5</v>
      </c>
      <c r="KJ54" s="268">
        <v>42960</v>
      </c>
      <c r="KK54" s="268">
        <v>38778.5</v>
      </c>
      <c r="KL54" s="268">
        <v>32560</v>
      </c>
      <c r="KM54" s="268">
        <v>40800</v>
      </c>
      <c r="KN54" s="268">
        <v>33680</v>
      </c>
      <c r="KO54" s="268">
        <v>41456.47</v>
      </c>
      <c r="KP54" s="269"/>
      <c r="KQ54" s="270">
        <f t="shared" si="19"/>
        <v>510724.95999999996</v>
      </c>
      <c r="KR54" s="271">
        <f t="shared" si="19"/>
        <v>464834.95999999996</v>
      </c>
      <c r="KS54" s="268">
        <v>5250</v>
      </c>
      <c r="KT54" s="268">
        <v>5900</v>
      </c>
      <c r="KU54" s="268">
        <v>1376.23</v>
      </c>
      <c r="KV54" s="268">
        <v>4850</v>
      </c>
      <c r="KW54" s="268">
        <v>6350</v>
      </c>
      <c r="KX54" s="268">
        <v>5400</v>
      </c>
      <c r="KY54" s="268">
        <v>6800</v>
      </c>
      <c r="KZ54" s="268">
        <v>2900</v>
      </c>
      <c r="LA54" s="268">
        <v>3150</v>
      </c>
      <c r="LB54" s="268">
        <v>2800</v>
      </c>
      <c r="LC54" s="268">
        <v>2950</v>
      </c>
      <c r="LD54" s="268">
        <v>3750</v>
      </c>
      <c r="LE54" s="269"/>
      <c r="LF54" s="270">
        <f t="shared" si="20"/>
        <v>51476.229999999996</v>
      </c>
      <c r="LG54" s="271">
        <f t="shared" si="20"/>
        <v>46226.229999999996</v>
      </c>
      <c r="LH54" s="268">
        <v>1393.52</v>
      </c>
      <c r="LI54" s="268">
        <v>1138.3599999999999</v>
      </c>
      <c r="LJ54" s="268">
        <v>889.21</v>
      </c>
      <c r="LK54" s="268">
        <v>1845.9</v>
      </c>
      <c r="LL54" s="268">
        <v>2220</v>
      </c>
      <c r="LM54" s="268">
        <v>1050</v>
      </c>
      <c r="LN54" s="268">
        <v>1420</v>
      </c>
      <c r="LO54" s="268">
        <v>1080</v>
      </c>
      <c r="LP54" s="268">
        <v>180</v>
      </c>
      <c r="LQ54" s="268">
        <v>1800</v>
      </c>
      <c r="LR54" s="268">
        <v>900</v>
      </c>
      <c r="LS54" s="268">
        <v>1355.32</v>
      </c>
      <c r="LT54" s="269"/>
      <c r="LU54" s="270">
        <f t="shared" si="21"/>
        <v>15272.31</v>
      </c>
      <c r="LV54" s="271">
        <f t="shared" si="21"/>
        <v>13878.79</v>
      </c>
      <c r="LW54" s="268">
        <v>0</v>
      </c>
      <c r="LX54" s="268">
        <v>6845</v>
      </c>
      <c r="LY54" s="268">
        <v>277.66000000000003</v>
      </c>
      <c r="LZ54" s="268">
        <v>5530</v>
      </c>
      <c r="MA54" s="268">
        <v>2370</v>
      </c>
      <c r="MB54" s="268">
        <v>1835</v>
      </c>
      <c r="MC54" s="268">
        <v>8715</v>
      </c>
      <c r="MD54" s="268">
        <v>6360</v>
      </c>
      <c r="ME54" s="268">
        <v>360</v>
      </c>
      <c r="MF54" s="268">
        <v>0</v>
      </c>
      <c r="MG54" s="268">
        <v>0</v>
      </c>
      <c r="MH54" s="268">
        <v>7835</v>
      </c>
      <c r="MI54" s="269"/>
      <c r="MJ54" s="270">
        <f t="shared" si="22"/>
        <v>40127.660000000003</v>
      </c>
      <c r="MK54" s="271">
        <f t="shared" si="22"/>
        <v>40127.660000000003</v>
      </c>
      <c r="ML54" s="268">
        <v>0</v>
      </c>
      <c r="MM54" s="268">
        <v>0</v>
      </c>
      <c r="MN54" s="268">
        <v>0</v>
      </c>
      <c r="MO54" s="268">
        <v>0</v>
      </c>
      <c r="MP54" s="268">
        <v>0</v>
      </c>
      <c r="MQ54" s="268">
        <v>0</v>
      </c>
      <c r="MR54" s="268">
        <v>0</v>
      </c>
      <c r="MS54" s="268">
        <v>0</v>
      </c>
      <c r="MT54" s="268">
        <v>0</v>
      </c>
      <c r="MU54" s="268">
        <v>0</v>
      </c>
      <c r="MV54" s="268">
        <v>0</v>
      </c>
      <c r="MW54" s="268">
        <v>0</v>
      </c>
      <c r="MX54" s="269"/>
      <c r="MY54" s="270">
        <f t="shared" si="23"/>
        <v>0</v>
      </c>
      <c r="MZ54" s="271">
        <f t="shared" si="23"/>
        <v>0</v>
      </c>
      <c r="NA54" s="268">
        <v>322989</v>
      </c>
      <c r="NB54" s="268">
        <v>303777.51</v>
      </c>
      <c r="NC54" s="268">
        <v>312669.31</v>
      </c>
      <c r="ND54" s="268">
        <v>282620</v>
      </c>
      <c r="NE54" s="268">
        <v>301944.57</v>
      </c>
      <c r="NF54" s="268">
        <v>293674.95</v>
      </c>
      <c r="NG54" s="268">
        <v>340949.5</v>
      </c>
      <c r="NH54" s="268">
        <v>118499</v>
      </c>
      <c r="NI54" s="268">
        <v>153937</v>
      </c>
      <c r="NJ54" s="268">
        <v>143302.34</v>
      </c>
      <c r="NK54" s="268">
        <v>168270</v>
      </c>
      <c r="NL54" s="268">
        <v>193508</v>
      </c>
      <c r="NM54" s="269"/>
      <c r="NN54" s="270">
        <f t="shared" si="24"/>
        <v>2936141.1799999997</v>
      </c>
      <c r="NO54" s="271">
        <f t="shared" si="24"/>
        <v>2613152.1799999997</v>
      </c>
      <c r="NP54" s="268">
        <v>1985.95</v>
      </c>
      <c r="NQ54" s="268">
        <v>1752.95</v>
      </c>
      <c r="NR54" s="268">
        <v>1440.16</v>
      </c>
      <c r="NS54" s="268">
        <v>1231.8499999999999</v>
      </c>
      <c r="NT54" s="268">
        <v>1308.6500000000001</v>
      </c>
      <c r="NU54" s="268">
        <v>1270.43</v>
      </c>
      <c r="NV54" s="268">
        <v>1633.25</v>
      </c>
      <c r="NW54" s="268">
        <v>1667.48</v>
      </c>
      <c r="NX54" s="268">
        <v>752.09</v>
      </c>
      <c r="NY54" s="268">
        <v>1857.9</v>
      </c>
      <c r="NZ54" s="268">
        <v>1044.5</v>
      </c>
      <c r="OA54" s="268">
        <v>2062.9899999999998</v>
      </c>
      <c r="OB54" s="269"/>
      <c r="OC54" s="270">
        <f t="shared" si="25"/>
        <v>18008.199999999997</v>
      </c>
      <c r="OD54" s="271">
        <f t="shared" si="25"/>
        <v>16022.25</v>
      </c>
      <c r="OE54" s="268">
        <v>60960</v>
      </c>
      <c r="OF54" s="268">
        <v>58480</v>
      </c>
      <c r="OG54" s="268">
        <v>58720</v>
      </c>
      <c r="OH54" s="268">
        <v>50880</v>
      </c>
      <c r="OI54" s="268">
        <v>74781.429999999993</v>
      </c>
      <c r="OJ54" s="268">
        <v>76585</v>
      </c>
      <c r="OK54" s="268">
        <v>96440</v>
      </c>
      <c r="OL54" s="268">
        <v>34815</v>
      </c>
      <c r="OM54" s="268">
        <v>47950</v>
      </c>
      <c r="ON54" s="268">
        <v>50015</v>
      </c>
      <c r="OO54" s="268">
        <v>55650</v>
      </c>
      <c r="OP54" s="268">
        <v>56820</v>
      </c>
      <c r="OQ54" s="269"/>
      <c r="OR54" s="270">
        <f t="shared" si="26"/>
        <v>722096.42999999993</v>
      </c>
      <c r="OS54" s="271">
        <f t="shared" si="26"/>
        <v>661136.42999999993</v>
      </c>
      <c r="OT54" s="268">
        <v>950</v>
      </c>
      <c r="OU54" s="268">
        <v>500</v>
      </c>
      <c r="OV54" s="268">
        <v>749.02</v>
      </c>
      <c r="OW54" s="268">
        <v>550</v>
      </c>
      <c r="OX54" s="268">
        <v>550</v>
      </c>
      <c r="OY54" s="268">
        <v>600</v>
      </c>
      <c r="OZ54" s="268">
        <v>425</v>
      </c>
      <c r="PA54" s="268">
        <v>550</v>
      </c>
      <c r="PB54" s="268">
        <v>475</v>
      </c>
      <c r="PC54" s="268">
        <v>300</v>
      </c>
      <c r="PD54" s="268">
        <v>650</v>
      </c>
      <c r="PE54" s="268">
        <v>550</v>
      </c>
      <c r="PF54" s="269"/>
      <c r="PG54" s="270">
        <f t="shared" si="27"/>
        <v>6849.02</v>
      </c>
      <c r="PH54" s="271">
        <f t="shared" si="27"/>
        <v>5899.02</v>
      </c>
      <c r="PI54" s="268">
        <v>66190</v>
      </c>
      <c r="PJ54" s="268">
        <v>85260</v>
      </c>
      <c r="PK54" s="268">
        <v>67710</v>
      </c>
      <c r="PL54" s="268">
        <v>53834</v>
      </c>
      <c r="PM54" s="268">
        <v>87910</v>
      </c>
      <c r="PN54" s="268">
        <v>69475</v>
      </c>
      <c r="PO54" s="268">
        <v>82665</v>
      </c>
      <c r="PP54" s="268">
        <v>60615</v>
      </c>
      <c r="PQ54" s="268">
        <v>72140.460000000006</v>
      </c>
      <c r="PR54" s="268">
        <v>78285</v>
      </c>
      <c r="PS54" s="268">
        <v>83055</v>
      </c>
      <c r="PT54" s="268">
        <v>77325</v>
      </c>
      <c r="PU54" s="269"/>
      <c r="PV54" s="270">
        <f t="shared" si="28"/>
        <v>884464.46</v>
      </c>
      <c r="PW54" s="271">
        <f t="shared" si="28"/>
        <v>818274.46</v>
      </c>
      <c r="PX54" s="268">
        <v>11647.8</v>
      </c>
      <c r="PY54" s="268">
        <v>13130.15</v>
      </c>
      <c r="PZ54" s="268">
        <v>9564.4599999999991</v>
      </c>
      <c r="QA54" s="268">
        <v>12893.17</v>
      </c>
      <c r="QB54" s="268">
        <v>13024.7</v>
      </c>
      <c r="QC54" s="268">
        <v>11902.64</v>
      </c>
      <c r="QD54" s="268">
        <v>12294.82</v>
      </c>
      <c r="QE54" s="268">
        <v>11049.38</v>
      </c>
      <c r="QF54" s="268">
        <v>12789.15</v>
      </c>
      <c r="QG54" s="268">
        <v>13891.01</v>
      </c>
      <c r="QH54" s="268">
        <v>12744.19</v>
      </c>
      <c r="QI54" s="268">
        <v>12199.69</v>
      </c>
      <c r="QJ54" s="269"/>
      <c r="QK54" s="270">
        <f t="shared" si="29"/>
        <v>147131.15999999997</v>
      </c>
      <c r="QL54" s="271">
        <f t="shared" si="29"/>
        <v>135483.35999999999</v>
      </c>
      <c r="QM54" s="268">
        <v>0</v>
      </c>
      <c r="QN54" s="268">
        <v>0</v>
      </c>
      <c r="QO54" s="268">
        <v>0</v>
      </c>
      <c r="QP54" s="268">
        <v>0</v>
      </c>
      <c r="QQ54" s="268">
        <v>0</v>
      </c>
      <c r="QR54" s="268">
        <v>0</v>
      </c>
      <c r="QS54" s="268">
        <v>0</v>
      </c>
      <c r="QT54" s="268">
        <v>0</v>
      </c>
      <c r="QU54" s="268">
        <v>0</v>
      </c>
      <c r="QV54" s="268">
        <v>0</v>
      </c>
      <c r="QW54" s="268">
        <v>0</v>
      </c>
      <c r="QX54" s="268">
        <v>0</v>
      </c>
      <c r="QY54" s="269"/>
      <c r="QZ54" s="270">
        <f t="shared" si="30"/>
        <v>0</v>
      </c>
      <c r="RA54" s="271">
        <f t="shared" si="30"/>
        <v>0</v>
      </c>
      <c r="RB54" s="268">
        <v>700</v>
      </c>
      <c r="RC54" s="268">
        <v>1050</v>
      </c>
      <c r="RD54" s="268">
        <v>650</v>
      </c>
      <c r="RE54" s="268">
        <v>650</v>
      </c>
      <c r="RF54" s="268">
        <v>600</v>
      </c>
      <c r="RG54" s="268">
        <v>1050</v>
      </c>
      <c r="RH54" s="268">
        <v>800</v>
      </c>
      <c r="RI54" s="268">
        <v>400</v>
      </c>
      <c r="RJ54" s="268">
        <v>450</v>
      </c>
      <c r="RK54" s="268">
        <v>350</v>
      </c>
      <c r="RL54" s="268">
        <v>350</v>
      </c>
      <c r="RM54" s="268">
        <v>550</v>
      </c>
      <c r="RN54" s="269"/>
      <c r="RO54" s="270">
        <f t="shared" si="31"/>
        <v>7600</v>
      </c>
      <c r="RP54" s="271">
        <f t="shared" si="31"/>
        <v>6900</v>
      </c>
      <c r="RQ54" s="268">
        <v>0</v>
      </c>
      <c r="RR54" s="268">
        <v>0</v>
      </c>
      <c r="RS54" s="268">
        <v>0</v>
      </c>
      <c r="RT54" s="268">
        <v>0</v>
      </c>
      <c r="RU54" s="268">
        <v>0</v>
      </c>
      <c r="RV54" s="268">
        <v>0</v>
      </c>
      <c r="RW54" s="268">
        <v>0</v>
      </c>
      <c r="RX54" s="268">
        <v>0</v>
      </c>
      <c r="RY54" s="268">
        <v>0</v>
      </c>
      <c r="RZ54" s="268">
        <v>0</v>
      </c>
      <c r="SA54" s="268">
        <v>0</v>
      </c>
      <c r="SB54" s="268">
        <v>0</v>
      </c>
      <c r="SC54" s="269"/>
      <c r="SD54" s="270">
        <f t="shared" si="32"/>
        <v>0</v>
      </c>
      <c r="SE54" s="271">
        <f t="shared" si="32"/>
        <v>0</v>
      </c>
      <c r="SF54" s="268">
        <v>8690</v>
      </c>
      <c r="SG54" s="268">
        <v>1580</v>
      </c>
      <c r="SH54" s="268">
        <v>4740</v>
      </c>
      <c r="SI54" s="268">
        <v>7110</v>
      </c>
      <c r="SJ54" s="268">
        <v>7110</v>
      </c>
      <c r="SK54" s="268">
        <v>2370</v>
      </c>
      <c r="SL54" s="268">
        <v>5530</v>
      </c>
      <c r="SM54" s="268">
        <v>7110</v>
      </c>
      <c r="SN54" s="268">
        <v>5530</v>
      </c>
      <c r="SO54" s="268">
        <v>6320</v>
      </c>
      <c r="SP54" s="268">
        <v>6320</v>
      </c>
      <c r="SQ54" s="268">
        <v>7110</v>
      </c>
      <c r="SR54" s="269"/>
      <c r="SS54" s="270">
        <f t="shared" si="33"/>
        <v>69520</v>
      </c>
      <c r="ST54" s="271">
        <f t="shared" si="33"/>
        <v>60830</v>
      </c>
      <c r="SU54" s="268">
        <v>37505</v>
      </c>
      <c r="SV54" s="268">
        <v>42090</v>
      </c>
      <c r="SW54" s="268">
        <v>43706.76</v>
      </c>
      <c r="SX54" s="268">
        <v>30202.5</v>
      </c>
      <c r="SY54" s="268">
        <v>30195</v>
      </c>
      <c r="SZ54" s="268">
        <v>37278.83</v>
      </c>
      <c r="TA54" s="268">
        <v>35420</v>
      </c>
      <c r="TB54" s="268">
        <v>27652.27</v>
      </c>
      <c r="TC54" s="268">
        <v>28620</v>
      </c>
      <c r="TD54" s="268">
        <v>39377.519999999997</v>
      </c>
      <c r="TE54" s="268">
        <v>38788.480000000003</v>
      </c>
      <c r="TF54" s="268">
        <v>38721.410000000003</v>
      </c>
      <c r="TG54" s="269"/>
      <c r="TH54" s="270">
        <f t="shared" si="34"/>
        <v>429557.77</v>
      </c>
      <c r="TI54" s="271">
        <f t="shared" si="34"/>
        <v>392052.77</v>
      </c>
      <c r="TJ54" s="268">
        <v>19643.669999999998</v>
      </c>
      <c r="TK54" s="268">
        <v>23645.39</v>
      </c>
      <c r="TL54" s="268">
        <v>20713.72</v>
      </c>
      <c r="TM54" s="268">
        <v>22885.48</v>
      </c>
      <c r="TN54" s="268">
        <v>22128.47</v>
      </c>
      <c r="TO54" s="268">
        <v>20199.29</v>
      </c>
      <c r="TP54" s="268">
        <v>21390.720000000001</v>
      </c>
      <c r="TQ54" s="268">
        <v>18394.740000000002</v>
      </c>
      <c r="TR54" s="268">
        <v>17338.12</v>
      </c>
      <c r="TS54" s="268">
        <v>24216.01</v>
      </c>
      <c r="TT54" s="268">
        <v>18889.400000000001</v>
      </c>
      <c r="TU54" s="268">
        <v>18751.37</v>
      </c>
      <c r="TV54" s="269"/>
      <c r="TW54" s="270">
        <f t="shared" si="35"/>
        <v>248196.37999999998</v>
      </c>
      <c r="TX54" s="271">
        <f t="shared" si="35"/>
        <v>228552.71</v>
      </c>
      <c r="TY54" s="268">
        <v>26080</v>
      </c>
      <c r="TZ54" s="268">
        <v>29300</v>
      </c>
      <c r="UA54" s="268">
        <v>30430.51</v>
      </c>
      <c r="UB54" s="268">
        <v>20880</v>
      </c>
      <c r="UC54" s="268">
        <v>20880</v>
      </c>
      <c r="UD54" s="268">
        <v>25520</v>
      </c>
      <c r="UE54" s="268">
        <v>24661.5</v>
      </c>
      <c r="UF54" s="268">
        <v>19019.419999999998</v>
      </c>
      <c r="UG54" s="268">
        <v>19680</v>
      </c>
      <c r="UH54" s="268">
        <v>27280</v>
      </c>
      <c r="UI54" s="268">
        <v>26895.5</v>
      </c>
      <c r="UJ54" s="268">
        <v>26944.87</v>
      </c>
      <c r="UK54" s="269"/>
      <c r="UL54" s="270">
        <f t="shared" si="36"/>
        <v>297571.8</v>
      </c>
      <c r="UM54" s="271">
        <f t="shared" si="36"/>
        <v>271491.8</v>
      </c>
      <c r="UN54" s="268">
        <v>4400</v>
      </c>
      <c r="UO54" s="268">
        <v>4900</v>
      </c>
      <c r="UP54" s="268">
        <v>4050</v>
      </c>
      <c r="UQ54" s="268">
        <v>3600</v>
      </c>
      <c r="UR54" s="268">
        <v>3600</v>
      </c>
      <c r="US54" s="268">
        <v>3800</v>
      </c>
      <c r="UT54" s="268">
        <v>3800</v>
      </c>
      <c r="UU54" s="268">
        <v>3447.69</v>
      </c>
      <c r="UV54" s="268">
        <v>3200</v>
      </c>
      <c r="UW54" s="268">
        <v>3400</v>
      </c>
      <c r="UX54" s="268">
        <v>3050</v>
      </c>
      <c r="UY54" s="268">
        <v>2850</v>
      </c>
      <c r="UZ54" s="269"/>
      <c r="VA54" s="270">
        <f t="shared" si="37"/>
        <v>44097.69</v>
      </c>
      <c r="VB54" s="271">
        <f t="shared" si="37"/>
        <v>39697.69</v>
      </c>
      <c r="VC54" s="268">
        <v>320</v>
      </c>
      <c r="VD54" s="268">
        <v>320</v>
      </c>
      <c r="VE54" s="268">
        <v>756.5</v>
      </c>
      <c r="VF54" s="268">
        <v>480</v>
      </c>
      <c r="VG54" s="268">
        <v>480</v>
      </c>
      <c r="VH54" s="268">
        <v>640</v>
      </c>
      <c r="VI54" s="268">
        <v>960</v>
      </c>
      <c r="VJ54" s="268">
        <v>640</v>
      </c>
      <c r="VK54" s="268">
        <v>1280</v>
      </c>
      <c r="VL54" s="268">
        <v>0</v>
      </c>
      <c r="VM54" s="268">
        <v>0</v>
      </c>
      <c r="VN54" s="268">
        <v>0</v>
      </c>
      <c r="VO54" s="269"/>
      <c r="VP54" s="270">
        <f t="shared" si="38"/>
        <v>5876.5</v>
      </c>
      <c r="VQ54" s="271">
        <f t="shared" si="38"/>
        <v>5556.5</v>
      </c>
      <c r="VR54" s="268">
        <v>19750</v>
      </c>
      <c r="VS54" s="268">
        <v>18170</v>
      </c>
      <c r="VT54" s="268">
        <v>21945</v>
      </c>
      <c r="VU54" s="268">
        <v>17230</v>
      </c>
      <c r="VV54" s="268">
        <v>17230</v>
      </c>
      <c r="VW54" s="268">
        <v>23920</v>
      </c>
      <c r="VX54" s="268">
        <v>12640</v>
      </c>
      <c r="VY54" s="268">
        <v>9480</v>
      </c>
      <c r="VZ54" s="268">
        <v>11060</v>
      </c>
      <c r="WA54" s="268">
        <v>19030</v>
      </c>
      <c r="WB54" s="268">
        <v>13295</v>
      </c>
      <c r="WC54" s="268">
        <v>10270</v>
      </c>
      <c r="WD54" s="269"/>
      <c r="WE54" s="270">
        <f t="shared" si="39"/>
        <v>194020</v>
      </c>
      <c r="WF54" s="271">
        <f t="shared" si="39"/>
        <v>174270</v>
      </c>
      <c r="WG54" s="268">
        <v>161687.48000000001</v>
      </c>
      <c r="WH54" s="268">
        <v>186289.03</v>
      </c>
      <c r="WI54" s="268">
        <v>132492.98000000001</v>
      </c>
      <c r="WJ54" s="268">
        <v>163746</v>
      </c>
      <c r="WK54" s="268">
        <v>156017.34</v>
      </c>
      <c r="WL54" s="268">
        <v>153478.69</v>
      </c>
      <c r="WM54" s="268">
        <v>175499.29</v>
      </c>
      <c r="WN54" s="268">
        <v>61679.48</v>
      </c>
      <c r="WO54" s="268">
        <v>103554.56</v>
      </c>
      <c r="WP54" s="268">
        <v>154259.32999999999</v>
      </c>
      <c r="WQ54" s="268">
        <v>165716.54999999999</v>
      </c>
      <c r="WR54" s="268">
        <v>123526.78</v>
      </c>
      <c r="WS54" s="269"/>
      <c r="WT54" s="270">
        <f t="shared" si="40"/>
        <v>1737947.5100000002</v>
      </c>
      <c r="WU54" s="271">
        <f t="shared" si="40"/>
        <v>1576260.0300000003</v>
      </c>
      <c r="WV54" s="268">
        <v>10382.950000000001</v>
      </c>
      <c r="WW54" s="268">
        <v>5972.57</v>
      </c>
      <c r="WX54" s="268">
        <v>4751.0200000000004</v>
      </c>
      <c r="WY54" s="268">
        <v>18730.71</v>
      </c>
      <c r="WZ54" s="268">
        <v>17286.82</v>
      </c>
      <c r="XA54" s="268">
        <v>15801.36</v>
      </c>
      <c r="XB54" s="268">
        <v>12471.98</v>
      </c>
      <c r="XC54" s="268">
        <v>17348.14</v>
      </c>
      <c r="XD54" s="268">
        <v>20959.240000000002</v>
      </c>
      <c r="XE54" s="268">
        <v>40172.379999999997</v>
      </c>
      <c r="XF54" s="268">
        <v>34535.69</v>
      </c>
      <c r="XG54" s="268">
        <v>35230.94</v>
      </c>
      <c r="XH54" s="269"/>
      <c r="XI54" s="270">
        <f t="shared" si="41"/>
        <v>233643.8</v>
      </c>
      <c r="XJ54" s="271">
        <f t="shared" si="41"/>
        <v>223260.85</v>
      </c>
      <c r="XK54" s="268">
        <v>0</v>
      </c>
      <c r="XL54" s="268">
        <v>0</v>
      </c>
      <c r="XM54" s="268">
        <v>0</v>
      </c>
      <c r="XN54" s="268">
        <v>0</v>
      </c>
      <c r="XO54" s="268">
        <v>0</v>
      </c>
      <c r="XP54" s="268">
        <v>0</v>
      </c>
      <c r="XQ54" s="268">
        <v>0</v>
      </c>
      <c r="XR54" s="268">
        <v>0</v>
      </c>
      <c r="XS54" s="268">
        <v>0</v>
      </c>
      <c r="XT54" s="268">
        <v>0</v>
      </c>
      <c r="XU54" s="268">
        <v>0</v>
      </c>
      <c r="XV54" s="268">
        <v>0</v>
      </c>
      <c r="XW54" s="268"/>
      <c r="XX54" s="270">
        <f t="shared" si="42"/>
        <v>0</v>
      </c>
      <c r="XY54" s="271">
        <f t="shared" si="42"/>
        <v>0</v>
      </c>
      <c r="XZ54" s="268">
        <v>21398.69</v>
      </c>
      <c r="YA54" s="268">
        <v>36917.96</v>
      </c>
      <c r="YB54" s="268">
        <v>18749.96</v>
      </c>
      <c r="YC54" s="268">
        <v>19609.14</v>
      </c>
      <c r="YD54" s="268">
        <v>21216.62</v>
      </c>
      <c r="YE54" s="268">
        <v>22751.66</v>
      </c>
      <c r="YF54" s="268">
        <v>21560.7</v>
      </c>
      <c r="YG54" s="268">
        <v>8765.86</v>
      </c>
      <c r="YH54" s="268">
        <v>11490.48</v>
      </c>
      <c r="YI54" s="268">
        <v>13178.58</v>
      </c>
      <c r="YJ54" s="268">
        <v>13758.92</v>
      </c>
      <c r="YK54" s="268">
        <v>16186.56</v>
      </c>
      <c r="YL54" s="269"/>
      <c r="YM54" s="270">
        <f t="shared" si="43"/>
        <v>225585.12999999998</v>
      </c>
      <c r="YN54" s="271">
        <f t="shared" si="43"/>
        <v>204186.44000000003</v>
      </c>
      <c r="YO54" s="268">
        <v>31676.42</v>
      </c>
      <c r="YP54" s="268">
        <v>34010.35</v>
      </c>
      <c r="YQ54" s="268">
        <v>25813.05</v>
      </c>
      <c r="YR54" s="268">
        <v>32989.25</v>
      </c>
      <c r="YS54" s="268">
        <v>32741.66</v>
      </c>
      <c r="YT54" s="268">
        <v>38894.199999999997</v>
      </c>
      <c r="YU54" s="268">
        <v>33093.47</v>
      </c>
      <c r="YV54" s="268">
        <v>12791.69</v>
      </c>
      <c r="YW54" s="268">
        <v>15022.23</v>
      </c>
      <c r="YX54" s="268">
        <v>28342.61</v>
      </c>
      <c r="YY54" s="268">
        <v>23288.9</v>
      </c>
      <c r="YZ54" s="268">
        <v>24812.2</v>
      </c>
      <c r="ZA54" s="269"/>
      <c r="ZB54" s="270">
        <f t="shared" si="44"/>
        <v>333476.03000000003</v>
      </c>
      <c r="ZC54" s="271">
        <f t="shared" si="44"/>
        <v>301799.61000000004</v>
      </c>
      <c r="ZD54" s="268">
        <v>0</v>
      </c>
      <c r="ZE54" s="268">
        <v>0</v>
      </c>
      <c r="ZF54" s="268">
        <v>0</v>
      </c>
      <c r="ZG54" s="268">
        <v>0</v>
      </c>
      <c r="ZH54" s="268">
        <v>0</v>
      </c>
      <c r="ZI54" s="268">
        <v>0</v>
      </c>
      <c r="ZJ54" s="268">
        <v>0</v>
      </c>
      <c r="ZK54" s="268">
        <v>0</v>
      </c>
      <c r="ZL54" s="268">
        <v>0</v>
      </c>
      <c r="ZM54" s="268">
        <v>0</v>
      </c>
      <c r="ZN54" s="268">
        <v>0</v>
      </c>
      <c r="ZO54" s="268">
        <v>0</v>
      </c>
      <c r="ZP54" s="269"/>
      <c r="ZQ54" s="270">
        <f t="shared" si="45"/>
        <v>0</v>
      </c>
      <c r="ZR54" s="271">
        <f t="shared" si="45"/>
        <v>0</v>
      </c>
      <c r="ZS54" s="268">
        <v>15196.99</v>
      </c>
      <c r="ZT54" s="268">
        <v>22221.51</v>
      </c>
      <c r="ZU54" s="268">
        <v>18258.73</v>
      </c>
      <c r="ZV54" s="268">
        <v>21473.85</v>
      </c>
      <c r="ZW54" s="268">
        <v>20442.330000000002</v>
      </c>
      <c r="ZX54" s="268">
        <v>28098.23</v>
      </c>
      <c r="ZY54" s="268">
        <v>20203.3</v>
      </c>
      <c r="ZZ54" s="268">
        <v>11846.74</v>
      </c>
      <c r="AAA54" s="268">
        <v>14043.78</v>
      </c>
      <c r="AAB54" s="268">
        <v>18501.32</v>
      </c>
      <c r="AAC54" s="268">
        <v>17205.830000000002</v>
      </c>
      <c r="AAD54" s="268">
        <v>19864.45</v>
      </c>
      <c r="AAE54" s="269"/>
      <c r="AAF54" s="270">
        <f t="shared" si="46"/>
        <v>227357.06</v>
      </c>
      <c r="AAG54" s="271">
        <f t="shared" si="46"/>
        <v>212160.07</v>
      </c>
      <c r="AAH54" s="268">
        <v>38906.06</v>
      </c>
      <c r="AAI54" s="268">
        <v>40549.81</v>
      </c>
      <c r="AAJ54" s="268">
        <v>35225.81</v>
      </c>
      <c r="AAK54" s="268">
        <v>46676.15</v>
      </c>
      <c r="AAL54" s="268">
        <v>53715.91</v>
      </c>
      <c r="AAM54" s="268">
        <v>58295.82</v>
      </c>
      <c r="AAN54" s="268">
        <v>50213.16</v>
      </c>
      <c r="AAO54" s="268">
        <v>37649.440000000002</v>
      </c>
      <c r="AAP54" s="268">
        <v>20527.439999999999</v>
      </c>
      <c r="AAQ54" s="268">
        <v>40534.92</v>
      </c>
      <c r="AAR54" s="268">
        <v>41088.129999999997</v>
      </c>
      <c r="AAS54" s="268">
        <v>36360.22</v>
      </c>
      <c r="AAT54" s="269"/>
      <c r="AAU54" s="270">
        <f t="shared" si="47"/>
        <v>499742.87</v>
      </c>
      <c r="AAV54" s="271">
        <f t="shared" si="47"/>
        <v>460836.81000000006</v>
      </c>
      <c r="AAW54" s="268">
        <v>42372.04</v>
      </c>
      <c r="AAX54" s="268">
        <v>50705.2</v>
      </c>
      <c r="AAY54" s="268">
        <v>37759.46</v>
      </c>
      <c r="AAZ54" s="268">
        <v>43909.18</v>
      </c>
      <c r="ABA54" s="268">
        <v>43909.18</v>
      </c>
      <c r="ABB54" s="268">
        <v>42960.3</v>
      </c>
      <c r="ABC54" s="268">
        <v>42662.559999999998</v>
      </c>
      <c r="ABD54" s="268">
        <v>6254.3</v>
      </c>
      <c r="ABE54" s="268">
        <v>4345.59</v>
      </c>
      <c r="ABF54" s="268">
        <v>1594.37</v>
      </c>
      <c r="ABG54" s="268">
        <v>21992.05</v>
      </c>
      <c r="ABH54" s="268">
        <v>2475.3000000000002</v>
      </c>
      <c r="ABI54" s="269"/>
      <c r="ABJ54" s="270">
        <f t="shared" si="48"/>
        <v>340939.52999999997</v>
      </c>
      <c r="ABK54" s="271">
        <f t="shared" si="48"/>
        <v>298567.49</v>
      </c>
      <c r="ABL54" s="268">
        <v>47974.99</v>
      </c>
      <c r="ABM54" s="268">
        <v>64028.33</v>
      </c>
      <c r="ABN54" s="268">
        <v>44782.78</v>
      </c>
      <c r="ABO54" s="268">
        <v>46484.02</v>
      </c>
      <c r="ABP54" s="268">
        <v>52224.52</v>
      </c>
      <c r="ABQ54" s="268">
        <v>55358.45</v>
      </c>
      <c r="ABR54" s="268">
        <v>44534.61</v>
      </c>
      <c r="ABS54" s="268">
        <v>21507.81</v>
      </c>
      <c r="ABT54" s="268">
        <v>17808.02</v>
      </c>
      <c r="ABU54" s="268">
        <v>35736.07</v>
      </c>
      <c r="ABV54" s="268">
        <v>38537.61</v>
      </c>
      <c r="ABW54" s="268">
        <v>36311.49</v>
      </c>
      <c r="ABX54" s="269"/>
      <c r="ABY54" s="270">
        <f t="shared" si="49"/>
        <v>505288.69999999995</v>
      </c>
      <c r="ABZ54" s="271">
        <f t="shared" si="49"/>
        <v>457313.70999999996</v>
      </c>
      <c r="ACA54" s="268">
        <v>150240.51</v>
      </c>
      <c r="ACB54" s="268">
        <v>159676.20000000001</v>
      </c>
      <c r="ACC54" s="268">
        <v>141403.78</v>
      </c>
      <c r="ACD54" s="268">
        <v>168078.77</v>
      </c>
      <c r="ACE54" s="268">
        <v>172994.71</v>
      </c>
      <c r="ACF54" s="268">
        <v>188057.78</v>
      </c>
      <c r="ACG54" s="268">
        <v>174377.98</v>
      </c>
      <c r="ACH54" s="268">
        <v>71910.16</v>
      </c>
      <c r="ACI54" s="268">
        <v>64856.160000000003</v>
      </c>
      <c r="ACJ54" s="268">
        <v>119748.31</v>
      </c>
      <c r="ACK54" s="268">
        <v>117763.9</v>
      </c>
      <c r="ACL54" s="268">
        <v>108473.36</v>
      </c>
      <c r="ACM54" s="269"/>
      <c r="ACN54" s="270">
        <f t="shared" si="50"/>
        <v>1637581.6199999999</v>
      </c>
      <c r="ACO54" s="271">
        <f t="shared" si="50"/>
        <v>1487341.1099999999</v>
      </c>
      <c r="ACP54" s="268">
        <v>160</v>
      </c>
      <c r="ACQ54" s="268">
        <v>0</v>
      </c>
      <c r="ACR54" s="268">
        <v>160</v>
      </c>
      <c r="ACS54" s="268">
        <v>195</v>
      </c>
      <c r="ACT54" s="268">
        <v>115</v>
      </c>
      <c r="ACU54" s="268">
        <v>50</v>
      </c>
      <c r="ACV54" s="268">
        <v>0</v>
      </c>
      <c r="ACW54" s="268">
        <v>0</v>
      </c>
      <c r="ACX54" s="268">
        <v>0</v>
      </c>
      <c r="ACY54" s="268">
        <v>0</v>
      </c>
      <c r="ACZ54" s="268">
        <v>0</v>
      </c>
      <c r="ADA54" s="268">
        <v>195</v>
      </c>
      <c r="ADB54" s="269"/>
      <c r="ADC54" s="270">
        <f t="shared" si="51"/>
        <v>875</v>
      </c>
      <c r="ADD54" s="271">
        <f t="shared" si="51"/>
        <v>715</v>
      </c>
      <c r="ADE54" s="268">
        <v>23</v>
      </c>
      <c r="ADF54" s="268">
        <v>91.7</v>
      </c>
      <c r="ADG54" s="268">
        <v>94</v>
      </c>
      <c r="ADH54" s="268">
        <v>45.5</v>
      </c>
      <c r="ADI54" s="268">
        <v>45.5</v>
      </c>
      <c r="ADJ54" s="268">
        <v>55.4</v>
      </c>
      <c r="ADK54" s="268">
        <v>60.2</v>
      </c>
      <c r="ADL54" s="268">
        <v>0</v>
      </c>
      <c r="ADM54" s="268">
        <v>0</v>
      </c>
      <c r="ADN54" s="268">
        <v>82</v>
      </c>
      <c r="ADO54" s="268">
        <v>50.1</v>
      </c>
      <c r="ADP54" s="268">
        <v>283</v>
      </c>
      <c r="ADQ54" s="269"/>
      <c r="ADR54" s="270">
        <f t="shared" si="52"/>
        <v>830.4</v>
      </c>
      <c r="ADS54" s="271">
        <f t="shared" si="52"/>
        <v>807.4</v>
      </c>
      <c r="ADT54" s="268">
        <v>0</v>
      </c>
      <c r="ADU54" s="268">
        <v>0</v>
      </c>
      <c r="ADV54" s="268">
        <v>0</v>
      </c>
      <c r="ADW54" s="268">
        <v>0</v>
      </c>
      <c r="ADX54" s="268">
        <v>0</v>
      </c>
      <c r="ADY54" s="268">
        <v>0</v>
      </c>
      <c r="ADZ54" s="268">
        <v>0</v>
      </c>
      <c r="AEA54" s="268">
        <v>0</v>
      </c>
      <c r="AEB54" s="268">
        <v>0</v>
      </c>
      <c r="AEC54" s="268">
        <v>0</v>
      </c>
      <c r="AED54" s="268">
        <v>0</v>
      </c>
      <c r="AEE54" s="268">
        <v>0</v>
      </c>
      <c r="AEF54" s="269"/>
      <c r="AEG54" s="270">
        <f t="shared" si="53"/>
        <v>0</v>
      </c>
      <c r="AEH54" s="271">
        <f t="shared" si="53"/>
        <v>0</v>
      </c>
      <c r="AEI54" s="268">
        <v>0</v>
      </c>
      <c r="AEJ54" s="268">
        <v>0</v>
      </c>
      <c r="AEK54" s="268">
        <v>0</v>
      </c>
      <c r="AEL54" s="268">
        <v>0</v>
      </c>
      <c r="AEM54" s="268">
        <v>0</v>
      </c>
      <c r="AEN54" s="268">
        <v>0</v>
      </c>
      <c r="AEO54" s="268">
        <v>0</v>
      </c>
      <c r="AEP54" s="268">
        <v>0</v>
      </c>
      <c r="AEQ54" s="268">
        <v>0</v>
      </c>
      <c r="AER54" s="268">
        <v>0</v>
      </c>
      <c r="AES54" s="268">
        <v>0</v>
      </c>
      <c r="AET54" s="268">
        <v>0</v>
      </c>
      <c r="AEU54" s="269"/>
      <c r="AEV54" s="270">
        <f t="shared" si="54"/>
        <v>0</v>
      </c>
      <c r="AEW54" s="271">
        <f t="shared" si="54"/>
        <v>0</v>
      </c>
      <c r="AEX54" s="268">
        <v>0</v>
      </c>
      <c r="AEY54" s="268">
        <v>0</v>
      </c>
      <c r="AEZ54" s="268">
        <v>0</v>
      </c>
      <c r="AFA54" s="268">
        <v>0</v>
      </c>
      <c r="AFB54" s="268">
        <v>0</v>
      </c>
      <c r="AFC54" s="268">
        <v>0</v>
      </c>
      <c r="AFD54" s="268">
        <v>0</v>
      </c>
      <c r="AFE54" s="268">
        <v>0</v>
      </c>
      <c r="AFF54" s="268">
        <v>0</v>
      </c>
      <c r="AFG54" s="268">
        <v>0</v>
      </c>
      <c r="AFH54" s="268">
        <v>0</v>
      </c>
      <c r="AFI54" s="268">
        <v>0</v>
      </c>
      <c r="AFJ54" s="269"/>
      <c r="AFK54" s="270">
        <f t="shared" si="55"/>
        <v>0</v>
      </c>
      <c r="AFL54" s="271">
        <f t="shared" si="55"/>
        <v>0</v>
      </c>
      <c r="AFM54" s="268">
        <v>0</v>
      </c>
      <c r="AFN54" s="268">
        <v>0</v>
      </c>
      <c r="AFO54" s="268">
        <v>0</v>
      </c>
      <c r="AFP54" s="268">
        <v>0</v>
      </c>
      <c r="AFQ54" s="268">
        <v>0</v>
      </c>
      <c r="AFR54" s="268">
        <v>0</v>
      </c>
      <c r="AFS54" s="268">
        <v>0</v>
      </c>
      <c r="AFT54" s="268">
        <v>0</v>
      </c>
      <c r="AFU54" s="268">
        <v>0</v>
      </c>
      <c r="AFV54" s="268">
        <v>0</v>
      </c>
      <c r="AFW54" s="268">
        <v>0</v>
      </c>
      <c r="AFX54" s="268">
        <v>0</v>
      </c>
      <c r="AFY54" s="269"/>
      <c r="AFZ54" s="270">
        <f t="shared" si="56"/>
        <v>0</v>
      </c>
      <c r="AGA54" s="271">
        <f t="shared" si="56"/>
        <v>0</v>
      </c>
      <c r="AGB54" s="268">
        <v>121.55</v>
      </c>
      <c r="AGC54" s="268">
        <v>0</v>
      </c>
      <c r="AGD54" s="268">
        <v>0</v>
      </c>
      <c r="AGE54" s="268">
        <v>0</v>
      </c>
      <c r="AGF54" s="268">
        <v>0</v>
      </c>
      <c r="AGG54" s="268">
        <v>0</v>
      </c>
      <c r="AGH54" s="268">
        <v>0</v>
      </c>
      <c r="AGI54" s="268">
        <v>0</v>
      </c>
      <c r="AGJ54" s="268">
        <v>0</v>
      </c>
      <c r="AGK54" s="268">
        <v>0</v>
      </c>
      <c r="AGL54" s="268">
        <v>0</v>
      </c>
      <c r="AGM54" s="268">
        <v>0</v>
      </c>
      <c r="AGN54" s="269"/>
      <c r="AGO54" s="270">
        <f t="shared" si="57"/>
        <v>121.55</v>
      </c>
      <c r="AGP54" s="271">
        <f t="shared" si="57"/>
        <v>0</v>
      </c>
      <c r="AGQ54" s="268">
        <v>0</v>
      </c>
      <c r="AGR54" s="268">
        <v>0</v>
      </c>
      <c r="AGS54" s="268">
        <v>0</v>
      </c>
      <c r="AGT54" s="268">
        <v>0</v>
      </c>
      <c r="AGU54" s="268">
        <v>0</v>
      </c>
      <c r="AGV54" s="268">
        <v>0</v>
      </c>
      <c r="AGW54" s="268">
        <v>0</v>
      </c>
      <c r="AGX54" s="268">
        <v>0</v>
      </c>
      <c r="AGY54" s="268">
        <v>0</v>
      </c>
      <c r="AGZ54" s="268">
        <v>0</v>
      </c>
      <c r="AHA54" s="268">
        <v>0</v>
      </c>
      <c r="AHB54" s="268">
        <v>0</v>
      </c>
      <c r="AHC54" s="269"/>
      <c r="AHD54" s="270">
        <f t="shared" si="58"/>
        <v>0</v>
      </c>
      <c r="AHE54" s="271">
        <f t="shared" si="58"/>
        <v>0</v>
      </c>
      <c r="AHF54" s="268">
        <v>0</v>
      </c>
      <c r="AHG54" s="268">
        <v>121.5</v>
      </c>
      <c r="AHH54" s="268">
        <v>210.65</v>
      </c>
      <c r="AHI54" s="268">
        <v>119.25</v>
      </c>
      <c r="AHJ54" s="268">
        <v>121.9</v>
      </c>
      <c r="AHK54" s="268">
        <v>72.900000000000006</v>
      </c>
      <c r="AHL54" s="268">
        <v>125.8</v>
      </c>
      <c r="AHM54" s="268">
        <v>72.400000000000006</v>
      </c>
      <c r="AHN54" s="268">
        <v>100.15</v>
      </c>
      <c r="AHO54" s="268">
        <v>201.5</v>
      </c>
      <c r="AHP54" s="268">
        <v>99.86</v>
      </c>
      <c r="AHQ54" s="268">
        <v>172.45</v>
      </c>
      <c r="AHR54" s="269"/>
      <c r="AHS54" s="270">
        <f t="shared" si="59"/>
        <v>1418.3599999999997</v>
      </c>
      <c r="AHT54" s="271">
        <f t="shared" si="59"/>
        <v>1418.3599999999997</v>
      </c>
      <c r="AHU54" s="268">
        <v>0</v>
      </c>
      <c r="AHV54" s="268">
        <v>0</v>
      </c>
      <c r="AHW54" s="268">
        <v>0</v>
      </c>
      <c r="AHX54" s="268">
        <v>0</v>
      </c>
      <c r="AHY54" s="268">
        <v>0</v>
      </c>
      <c r="AHZ54" s="268">
        <v>0</v>
      </c>
      <c r="AIA54" s="268">
        <v>0</v>
      </c>
      <c r="AIB54" s="268">
        <v>0</v>
      </c>
      <c r="AIC54" s="268">
        <v>0</v>
      </c>
      <c r="AID54" s="268">
        <v>0</v>
      </c>
      <c r="AIE54" s="268">
        <v>0</v>
      </c>
      <c r="AIF54" s="268">
        <v>70.5</v>
      </c>
      <c r="AIG54" s="269"/>
      <c r="AIH54" s="270">
        <f t="shared" si="60"/>
        <v>70.5</v>
      </c>
      <c r="AII54" s="271">
        <f t="shared" si="60"/>
        <v>70.5</v>
      </c>
      <c r="AIJ54" s="268">
        <v>0</v>
      </c>
      <c r="AIK54" s="268">
        <v>0</v>
      </c>
      <c r="AIL54" s="268">
        <v>0</v>
      </c>
      <c r="AIM54" s="268">
        <v>0</v>
      </c>
      <c r="AIN54" s="268">
        <v>0</v>
      </c>
      <c r="AIO54" s="268">
        <v>0</v>
      </c>
      <c r="AIP54" s="268">
        <v>0</v>
      </c>
      <c r="AIQ54" s="268">
        <v>0</v>
      </c>
      <c r="AIR54" s="268">
        <v>0</v>
      </c>
      <c r="AIS54" s="268">
        <v>0</v>
      </c>
      <c r="AIT54" s="268">
        <v>0</v>
      </c>
      <c r="AIU54" s="268">
        <v>0</v>
      </c>
      <c r="AIV54" s="269"/>
      <c r="AIW54" s="270">
        <f t="shared" si="61"/>
        <v>0</v>
      </c>
      <c r="AIX54" s="271">
        <f t="shared" si="61"/>
        <v>0</v>
      </c>
      <c r="AIY54" s="268">
        <v>0</v>
      </c>
      <c r="AIZ54" s="268">
        <v>0</v>
      </c>
      <c r="AJA54" s="268">
        <v>0</v>
      </c>
      <c r="AJB54" s="268">
        <v>0</v>
      </c>
      <c r="AJC54" s="268">
        <v>0</v>
      </c>
      <c r="AJD54" s="268">
        <v>0</v>
      </c>
      <c r="AJE54" s="268">
        <v>0</v>
      </c>
      <c r="AJF54" s="268">
        <v>0</v>
      </c>
      <c r="AJG54" s="268">
        <v>0</v>
      </c>
      <c r="AJH54" s="268">
        <v>0</v>
      </c>
      <c r="AJI54" s="268">
        <v>0</v>
      </c>
      <c r="AJJ54" s="268">
        <v>0</v>
      </c>
      <c r="AJK54" s="269"/>
      <c r="AJL54" s="270">
        <f t="shared" si="62"/>
        <v>0</v>
      </c>
      <c r="AJM54" s="271">
        <f t="shared" si="62"/>
        <v>0</v>
      </c>
      <c r="AJN54" s="268">
        <v>0</v>
      </c>
      <c r="AJO54" s="268">
        <v>0</v>
      </c>
      <c r="AJP54" s="268">
        <v>0</v>
      </c>
      <c r="AJQ54" s="268">
        <v>0</v>
      </c>
      <c r="AJR54" s="268">
        <v>0</v>
      </c>
      <c r="AJS54" s="268">
        <v>0</v>
      </c>
      <c r="AJT54" s="268">
        <v>0</v>
      </c>
      <c r="AJU54" s="268">
        <v>0</v>
      </c>
      <c r="AJV54" s="268">
        <v>0</v>
      </c>
      <c r="AJW54" s="268">
        <v>0</v>
      </c>
      <c r="AJX54" s="268">
        <v>0</v>
      </c>
      <c r="AJY54" s="268">
        <v>0</v>
      </c>
      <c r="AJZ54" s="269"/>
      <c r="AKA54" s="270">
        <f t="shared" si="63"/>
        <v>0</v>
      </c>
      <c r="AKB54" s="271">
        <f t="shared" si="63"/>
        <v>0</v>
      </c>
      <c r="AKC54" s="268">
        <v>0</v>
      </c>
      <c r="AKD54" s="268">
        <v>0</v>
      </c>
      <c r="AKE54" s="268">
        <v>0</v>
      </c>
      <c r="AKF54" s="268">
        <v>0</v>
      </c>
      <c r="AKG54" s="268">
        <v>0</v>
      </c>
      <c r="AKH54" s="268">
        <v>0</v>
      </c>
      <c r="AKI54" s="268">
        <v>0</v>
      </c>
      <c r="AKJ54" s="268">
        <v>0</v>
      </c>
      <c r="AKK54" s="268">
        <v>0</v>
      </c>
      <c r="AKL54" s="268">
        <v>0</v>
      </c>
      <c r="AKM54" s="268">
        <v>0</v>
      </c>
      <c r="AKN54" s="268">
        <v>0</v>
      </c>
      <c r="AKO54" s="269"/>
      <c r="AKP54" s="270">
        <f t="shared" si="64"/>
        <v>0</v>
      </c>
      <c r="AKQ54" s="271">
        <f t="shared" si="64"/>
        <v>0</v>
      </c>
      <c r="AKR54" s="268">
        <v>312999.56</v>
      </c>
      <c r="AKS54" s="268">
        <v>0</v>
      </c>
      <c r="AKT54" s="268">
        <v>260000</v>
      </c>
      <c r="AKU54" s="268">
        <v>173799</v>
      </c>
      <c r="AKV54" s="268">
        <v>0</v>
      </c>
      <c r="AKW54" s="268">
        <v>0</v>
      </c>
      <c r="AKX54" s="268">
        <v>0</v>
      </c>
      <c r="AKY54" s="268">
        <v>0</v>
      </c>
      <c r="AKZ54" s="268">
        <v>0</v>
      </c>
      <c r="ALA54" s="268">
        <v>0</v>
      </c>
      <c r="ALB54" s="268">
        <v>0</v>
      </c>
      <c r="ALC54" s="268">
        <v>0</v>
      </c>
      <c r="ALD54" s="269"/>
      <c r="ALE54" s="270">
        <f t="shared" si="65"/>
        <v>746798.56</v>
      </c>
      <c r="ALF54" s="271">
        <f t="shared" si="65"/>
        <v>433799</v>
      </c>
      <c r="ALG54" s="268">
        <v>0</v>
      </c>
      <c r="ALH54" s="268">
        <v>0</v>
      </c>
      <c r="ALI54" s="268">
        <v>0</v>
      </c>
      <c r="ALJ54" s="268">
        <v>0</v>
      </c>
      <c r="ALK54" s="268">
        <v>0</v>
      </c>
      <c r="ALL54" s="268">
        <v>0</v>
      </c>
      <c r="ALM54" s="268">
        <v>0</v>
      </c>
      <c r="ALN54" s="268">
        <v>0</v>
      </c>
      <c r="ALO54" s="268">
        <v>0</v>
      </c>
      <c r="ALP54" s="268">
        <v>0</v>
      </c>
      <c r="ALQ54" s="268">
        <v>0</v>
      </c>
      <c r="ALR54" s="268">
        <v>0</v>
      </c>
      <c r="ALS54" s="269"/>
      <c r="ALT54" s="270">
        <f t="shared" si="66"/>
        <v>0</v>
      </c>
      <c r="ALU54" s="271">
        <f t="shared" si="66"/>
        <v>0</v>
      </c>
      <c r="ALV54" s="268">
        <v>0</v>
      </c>
      <c r="ALW54" s="268">
        <v>0</v>
      </c>
      <c r="ALX54" s="268">
        <v>0</v>
      </c>
      <c r="ALY54" s="268">
        <v>0</v>
      </c>
      <c r="ALZ54" s="268">
        <v>0</v>
      </c>
      <c r="AMA54" s="268">
        <v>0</v>
      </c>
      <c r="AMB54" s="268">
        <v>0</v>
      </c>
      <c r="AMC54" s="268">
        <v>0</v>
      </c>
      <c r="AMD54" s="268">
        <v>0</v>
      </c>
      <c r="AME54" s="268">
        <v>0</v>
      </c>
      <c r="AMF54" s="268">
        <v>0</v>
      </c>
      <c r="AMG54" s="268">
        <v>0</v>
      </c>
      <c r="AMH54" s="269"/>
      <c r="AMI54" s="270">
        <f t="shared" si="67"/>
        <v>0</v>
      </c>
      <c r="AMJ54" s="271">
        <f t="shared" si="67"/>
        <v>0</v>
      </c>
      <c r="AMK54" s="268">
        <v>-10.82</v>
      </c>
      <c r="AML54" s="268">
        <v>1346.61</v>
      </c>
      <c r="AMM54" s="268">
        <v>82.33</v>
      </c>
      <c r="AMN54" s="268">
        <v>4063.43</v>
      </c>
      <c r="AMO54" s="268">
        <v>4290.54</v>
      </c>
      <c r="AMP54" s="268">
        <v>3710.99</v>
      </c>
      <c r="AMQ54" s="268">
        <v>4012.5</v>
      </c>
      <c r="AMR54" s="268">
        <v>2076.0100000000002</v>
      </c>
      <c r="AMS54" s="268">
        <v>2532.11</v>
      </c>
      <c r="AMT54" s="268">
        <v>481.24</v>
      </c>
      <c r="AMU54" s="268">
        <v>346.01</v>
      </c>
      <c r="AMV54" s="268">
        <v>282.85000000000002</v>
      </c>
      <c r="AMW54" s="269"/>
      <c r="AMX54" s="270">
        <f t="shared" si="68"/>
        <v>23213.800000000003</v>
      </c>
      <c r="AMY54" s="271">
        <f t="shared" si="68"/>
        <v>23224.620000000003</v>
      </c>
      <c r="AMZ54" s="268">
        <v>0</v>
      </c>
      <c r="ANA54" s="268">
        <v>0</v>
      </c>
      <c r="ANB54" s="268">
        <v>0</v>
      </c>
      <c r="ANC54" s="268">
        <v>0</v>
      </c>
      <c r="AND54" s="268">
        <v>0</v>
      </c>
      <c r="ANE54" s="268">
        <v>0</v>
      </c>
      <c r="ANF54" s="268">
        <v>0</v>
      </c>
      <c r="ANG54" s="268">
        <v>0</v>
      </c>
      <c r="ANH54" s="268">
        <v>0</v>
      </c>
      <c r="ANI54" s="268">
        <v>0</v>
      </c>
      <c r="ANJ54" s="268">
        <v>0</v>
      </c>
      <c r="ANK54" s="268">
        <v>0</v>
      </c>
      <c r="ANL54" s="269"/>
      <c r="ANM54" s="270">
        <f t="shared" si="69"/>
        <v>0</v>
      </c>
      <c r="ANN54" s="271">
        <f t="shared" si="69"/>
        <v>0</v>
      </c>
      <c r="ANO54" s="268">
        <v>0</v>
      </c>
      <c r="ANP54" s="268">
        <v>0</v>
      </c>
      <c r="ANQ54" s="268">
        <v>0</v>
      </c>
      <c r="ANR54" s="268">
        <v>0</v>
      </c>
      <c r="ANS54" s="268">
        <v>0</v>
      </c>
      <c r="ANT54" s="268">
        <v>0</v>
      </c>
      <c r="ANU54" s="268">
        <v>0</v>
      </c>
      <c r="ANV54" s="268">
        <v>0</v>
      </c>
      <c r="ANW54" s="268">
        <v>0</v>
      </c>
      <c r="ANX54" s="268">
        <v>0</v>
      </c>
      <c r="ANY54" s="268">
        <v>0</v>
      </c>
      <c r="ANZ54" s="268">
        <v>0</v>
      </c>
      <c r="AOA54" s="269"/>
      <c r="AOB54" s="270">
        <f t="shared" si="70"/>
        <v>0</v>
      </c>
      <c r="AOC54" s="271">
        <f t="shared" si="70"/>
        <v>0</v>
      </c>
      <c r="AOD54" s="268">
        <v>0</v>
      </c>
      <c r="AOE54" s="268">
        <v>0</v>
      </c>
      <c r="AOF54" s="268">
        <v>0</v>
      </c>
      <c r="AOG54" s="268">
        <v>0</v>
      </c>
      <c r="AOH54" s="268">
        <v>0</v>
      </c>
      <c r="AOI54" s="268">
        <v>0</v>
      </c>
      <c r="AOJ54" s="268">
        <v>0</v>
      </c>
      <c r="AOK54" s="268">
        <v>0</v>
      </c>
      <c r="AOL54" s="268">
        <v>0</v>
      </c>
      <c r="AOM54" s="268">
        <v>0</v>
      </c>
      <c r="AON54" s="268">
        <v>0</v>
      </c>
      <c r="AOO54" s="268">
        <v>0</v>
      </c>
      <c r="AOP54" s="269"/>
      <c r="AOQ54" s="270">
        <f t="shared" si="71"/>
        <v>0</v>
      </c>
      <c r="AOR54" s="271">
        <f t="shared" si="71"/>
        <v>0</v>
      </c>
      <c r="AOS54" s="268">
        <v>0</v>
      </c>
      <c r="AOT54" s="268">
        <v>0</v>
      </c>
      <c r="AOU54" s="268">
        <v>0</v>
      </c>
      <c r="AOV54" s="268">
        <v>0</v>
      </c>
      <c r="AOW54" s="268">
        <v>0</v>
      </c>
      <c r="AOX54" s="268">
        <v>0</v>
      </c>
      <c r="AOY54" s="268">
        <v>0</v>
      </c>
      <c r="AOZ54" s="268">
        <v>0</v>
      </c>
      <c r="APA54" s="268">
        <v>0</v>
      </c>
      <c r="APB54" s="268">
        <v>0</v>
      </c>
      <c r="APC54" s="268">
        <v>0</v>
      </c>
      <c r="APD54" s="268">
        <v>0</v>
      </c>
      <c r="APE54" s="269"/>
      <c r="APF54" s="270">
        <f t="shared" si="72"/>
        <v>0</v>
      </c>
      <c r="APG54" s="271">
        <f t="shared" si="72"/>
        <v>0</v>
      </c>
      <c r="APH54" s="268">
        <v>0</v>
      </c>
      <c r="API54" s="268">
        <v>0</v>
      </c>
      <c r="APJ54" s="268">
        <v>0</v>
      </c>
      <c r="APK54" s="268">
        <v>0</v>
      </c>
      <c r="APL54" s="268">
        <v>0</v>
      </c>
      <c r="APM54" s="268">
        <v>0</v>
      </c>
      <c r="APN54" s="268">
        <v>0</v>
      </c>
      <c r="APO54" s="268">
        <v>0</v>
      </c>
      <c r="APP54" s="268">
        <v>0</v>
      </c>
      <c r="APQ54" s="268">
        <v>0</v>
      </c>
      <c r="APR54" s="268">
        <v>0</v>
      </c>
      <c r="APS54" s="268">
        <v>0</v>
      </c>
      <c r="APT54" s="269"/>
      <c r="APU54" s="270">
        <f t="shared" si="73"/>
        <v>0</v>
      </c>
      <c r="APV54" s="271">
        <f t="shared" si="73"/>
        <v>0</v>
      </c>
      <c r="APW54" s="268">
        <v>0</v>
      </c>
      <c r="APX54" s="268">
        <v>0</v>
      </c>
      <c r="APY54" s="268">
        <v>0</v>
      </c>
      <c r="APZ54" s="268">
        <v>0</v>
      </c>
      <c r="AQA54" s="268">
        <v>0</v>
      </c>
      <c r="AQB54" s="268">
        <v>0</v>
      </c>
      <c r="AQC54" s="268">
        <v>0</v>
      </c>
      <c r="AQD54" s="268">
        <v>0</v>
      </c>
      <c r="AQE54" s="268">
        <v>0</v>
      </c>
      <c r="AQF54" s="268">
        <v>0</v>
      </c>
      <c r="AQG54" s="268">
        <v>0</v>
      </c>
      <c r="AQH54" s="268">
        <v>0</v>
      </c>
      <c r="AQI54" s="269"/>
      <c r="AQJ54" s="270">
        <f t="shared" si="74"/>
        <v>0</v>
      </c>
      <c r="AQK54" s="271">
        <f t="shared" si="74"/>
        <v>0</v>
      </c>
      <c r="AQL54" s="268"/>
      <c r="AQM54" s="268"/>
      <c r="AQN54" s="268"/>
      <c r="AQO54" s="268"/>
      <c r="AQP54" s="268"/>
      <c r="AQQ54" s="268"/>
      <c r="AQR54" s="268">
        <v>819365</v>
      </c>
      <c r="AQS54" s="268"/>
      <c r="AQT54" s="268"/>
      <c r="AQU54" s="268"/>
      <c r="AQV54" s="268"/>
      <c r="AQW54" s="268"/>
      <c r="AQX54" s="269"/>
      <c r="AQY54" s="270">
        <f t="shared" si="75"/>
        <v>819365</v>
      </c>
      <c r="AQZ54" s="271">
        <f t="shared" si="75"/>
        <v>819365</v>
      </c>
      <c r="ARA54" s="268">
        <v>68131</v>
      </c>
      <c r="ARB54" s="268">
        <v>0</v>
      </c>
      <c r="ARC54" s="268">
        <v>0</v>
      </c>
      <c r="ARD54" s="268">
        <v>455145</v>
      </c>
      <c r="ARE54" s="268">
        <v>151715</v>
      </c>
      <c r="ARF54" s="268">
        <v>151715</v>
      </c>
      <c r="ARG54" s="268">
        <v>151715</v>
      </c>
      <c r="ARH54" s="268">
        <v>151715</v>
      </c>
      <c r="ARI54" s="268">
        <v>0</v>
      </c>
      <c r="ARJ54" s="268">
        <v>0</v>
      </c>
      <c r="ARK54" s="268">
        <v>641135.35999999999</v>
      </c>
      <c r="ARL54" s="268">
        <v>635000</v>
      </c>
      <c r="ARM54" s="269"/>
      <c r="ARN54" s="270">
        <f t="shared" si="76"/>
        <v>2406271.36</v>
      </c>
      <c r="ARO54" s="271">
        <f t="shared" si="76"/>
        <v>2338140.36</v>
      </c>
      <c r="ARP54" s="268">
        <v>1503620.59</v>
      </c>
      <c r="ARQ54" s="268">
        <v>1641316.27</v>
      </c>
      <c r="ARR54" s="268">
        <v>1610758.89</v>
      </c>
      <c r="ARS54" s="268">
        <v>1614007.85</v>
      </c>
      <c r="ART54" s="268">
        <v>1645781.65</v>
      </c>
      <c r="ARU54" s="268">
        <v>2588638.63</v>
      </c>
      <c r="ARV54" s="268">
        <v>1464775.93</v>
      </c>
      <c r="ARW54" s="268">
        <v>1645383</v>
      </c>
      <c r="ARX54" s="268">
        <v>2241729.29</v>
      </c>
      <c r="ARY54" s="268">
        <v>845394.7</v>
      </c>
      <c r="ARZ54" s="268">
        <v>1240213.4099999999</v>
      </c>
      <c r="ASA54" s="269"/>
      <c r="ASB54" s="272">
        <f t="shared" si="78"/>
        <v>18041620.209999997</v>
      </c>
      <c r="ASC54" s="273"/>
      <c r="ASD54" s="268"/>
      <c r="ASE54" s="268"/>
      <c r="ASF54" s="268"/>
      <c r="ASG54" s="268"/>
      <c r="ASH54" s="268"/>
      <c r="ASI54" s="268"/>
      <c r="ASJ54" s="268"/>
      <c r="ASK54" s="268"/>
      <c r="ASL54" s="268"/>
      <c r="ASM54" s="268"/>
      <c r="ASN54" s="269"/>
      <c r="ASO54" s="274">
        <f t="shared" si="77"/>
        <v>0</v>
      </c>
    </row>
    <row r="55" spans="1:1185" x14ac:dyDescent="0.25">
      <c r="A55" s="39">
        <v>53</v>
      </c>
      <c r="B55" s="40">
        <v>1</v>
      </c>
      <c r="C55" s="40" t="s">
        <v>64</v>
      </c>
      <c r="D55" s="40" t="s">
        <v>64</v>
      </c>
      <c r="E55" s="41" t="s">
        <v>64</v>
      </c>
      <c r="F55" s="187">
        <v>11573392</v>
      </c>
      <c r="G55" s="49">
        <v>12340907</v>
      </c>
      <c r="H55" s="51">
        <v>10704472</v>
      </c>
      <c r="I55" s="49">
        <v>10810797</v>
      </c>
      <c r="J55" s="49"/>
      <c r="K55" s="51">
        <v>2956970</v>
      </c>
      <c r="L55" s="49">
        <v>14861133.030000001</v>
      </c>
      <c r="M55" s="49">
        <v>11904163</v>
      </c>
      <c r="N55" s="49">
        <v>10704472</v>
      </c>
      <c r="O55" s="49">
        <v>892039</v>
      </c>
      <c r="P55" s="49">
        <v>900900</v>
      </c>
      <c r="Q55" s="258">
        <v>160545.23308932473</v>
      </c>
      <c r="R55" s="259">
        <v>276198.67952178401</v>
      </c>
      <c r="S55" s="260">
        <f t="shared" si="0"/>
        <v>436743.91261110874</v>
      </c>
      <c r="T55" s="261">
        <v>44778.17</v>
      </c>
      <c r="U55" s="261">
        <v>45715.67</v>
      </c>
      <c r="V55" s="261">
        <v>39490.550000000003</v>
      </c>
      <c r="W55" s="261">
        <v>44777.47</v>
      </c>
      <c r="X55" s="261">
        <v>46825.7</v>
      </c>
      <c r="Y55" s="261">
        <v>51669.85</v>
      </c>
      <c r="Z55" s="261">
        <v>50792.28</v>
      </c>
      <c r="AA55" s="261">
        <v>36676.49</v>
      </c>
      <c r="AB55" s="261">
        <v>40524.269999999997</v>
      </c>
      <c r="AC55" s="261">
        <v>47726.5</v>
      </c>
      <c r="AD55" s="261">
        <v>34847.82</v>
      </c>
      <c r="AE55" s="261">
        <v>34048.58</v>
      </c>
      <c r="AF55" s="262"/>
      <c r="AG55" s="263">
        <f t="shared" si="1"/>
        <v>517873.35</v>
      </c>
      <c r="AH55" s="264">
        <f t="shared" si="1"/>
        <v>473095.18000000005</v>
      </c>
      <c r="AI55" s="261">
        <v>6183.18</v>
      </c>
      <c r="AJ55" s="261">
        <v>5177.3599999999997</v>
      </c>
      <c r="AK55" s="261">
        <v>4999.92</v>
      </c>
      <c r="AL55" s="261">
        <v>6883.75</v>
      </c>
      <c r="AM55" s="261">
        <v>5643.51</v>
      </c>
      <c r="AN55" s="261">
        <v>6926.93</v>
      </c>
      <c r="AO55" s="261">
        <v>6503.12</v>
      </c>
      <c r="AP55" s="261">
        <v>4860.42</v>
      </c>
      <c r="AQ55" s="261">
        <v>5291.62</v>
      </c>
      <c r="AR55" s="261">
        <v>7227.02</v>
      </c>
      <c r="AS55" s="261">
        <v>5127.87</v>
      </c>
      <c r="AT55" s="261">
        <v>4613.43</v>
      </c>
      <c r="AU55" s="262"/>
      <c r="AV55" s="263">
        <f t="shared" si="2"/>
        <v>69438.13</v>
      </c>
      <c r="AW55" s="264">
        <f t="shared" si="2"/>
        <v>63254.950000000012</v>
      </c>
      <c r="AX55" s="261">
        <v>0</v>
      </c>
      <c r="AY55" s="261">
        <v>0</v>
      </c>
      <c r="AZ55" s="261">
        <v>200</v>
      </c>
      <c r="BA55" s="261">
        <v>0</v>
      </c>
      <c r="BB55" s="261">
        <v>200</v>
      </c>
      <c r="BC55" s="261">
        <v>0</v>
      </c>
      <c r="BD55" s="261">
        <v>0</v>
      </c>
      <c r="BE55" s="261">
        <v>0</v>
      </c>
      <c r="BF55" s="261">
        <v>0</v>
      </c>
      <c r="BG55" s="261">
        <v>0</v>
      </c>
      <c r="BH55" s="261">
        <v>0</v>
      </c>
      <c r="BI55" s="261">
        <v>0</v>
      </c>
      <c r="BJ55" s="262"/>
      <c r="BK55" s="263">
        <f t="shared" si="3"/>
        <v>400</v>
      </c>
      <c r="BL55" s="264">
        <f t="shared" si="3"/>
        <v>400</v>
      </c>
      <c r="BM55" s="261">
        <v>10056.459999999999</v>
      </c>
      <c r="BN55" s="261">
        <v>12674.4</v>
      </c>
      <c r="BO55" s="261">
        <v>8947.16</v>
      </c>
      <c r="BP55" s="261">
        <v>9335.4500000000007</v>
      </c>
      <c r="BQ55" s="261">
        <v>9730.98</v>
      </c>
      <c r="BR55" s="261">
        <v>10335.65</v>
      </c>
      <c r="BS55" s="261">
        <v>8843.5</v>
      </c>
      <c r="BT55" s="261">
        <v>4295.37</v>
      </c>
      <c r="BU55" s="261">
        <v>4063.99</v>
      </c>
      <c r="BV55" s="261">
        <v>5613.21</v>
      </c>
      <c r="BW55" s="261">
        <v>4301.3900000000003</v>
      </c>
      <c r="BX55" s="261">
        <v>5270.19</v>
      </c>
      <c r="BY55" s="262"/>
      <c r="BZ55" s="263">
        <f t="shared" si="4"/>
        <v>93467.750000000015</v>
      </c>
      <c r="CA55" s="264">
        <f t="shared" si="4"/>
        <v>83411.290000000008</v>
      </c>
      <c r="CB55" s="261">
        <v>40309.269999999997</v>
      </c>
      <c r="CC55" s="261">
        <v>41824.449999999997</v>
      </c>
      <c r="CD55" s="261">
        <v>30947.360000000001</v>
      </c>
      <c r="CE55" s="261">
        <v>33485.760000000002</v>
      </c>
      <c r="CF55" s="261">
        <v>34403.760000000002</v>
      </c>
      <c r="CG55" s="261">
        <v>35762.11</v>
      </c>
      <c r="CH55" s="261">
        <v>35939.480000000003</v>
      </c>
      <c r="CI55" s="261">
        <v>25995.24</v>
      </c>
      <c r="CJ55" s="261">
        <v>21647.34</v>
      </c>
      <c r="CK55" s="261">
        <v>25575.06</v>
      </c>
      <c r="CL55" s="261">
        <v>17220.560000000001</v>
      </c>
      <c r="CM55" s="261">
        <v>21457.759999999998</v>
      </c>
      <c r="CN55" s="262"/>
      <c r="CO55" s="263">
        <f t="shared" si="5"/>
        <v>364568.15000000008</v>
      </c>
      <c r="CP55" s="264">
        <f t="shared" si="5"/>
        <v>324258.88</v>
      </c>
      <c r="CQ55" s="261">
        <v>0</v>
      </c>
      <c r="CR55" s="261">
        <v>0</v>
      </c>
      <c r="CS55" s="261">
        <v>320</v>
      </c>
      <c r="CT55" s="261">
        <v>0</v>
      </c>
      <c r="CU55" s="261">
        <v>80</v>
      </c>
      <c r="CV55" s="261">
        <v>80</v>
      </c>
      <c r="CW55" s="261">
        <v>0</v>
      </c>
      <c r="CX55" s="261">
        <v>0</v>
      </c>
      <c r="CY55" s="261">
        <v>0</v>
      </c>
      <c r="CZ55" s="261">
        <v>0</v>
      </c>
      <c r="DA55" s="261">
        <v>0</v>
      </c>
      <c r="DB55" s="261">
        <v>0</v>
      </c>
      <c r="DC55" s="262"/>
      <c r="DD55" s="263">
        <f t="shared" si="6"/>
        <v>480</v>
      </c>
      <c r="DE55" s="264">
        <f t="shared" si="6"/>
        <v>480</v>
      </c>
      <c r="DF55" s="261">
        <v>1299.17</v>
      </c>
      <c r="DG55" s="261">
        <v>555.22</v>
      </c>
      <c r="DH55" s="261">
        <v>812.63</v>
      </c>
      <c r="DI55" s="261">
        <v>848.76</v>
      </c>
      <c r="DJ55" s="261">
        <v>1001.24</v>
      </c>
      <c r="DK55" s="261">
        <v>2276.0300000000002</v>
      </c>
      <c r="DL55" s="261">
        <v>1633.04</v>
      </c>
      <c r="DM55" s="261">
        <v>324.02999999999997</v>
      </c>
      <c r="DN55" s="261">
        <v>251.05</v>
      </c>
      <c r="DO55" s="261">
        <v>1240.23</v>
      </c>
      <c r="DP55" s="261">
        <v>1100.52</v>
      </c>
      <c r="DQ55" s="261">
        <v>1215.28</v>
      </c>
      <c r="DR55" s="262"/>
      <c r="DS55" s="263">
        <f t="shared" si="7"/>
        <v>12557.2</v>
      </c>
      <c r="DT55" s="264">
        <f t="shared" si="7"/>
        <v>11258.03</v>
      </c>
      <c r="DU55" s="261">
        <v>11343.21</v>
      </c>
      <c r="DV55" s="261">
        <v>14199.63</v>
      </c>
      <c r="DW55" s="261">
        <v>9465.83</v>
      </c>
      <c r="DX55" s="261">
        <v>10525.41</v>
      </c>
      <c r="DY55" s="261">
        <v>10369.02</v>
      </c>
      <c r="DZ55" s="261">
        <v>11131.66</v>
      </c>
      <c r="EA55" s="261">
        <v>17950.97</v>
      </c>
      <c r="EB55" s="261">
        <v>7668.24</v>
      </c>
      <c r="EC55" s="261">
        <v>9506.32</v>
      </c>
      <c r="ED55" s="261">
        <v>12302.53</v>
      </c>
      <c r="EE55" s="261">
        <v>6860.59</v>
      </c>
      <c r="EF55" s="261">
        <v>10001.719999999999</v>
      </c>
      <c r="EG55" s="262"/>
      <c r="EH55" s="263">
        <f t="shared" si="8"/>
        <v>131325.13</v>
      </c>
      <c r="EI55" s="264">
        <f t="shared" si="8"/>
        <v>119981.92000000001</v>
      </c>
      <c r="EJ55" s="261">
        <v>9223.35</v>
      </c>
      <c r="EK55" s="261">
        <v>13319.48</v>
      </c>
      <c r="EL55" s="261">
        <v>6618.89</v>
      </c>
      <c r="EM55" s="261">
        <v>8036.37</v>
      </c>
      <c r="EN55" s="261">
        <v>8946.58</v>
      </c>
      <c r="EO55" s="261">
        <v>12384.01</v>
      </c>
      <c r="EP55" s="261">
        <v>8508.0499999999993</v>
      </c>
      <c r="EQ55" s="261">
        <v>4620.34</v>
      </c>
      <c r="ER55" s="261">
        <v>4193.75</v>
      </c>
      <c r="ES55" s="261">
        <v>7290.19</v>
      </c>
      <c r="ET55" s="261">
        <v>4570.1899999999996</v>
      </c>
      <c r="EU55" s="261">
        <v>6452.86</v>
      </c>
      <c r="EV55" s="262"/>
      <c r="EW55" s="263">
        <f t="shared" si="9"/>
        <v>94164.060000000012</v>
      </c>
      <c r="EX55" s="264">
        <f t="shared" si="9"/>
        <v>84940.71</v>
      </c>
      <c r="EY55" s="261">
        <v>5500</v>
      </c>
      <c r="EZ55" s="261">
        <v>-10</v>
      </c>
      <c r="FA55" s="261">
        <v>3590</v>
      </c>
      <c r="FB55" s="261">
        <v>2750</v>
      </c>
      <c r="FC55" s="261">
        <v>2820</v>
      </c>
      <c r="FD55" s="261">
        <v>3840</v>
      </c>
      <c r="FE55" s="261">
        <v>3630</v>
      </c>
      <c r="FF55" s="261">
        <v>2800</v>
      </c>
      <c r="FG55" s="261">
        <v>1910.51</v>
      </c>
      <c r="FH55" s="261">
        <v>2940</v>
      </c>
      <c r="FI55" s="261">
        <v>4140</v>
      </c>
      <c r="FJ55" s="261">
        <v>1890</v>
      </c>
      <c r="FK55" s="262"/>
      <c r="FL55" s="263">
        <f t="shared" si="10"/>
        <v>35800.509999999995</v>
      </c>
      <c r="FM55" s="264">
        <f t="shared" si="10"/>
        <v>30300.51</v>
      </c>
      <c r="FN55" s="261">
        <v>12348.7</v>
      </c>
      <c r="FO55" s="261">
        <v>16270.89</v>
      </c>
      <c r="FP55" s="261">
        <v>9961.7000000000007</v>
      </c>
      <c r="FQ55" s="261">
        <v>10046.1</v>
      </c>
      <c r="FR55" s="261">
        <v>11212.6</v>
      </c>
      <c r="FS55" s="261">
        <v>12772.79</v>
      </c>
      <c r="FT55" s="261">
        <v>16690.39</v>
      </c>
      <c r="FU55" s="261">
        <v>6962.13</v>
      </c>
      <c r="FV55" s="261">
        <v>7836.38</v>
      </c>
      <c r="FW55" s="261">
        <v>10183.530000000001</v>
      </c>
      <c r="FX55" s="261">
        <v>6857.26</v>
      </c>
      <c r="FY55" s="261">
        <v>10457.280000000001</v>
      </c>
      <c r="FZ55" s="262"/>
      <c r="GA55" s="263">
        <f t="shared" si="11"/>
        <v>131599.75</v>
      </c>
      <c r="GB55" s="264">
        <f t="shared" si="11"/>
        <v>119251.05</v>
      </c>
      <c r="GC55" s="261">
        <v>15316.05</v>
      </c>
      <c r="GD55" s="261">
        <v>17338.04</v>
      </c>
      <c r="GE55" s="261">
        <v>12765.45</v>
      </c>
      <c r="GF55" s="261">
        <v>13255.62</v>
      </c>
      <c r="GG55" s="261">
        <v>13986.92</v>
      </c>
      <c r="GH55" s="261">
        <v>15437.08</v>
      </c>
      <c r="GI55" s="261">
        <v>20957.939999999999</v>
      </c>
      <c r="GJ55" s="261">
        <v>8201.18</v>
      </c>
      <c r="GK55" s="261">
        <v>8739.16</v>
      </c>
      <c r="GL55" s="261">
        <v>11759.02</v>
      </c>
      <c r="GM55" s="261">
        <v>9878.17</v>
      </c>
      <c r="GN55" s="261">
        <v>12502.7</v>
      </c>
      <c r="GO55" s="262"/>
      <c r="GP55" s="263">
        <f t="shared" si="12"/>
        <v>160137.33000000002</v>
      </c>
      <c r="GQ55" s="264">
        <f t="shared" si="12"/>
        <v>144821.28000000003</v>
      </c>
      <c r="GR55" s="261">
        <v>6242.72</v>
      </c>
      <c r="GS55" s="261">
        <v>5686.39</v>
      </c>
      <c r="GT55" s="261">
        <v>5680.16</v>
      </c>
      <c r="GU55" s="261">
        <v>5131.1000000000004</v>
      </c>
      <c r="GV55" s="261">
        <v>5318.1</v>
      </c>
      <c r="GW55" s="261">
        <v>6009.8</v>
      </c>
      <c r="GX55" s="261">
        <v>6492.98</v>
      </c>
      <c r="GY55" s="261">
        <v>2609.61</v>
      </c>
      <c r="GZ55" s="261">
        <v>2293.86</v>
      </c>
      <c r="HA55" s="261">
        <v>2986.7</v>
      </c>
      <c r="HB55" s="261">
        <v>3300.14</v>
      </c>
      <c r="HC55" s="261">
        <v>2813.42</v>
      </c>
      <c r="HD55" s="262"/>
      <c r="HE55" s="263">
        <f t="shared" si="13"/>
        <v>54564.979999999996</v>
      </c>
      <c r="HF55" s="264">
        <f t="shared" si="13"/>
        <v>48322.259999999995</v>
      </c>
      <c r="HG55" s="261">
        <v>0</v>
      </c>
      <c r="HH55" s="261">
        <v>0</v>
      </c>
      <c r="HI55" s="261">
        <v>0</v>
      </c>
      <c r="HJ55" s="261">
        <v>0</v>
      </c>
      <c r="HK55" s="261">
        <v>0</v>
      </c>
      <c r="HL55" s="261">
        <v>0</v>
      </c>
      <c r="HM55" s="261">
        <v>0</v>
      </c>
      <c r="HN55" s="261">
        <v>0</v>
      </c>
      <c r="HO55" s="261">
        <v>0</v>
      </c>
      <c r="HP55" s="261">
        <v>0</v>
      </c>
      <c r="HQ55" s="261">
        <v>0</v>
      </c>
      <c r="HR55" s="261">
        <v>0</v>
      </c>
      <c r="HS55" s="262"/>
      <c r="HT55" s="263">
        <f t="shared" si="14"/>
        <v>0</v>
      </c>
      <c r="HU55" s="264">
        <f t="shared" si="14"/>
        <v>0</v>
      </c>
      <c r="HV55" s="261">
        <v>0</v>
      </c>
      <c r="HW55" s="261">
        <v>0</v>
      </c>
      <c r="HX55" s="261">
        <v>0</v>
      </c>
      <c r="HY55" s="261">
        <v>0</v>
      </c>
      <c r="HZ55" s="261">
        <v>0</v>
      </c>
      <c r="IA55" s="261">
        <v>0</v>
      </c>
      <c r="IB55" s="261">
        <v>0</v>
      </c>
      <c r="IC55" s="261">
        <v>0</v>
      </c>
      <c r="ID55" s="261">
        <v>0</v>
      </c>
      <c r="IE55" s="261">
        <v>0</v>
      </c>
      <c r="IF55" s="261">
        <v>0</v>
      </c>
      <c r="IG55" s="261">
        <v>0</v>
      </c>
      <c r="IH55" s="262"/>
      <c r="II55" s="263">
        <f t="shared" si="15"/>
        <v>0</v>
      </c>
      <c r="IJ55" s="264">
        <f t="shared" si="15"/>
        <v>0</v>
      </c>
      <c r="IK55" s="261">
        <v>48375</v>
      </c>
      <c r="IL55" s="261">
        <v>55255</v>
      </c>
      <c r="IM55" s="261">
        <v>44325.5</v>
      </c>
      <c r="IN55" s="261">
        <v>61479</v>
      </c>
      <c r="IO55" s="261">
        <v>43626.5</v>
      </c>
      <c r="IP55" s="261">
        <v>54574.5</v>
      </c>
      <c r="IQ55" s="261">
        <v>53710.5</v>
      </c>
      <c r="IR55" s="261">
        <v>36593.5</v>
      </c>
      <c r="IS55" s="261">
        <v>32349.5</v>
      </c>
      <c r="IT55" s="261">
        <v>42788.01</v>
      </c>
      <c r="IU55" s="261">
        <v>34062</v>
      </c>
      <c r="IV55" s="261">
        <v>48550</v>
      </c>
      <c r="IW55" s="262"/>
      <c r="IX55" s="263">
        <f t="shared" si="16"/>
        <v>555689.01</v>
      </c>
      <c r="IY55" s="264">
        <f t="shared" si="16"/>
        <v>507314.01</v>
      </c>
      <c r="IZ55" s="261">
        <v>23538.12</v>
      </c>
      <c r="JA55" s="261">
        <v>53932.26</v>
      </c>
      <c r="JB55" s="261">
        <v>33571.760000000002</v>
      </c>
      <c r="JC55" s="261">
        <v>53955.44</v>
      </c>
      <c r="JD55" s="261">
        <v>36173.589999999997</v>
      </c>
      <c r="JE55" s="261">
        <v>47430.76</v>
      </c>
      <c r="JF55" s="261">
        <v>27688.97</v>
      </c>
      <c r="JG55" s="261">
        <v>478.74</v>
      </c>
      <c r="JH55" s="261">
        <v>-5462.81</v>
      </c>
      <c r="JI55" s="261">
        <v>-5437.83</v>
      </c>
      <c r="JJ55" s="261">
        <v>-800.75</v>
      </c>
      <c r="JK55" s="261">
        <v>3287.19</v>
      </c>
      <c r="JL55" s="262"/>
      <c r="JM55" s="263">
        <f t="shared" si="17"/>
        <v>268355.44</v>
      </c>
      <c r="JN55" s="264">
        <f t="shared" si="17"/>
        <v>244817.32000000004</v>
      </c>
      <c r="JO55" s="261">
        <v>0</v>
      </c>
      <c r="JP55" s="261">
        <v>0</v>
      </c>
      <c r="JQ55" s="261">
        <v>0</v>
      </c>
      <c r="JR55" s="261">
        <v>0</v>
      </c>
      <c r="JS55" s="261">
        <v>0</v>
      </c>
      <c r="JT55" s="261">
        <v>0</v>
      </c>
      <c r="JU55" s="261">
        <v>0</v>
      </c>
      <c r="JV55" s="261">
        <v>0</v>
      </c>
      <c r="JW55" s="261">
        <v>0</v>
      </c>
      <c r="JX55" s="261">
        <v>0</v>
      </c>
      <c r="JY55" s="261">
        <v>0</v>
      </c>
      <c r="JZ55" s="261">
        <v>0</v>
      </c>
      <c r="KA55" s="262"/>
      <c r="KB55" s="263">
        <f t="shared" si="18"/>
        <v>0</v>
      </c>
      <c r="KC55" s="264">
        <f t="shared" si="18"/>
        <v>0</v>
      </c>
      <c r="KD55" s="261">
        <v>32000</v>
      </c>
      <c r="KE55" s="261">
        <v>34720</v>
      </c>
      <c r="KF55" s="261">
        <v>26960</v>
      </c>
      <c r="KG55" s="261">
        <v>37760</v>
      </c>
      <c r="KH55" s="261">
        <v>25360</v>
      </c>
      <c r="KI55" s="261">
        <v>33120</v>
      </c>
      <c r="KJ55" s="261">
        <v>32800</v>
      </c>
      <c r="KK55" s="261">
        <v>20505</v>
      </c>
      <c r="KL55" s="261">
        <v>19440</v>
      </c>
      <c r="KM55" s="261">
        <v>21920</v>
      </c>
      <c r="KN55" s="261">
        <v>20320</v>
      </c>
      <c r="KO55" s="261">
        <v>25360</v>
      </c>
      <c r="KP55" s="262"/>
      <c r="KQ55" s="263">
        <f t="shared" si="19"/>
        <v>330265</v>
      </c>
      <c r="KR55" s="264">
        <f t="shared" si="19"/>
        <v>298265</v>
      </c>
      <c r="KS55" s="261">
        <v>1550</v>
      </c>
      <c r="KT55" s="261">
        <v>1400</v>
      </c>
      <c r="KU55" s="261">
        <v>1400</v>
      </c>
      <c r="KV55" s="261">
        <v>1400</v>
      </c>
      <c r="KW55" s="261">
        <v>1250</v>
      </c>
      <c r="KX55" s="261">
        <v>1900</v>
      </c>
      <c r="KY55" s="261">
        <v>2100</v>
      </c>
      <c r="KZ55" s="261">
        <v>850</v>
      </c>
      <c r="LA55" s="261">
        <v>650</v>
      </c>
      <c r="LB55" s="261">
        <v>650</v>
      </c>
      <c r="LC55" s="261">
        <v>700</v>
      </c>
      <c r="LD55" s="261">
        <v>1050</v>
      </c>
      <c r="LE55" s="262"/>
      <c r="LF55" s="263">
        <f t="shared" si="20"/>
        <v>14900</v>
      </c>
      <c r="LG55" s="264">
        <f t="shared" si="20"/>
        <v>13350</v>
      </c>
      <c r="LH55" s="261">
        <v>640</v>
      </c>
      <c r="LI55" s="261">
        <v>240</v>
      </c>
      <c r="LJ55" s="261">
        <v>320</v>
      </c>
      <c r="LK55" s="261">
        <v>480</v>
      </c>
      <c r="LL55" s="261">
        <v>320</v>
      </c>
      <c r="LM55" s="261">
        <v>240</v>
      </c>
      <c r="LN55" s="261">
        <v>400</v>
      </c>
      <c r="LO55" s="261">
        <v>760.07</v>
      </c>
      <c r="LP55" s="261">
        <v>560</v>
      </c>
      <c r="LQ55" s="261">
        <v>400</v>
      </c>
      <c r="LR55" s="261">
        <v>160</v>
      </c>
      <c r="LS55" s="261">
        <v>480</v>
      </c>
      <c r="LT55" s="262"/>
      <c r="LU55" s="263">
        <f t="shared" si="21"/>
        <v>5000.07</v>
      </c>
      <c r="LV55" s="264">
        <f t="shared" si="21"/>
        <v>4360.07</v>
      </c>
      <c r="LW55" s="261">
        <v>4740</v>
      </c>
      <c r="LX55" s="261">
        <v>2765</v>
      </c>
      <c r="LY55" s="261">
        <v>2765</v>
      </c>
      <c r="LZ55" s="261">
        <v>3950</v>
      </c>
      <c r="MA55" s="261">
        <v>3950</v>
      </c>
      <c r="MB55" s="261">
        <v>2765</v>
      </c>
      <c r="MC55" s="261">
        <v>3555</v>
      </c>
      <c r="MD55" s="261">
        <v>1580</v>
      </c>
      <c r="ME55" s="261">
        <v>4670</v>
      </c>
      <c r="MF55" s="261">
        <v>3230</v>
      </c>
      <c r="MG55" s="261">
        <v>1975</v>
      </c>
      <c r="MH55" s="261">
        <v>1185</v>
      </c>
      <c r="MI55" s="262"/>
      <c r="MJ55" s="263">
        <f t="shared" si="22"/>
        <v>37130</v>
      </c>
      <c r="MK55" s="264">
        <f t="shared" si="22"/>
        <v>32390</v>
      </c>
      <c r="ML55" s="261">
        <v>0</v>
      </c>
      <c r="MM55" s="261">
        <v>0</v>
      </c>
      <c r="MN55" s="261">
        <v>0</v>
      </c>
      <c r="MO55" s="261">
        <v>0</v>
      </c>
      <c r="MP55" s="261">
        <v>0</v>
      </c>
      <c r="MQ55" s="261">
        <v>0</v>
      </c>
      <c r="MR55" s="261">
        <v>0</v>
      </c>
      <c r="MS55" s="261">
        <v>0</v>
      </c>
      <c r="MT55" s="261">
        <v>0</v>
      </c>
      <c r="MU55" s="261">
        <v>0</v>
      </c>
      <c r="MV55" s="261">
        <v>0</v>
      </c>
      <c r="MW55" s="261">
        <v>0</v>
      </c>
      <c r="MX55" s="262"/>
      <c r="MY55" s="263">
        <f t="shared" si="23"/>
        <v>0</v>
      </c>
      <c r="MZ55" s="264">
        <f t="shared" si="23"/>
        <v>0</v>
      </c>
      <c r="NA55" s="261">
        <v>256740</v>
      </c>
      <c r="NB55" s="261">
        <v>254666</v>
      </c>
      <c r="NC55" s="261">
        <v>243107</v>
      </c>
      <c r="ND55" s="261">
        <v>334156.96999999997</v>
      </c>
      <c r="NE55" s="261">
        <v>212109.53</v>
      </c>
      <c r="NF55" s="261">
        <v>283359.21999999997</v>
      </c>
      <c r="NG55" s="261">
        <v>310265</v>
      </c>
      <c r="NH55" s="261">
        <v>78875</v>
      </c>
      <c r="NI55" s="261">
        <v>99538.57</v>
      </c>
      <c r="NJ55" s="261">
        <v>169313.71</v>
      </c>
      <c r="NK55" s="261">
        <v>131922</v>
      </c>
      <c r="NL55" s="261">
        <v>183985</v>
      </c>
      <c r="NM55" s="262"/>
      <c r="NN55" s="263">
        <f t="shared" si="24"/>
        <v>2558038</v>
      </c>
      <c r="NO55" s="264">
        <f t="shared" si="24"/>
        <v>2301298</v>
      </c>
      <c r="NP55" s="261">
        <v>3634.46</v>
      </c>
      <c r="NQ55" s="261">
        <v>6403.48</v>
      </c>
      <c r="NR55" s="261">
        <v>3056.99</v>
      </c>
      <c r="NS55" s="261">
        <v>5176.03</v>
      </c>
      <c r="NT55" s="261">
        <v>3586.29</v>
      </c>
      <c r="NU55" s="261">
        <v>3116.52</v>
      </c>
      <c r="NV55" s="261">
        <v>2222.29</v>
      </c>
      <c r="NW55" s="261">
        <v>472.01</v>
      </c>
      <c r="NX55" s="261">
        <v>507.89</v>
      </c>
      <c r="NY55" s="261">
        <v>1039.3599999999999</v>
      </c>
      <c r="NZ55" s="261">
        <v>1069.32</v>
      </c>
      <c r="OA55" s="261">
        <v>2352.21</v>
      </c>
      <c r="OB55" s="262"/>
      <c r="OC55" s="263">
        <f t="shared" si="25"/>
        <v>32636.85</v>
      </c>
      <c r="OD55" s="264">
        <f t="shared" si="25"/>
        <v>29002.39</v>
      </c>
      <c r="OE55" s="261">
        <v>49040</v>
      </c>
      <c r="OF55" s="261">
        <v>45520</v>
      </c>
      <c r="OG55" s="261">
        <v>43280</v>
      </c>
      <c r="OH55" s="261">
        <v>59920</v>
      </c>
      <c r="OI55" s="261">
        <v>33760</v>
      </c>
      <c r="OJ55" s="261">
        <v>52555</v>
      </c>
      <c r="OK55" s="261">
        <v>65680</v>
      </c>
      <c r="OL55" s="261">
        <v>16640</v>
      </c>
      <c r="OM55" s="261">
        <v>18720</v>
      </c>
      <c r="ON55" s="261">
        <v>35920</v>
      </c>
      <c r="OO55" s="261">
        <v>26320</v>
      </c>
      <c r="OP55" s="261">
        <v>31520</v>
      </c>
      <c r="OQ55" s="262"/>
      <c r="OR55" s="263">
        <f t="shared" si="26"/>
        <v>478875</v>
      </c>
      <c r="OS55" s="264">
        <f t="shared" si="26"/>
        <v>429835</v>
      </c>
      <c r="OT55" s="261">
        <v>400</v>
      </c>
      <c r="OU55" s="261">
        <v>350</v>
      </c>
      <c r="OV55" s="261">
        <v>250</v>
      </c>
      <c r="OW55" s="261">
        <v>575</v>
      </c>
      <c r="OX55" s="261">
        <v>200</v>
      </c>
      <c r="OY55" s="261">
        <v>250</v>
      </c>
      <c r="OZ55" s="261">
        <v>550</v>
      </c>
      <c r="PA55" s="261">
        <v>150</v>
      </c>
      <c r="PB55" s="261">
        <v>150</v>
      </c>
      <c r="PC55" s="261">
        <v>100</v>
      </c>
      <c r="PD55" s="261">
        <v>152.4</v>
      </c>
      <c r="PE55" s="261">
        <v>250</v>
      </c>
      <c r="PF55" s="262"/>
      <c r="PG55" s="263">
        <f t="shared" si="27"/>
        <v>3377.4</v>
      </c>
      <c r="PH55" s="264">
        <f t="shared" si="27"/>
        <v>2977.4</v>
      </c>
      <c r="PI55" s="261">
        <v>30965</v>
      </c>
      <c r="PJ55" s="261">
        <v>41853</v>
      </c>
      <c r="PK55" s="261">
        <v>31450</v>
      </c>
      <c r="PL55" s="261">
        <v>31238</v>
      </c>
      <c r="PM55" s="261">
        <v>38900</v>
      </c>
      <c r="PN55" s="261">
        <v>40584</v>
      </c>
      <c r="PO55" s="261">
        <v>40170</v>
      </c>
      <c r="PP55" s="261">
        <v>36420</v>
      </c>
      <c r="PQ55" s="261">
        <v>31545</v>
      </c>
      <c r="PR55" s="261">
        <v>40805</v>
      </c>
      <c r="PS55" s="261">
        <v>39157</v>
      </c>
      <c r="PT55" s="261">
        <v>40094</v>
      </c>
      <c r="PU55" s="262"/>
      <c r="PV55" s="263">
        <f t="shared" si="28"/>
        <v>443181</v>
      </c>
      <c r="PW55" s="264">
        <f t="shared" si="28"/>
        <v>412216</v>
      </c>
      <c r="PX55" s="261">
        <v>5086.22</v>
      </c>
      <c r="PY55" s="261">
        <v>7751.91</v>
      </c>
      <c r="PZ55" s="261">
        <v>6704.5</v>
      </c>
      <c r="QA55" s="261">
        <v>4270.8999999999996</v>
      </c>
      <c r="QB55" s="261">
        <v>3923.51</v>
      </c>
      <c r="QC55" s="261">
        <v>5965.95</v>
      </c>
      <c r="QD55" s="261">
        <v>5446</v>
      </c>
      <c r="QE55" s="261">
        <v>3934.39</v>
      </c>
      <c r="QF55" s="261">
        <v>3137.5</v>
      </c>
      <c r="QG55" s="261">
        <v>5954.15</v>
      </c>
      <c r="QH55" s="261">
        <v>4564.2700000000004</v>
      </c>
      <c r="QI55" s="261">
        <v>3209.7</v>
      </c>
      <c r="QJ55" s="262"/>
      <c r="QK55" s="263">
        <f t="shared" si="29"/>
        <v>59949</v>
      </c>
      <c r="QL55" s="264">
        <f t="shared" si="29"/>
        <v>54862.78</v>
      </c>
      <c r="QM55" s="261">
        <v>0</v>
      </c>
      <c r="QN55" s="261">
        <v>80</v>
      </c>
      <c r="QO55" s="261">
        <v>0</v>
      </c>
      <c r="QP55" s="261">
        <v>80</v>
      </c>
      <c r="QQ55" s="261">
        <v>240</v>
      </c>
      <c r="QR55" s="261">
        <v>240</v>
      </c>
      <c r="QS55" s="261">
        <v>0</v>
      </c>
      <c r="QT55" s="261">
        <v>80</v>
      </c>
      <c r="QU55" s="261">
        <v>0</v>
      </c>
      <c r="QV55" s="261">
        <v>80</v>
      </c>
      <c r="QW55" s="261">
        <v>80</v>
      </c>
      <c r="QX55" s="261">
        <v>80</v>
      </c>
      <c r="QY55" s="262"/>
      <c r="QZ55" s="263">
        <f t="shared" si="30"/>
        <v>960</v>
      </c>
      <c r="RA55" s="264">
        <f t="shared" si="30"/>
        <v>960</v>
      </c>
      <c r="RB55" s="261">
        <v>150</v>
      </c>
      <c r="RC55" s="261">
        <v>350</v>
      </c>
      <c r="RD55" s="261">
        <v>400</v>
      </c>
      <c r="RE55" s="261">
        <v>550</v>
      </c>
      <c r="RF55" s="261">
        <v>200</v>
      </c>
      <c r="RG55" s="261">
        <v>250</v>
      </c>
      <c r="RH55" s="261">
        <v>450</v>
      </c>
      <c r="RI55" s="261">
        <v>350</v>
      </c>
      <c r="RJ55" s="261">
        <v>200</v>
      </c>
      <c r="RK55" s="261">
        <v>450</v>
      </c>
      <c r="RL55" s="261">
        <v>200</v>
      </c>
      <c r="RM55" s="261">
        <v>500</v>
      </c>
      <c r="RN55" s="262"/>
      <c r="RO55" s="263">
        <f t="shared" si="31"/>
        <v>4050</v>
      </c>
      <c r="RP55" s="264">
        <f t="shared" si="31"/>
        <v>3900</v>
      </c>
      <c r="RQ55" s="261">
        <v>0</v>
      </c>
      <c r="RR55" s="261">
        <v>0</v>
      </c>
      <c r="RS55" s="261">
        <v>0</v>
      </c>
      <c r="RT55" s="261">
        <v>0</v>
      </c>
      <c r="RU55" s="261">
        <v>0</v>
      </c>
      <c r="RV55" s="261">
        <v>0</v>
      </c>
      <c r="RW55" s="261">
        <v>0</v>
      </c>
      <c r="RX55" s="261">
        <v>0</v>
      </c>
      <c r="RY55" s="261">
        <v>0</v>
      </c>
      <c r="RZ55" s="261">
        <v>0</v>
      </c>
      <c r="SA55" s="261">
        <v>80</v>
      </c>
      <c r="SB55" s="261">
        <v>0</v>
      </c>
      <c r="SC55" s="262"/>
      <c r="SD55" s="263">
        <f t="shared" si="32"/>
        <v>80</v>
      </c>
      <c r="SE55" s="264">
        <f t="shared" si="32"/>
        <v>80</v>
      </c>
      <c r="SF55" s="261">
        <v>0</v>
      </c>
      <c r="SG55" s="261">
        <v>0</v>
      </c>
      <c r="SH55" s="261">
        <v>0</v>
      </c>
      <c r="SI55" s="261">
        <v>0</v>
      </c>
      <c r="SJ55" s="261">
        <v>0</v>
      </c>
      <c r="SK55" s="261">
        <v>0</v>
      </c>
      <c r="SL55" s="261">
        <v>0</v>
      </c>
      <c r="SM55" s="261">
        <v>0</v>
      </c>
      <c r="SN55" s="261">
        <v>0</v>
      </c>
      <c r="SO55" s="261">
        <v>0</v>
      </c>
      <c r="SP55" s="261">
        <v>0</v>
      </c>
      <c r="SQ55" s="261">
        <v>0</v>
      </c>
      <c r="SR55" s="262"/>
      <c r="SS55" s="263">
        <f t="shared" si="33"/>
        <v>0</v>
      </c>
      <c r="ST55" s="264">
        <f t="shared" si="33"/>
        <v>0</v>
      </c>
      <c r="SU55" s="261">
        <v>18170</v>
      </c>
      <c r="SV55" s="261">
        <v>21575</v>
      </c>
      <c r="SW55" s="261">
        <v>21925</v>
      </c>
      <c r="SX55" s="261">
        <v>17940</v>
      </c>
      <c r="SY55" s="261">
        <v>18055</v>
      </c>
      <c r="SZ55" s="261">
        <v>21505</v>
      </c>
      <c r="TA55" s="261">
        <v>20700</v>
      </c>
      <c r="TB55" s="261">
        <v>11730</v>
      </c>
      <c r="TC55" s="261">
        <v>20930</v>
      </c>
      <c r="TD55" s="261">
        <v>27976.76</v>
      </c>
      <c r="TE55" s="261">
        <v>23920</v>
      </c>
      <c r="TF55" s="261">
        <v>22885</v>
      </c>
      <c r="TG55" s="262"/>
      <c r="TH55" s="263">
        <f t="shared" si="34"/>
        <v>247311.76</v>
      </c>
      <c r="TI55" s="264">
        <f t="shared" si="34"/>
        <v>229141.76000000001</v>
      </c>
      <c r="TJ55" s="261">
        <v>19710.849999999999</v>
      </c>
      <c r="TK55" s="261">
        <v>21429.51</v>
      </c>
      <c r="TL55" s="261">
        <v>21844.91</v>
      </c>
      <c r="TM55" s="261">
        <v>19455.7</v>
      </c>
      <c r="TN55" s="261">
        <v>21248.080000000002</v>
      </c>
      <c r="TO55" s="261">
        <v>21449.47</v>
      </c>
      <c r="TP55" s="261">
        <v>16668.64</v>
      </c>
      <c r="TQ55" s="261">
        <v>12717.87</v>
      </c>
      <c r="TR55" s="261">
        <v>15561.05</v>
      </c>
      <c r="TS55" s="261">
        <v>19786.509999999998</v>
      </c>
      <c r="TT55" s="261">
        <v>21662.33</v>
      </c>
      <c r="TU55" s="261">
        <v>19082.55</v>
      </c>
      <c r="TV55" s="262"/>
      <c r="TW55" s="263">
        <f t="shared" si="35"/>
        <v>230617.46999999997</v>
      </c>
      <c r="TX55" s="264">
        <f t="shared" si="35"/>
        <v>210906.62</v>
      </c>
      <c r="TY55" s="261">
        <v>12640</v>
      </c>
      <c r="TZ55" s="261">
        <v>14800</v>
      </c>
      <c r="UA55" s="261">
        <v>15200</v>
      </c>
      <c r="UB55" s="261">
        <v>12480</v>
      </c>
      <c r="UC55" s="261">
        <v>12610</v>
      </c>
      <c r="UD55" s="261">
        <v>14971.76</v>
      </c>
      <c r="UE55" s="261">
        <v>14400</v>
      </c>
      <c r="UF55" s="261">
        <v>8202.9</v>
      </c>
      <c r="UG55" s="261">
        <v>14560</v>
      </c>
      <c r="UH55" s="261">
        <v>19527.84</v>
      </c>
      <c r="UI55" s="261">
        <v>16640</v>
      </c>
      <c r="UJ55" s="261">
        <v>15920</v>
      </c>
      <c r="UK55" s="262"/>
      <c r="UL55" s="263">
        <f t="shared" si="36"/>
        <v>171952.5</v>
      </c>
      <c r="UM55" s="264">
        <f t="shared" si="36"/>
        <v>159312.5</v>
      </c>
      <c r="UN55" s="261">
        <v>950</v>
      </c>
      <c r="UO55" s="261">
        <v>1450</v>
      </c>
      <c r="UP55" s="261">
        <v>800</v>
      </c>
      <c r="UQ55" s="261">
        <v>1000</v>
      </c>
      <c r="UR55" s="261">
        <v>1700</v>
      </c>
      <c r="US55" s="261">
        <v>1000</v>
      </c>
      <c r="UT55" s="261">
        <v>1650</v>
      </c>
      <c r="UU55" s="261">
        <v>900</v>
      </c>
      <c r="UV55" s="261">
        <v>350</v>
      </c>
      <c r="UW55" s="261">
        <v>950</v>
      </c>
      <c r="UX55" s="261">
        <v>1200</v>
      </c>
      <c r="UY55" s="261">
        <v>1100</v>
      </c>
      <c r="UZ55" s="262"/>
      <c r="VA55" s="263">
        <f t="shared" si="37"/>
        <v>13050</v>
      </c>
      <c r="VB55" s="264">
        <f t="shared" si="37"/>
        <v>12100</v>
      </c>
      <c r="VC55" s="261">
        <v>0</v>
      </c>
      <c r="VD55" s="261">
        <v>0</v>
      </c>
      <c r="VE55" s="261">
        <v>0</v>
      </c>
      <c r="VF55" s="261">
        <v>0</v>
      </c>
      <c r="VG55" s="261">
        <v>0</v>
      </c>
      <c r="VH55" s="261">
        <v>80</v>
      </c>
      <c r="VI55" s="261">
        <v>0</v>
      </c>
      <c r="VJ55" s="261">
        <v>0</v>
      </c>
      <c r="VK55" s="261">
        <v>0</v>
      </c>
      <c r="VL55" s="261">
        <v>80</v>
      </c>
      <c r="VM55" s="261">
        <v>0</v>
      </c>
      <c r="VN55" s="261">
        <v>0</v>
      </c>
      <c r="VO55" s="262"/>
      <c r="VP55" s="263">
        <f t="shared" si="38"/>
        <v>160</v>
      </c>
      <c r="VQ55" s="264">
        <f t="shared" si="38"/>
        <v>160</v>
      </c>
      <c r="VR55" s="261">
        <v>5310</v>
      </c>
      <c r="VS55" s="261">
        <v>6785</v>
      </c>
      <c r="VT55" s="261">
        <v>7670</v>
      </c>
      <c r="VU55" s="261">
        <v>6195</v>
      </c>
      <c r="VV55" s="261">
        <v>7375</v>
      </c>
      <c r="VW55" s="261">
        <v>7375</v>
      </c>
      <c r="VX55" s="261">
        <v>8260</v>
      </c>
      <c r="VY55" s="261">
        <v>7670</v>
      </c>
      <c r="VZ55" s="261">
        <v>5310</v>
      </c>
      <c r="WA55" s="261">
        <v>5310</v>
      </c>
      <c r="WB55" s="261">
        <v>4425</v>
      </c>
      <c r="WC55" s="261">
        <v>9735</v>
      </c>
      <c r="WD55" s="262"/>
      <c r="WE55" s="263">
        <f t="shared" si="39"/>
        <v>81420</v>
      </c>
      <c r="WF55" s="264">
        <f t="shared" si="39"/>
        <v>76110</v>
      </c>
      <c r="WG55" s="261">
        <v>39355.58</v>
      </c>
      <c r="WH55" s="261">
        <v>40356.35</v>
      </c>
      <c r="WI55" s="261">
        <v>33508.46</v>
      </c>
      <c r="WJ55" s="261">
        <v>39430.620000000003</v>
      </c>
      <c r="WK55" s="261">
        <v>41781.74</v>
      </c>
      <c r="WL55" s="261">
        <v>46118.37</v>
      </c>
      <c r="WM55" s="261">
        <v>45876.02</v>
      </c>
      <c r="WN55" s="261">
        <v>22376.2</v>
      </c>
      <c r="WO55" s="261">
        <v>23095.57</v>
      </c>
      <c r="WP55" s="261">
        <v>41503.629999999997</v>
      </c>
      <c r="WQ55" s="261">
        <v>29115.45</v>
      </c>
      <c r="WR55" s="261">
        <v>36626.879999999997</v>
      </c>
      <c r="WS55" s="262"/>
      <c r="WT55" s="263">
        <f t="shared" si="40"/>
        <v>439144.87</v>
      </c>
      <c r="WU55" s="264">
        <f t="shared" si="40"/>
        <v>399789.29</v>
      </c>
      <c r="WV55" s="261">
        <v>4738.6499999999996</v>
      </c>
      <c r="WW55" s="261">
        <v>5594.12</v>
      </c>
      <c r="WX55" s="261">
        <v>4580.4399999999996</v>
      </c>
      <c r="WY55" s="261">
        <v>6299.13</v>
      </c>
      <c r="WZ55" s="261">
        <v>5458.9</v>
      </c>
      <c r="XA55" s="261">
        <v>6687.88</v>
      </c>
      <c r="XB55" s="261">
        <v>5932.59</v>
      </c>
      <c r="XC55" s="261">
        <v>2507.0100000000002</v>
      </c>
      <c r="XD55" s="261">
        <v>2277.5500000000002</v>
      </c>
      <c r="XE55" s="261">
        <v>4542</v>
      </c>
      <c r="XF55" s="261">
        <v>3538.61</v>
      </c>
      <c r="XG55" s="261">
        <v>4664.09</v>
      </c>
      <c r="XH55" s="262"/>
      <c r="XI55" s="263">
        <f t="shared" si="41"/>
        <v>56820.97</v>
      </c>
      <c r="XJ55" s="264">
        <f t="shared" si="41"/>
        <v>52082.320000000007</v>
      </c>
      <c r="XK55" s="261">
        <v>0</v>
      </c>
      <c r="XL55" s="261">
        <v>0</v>
      </c>
      <c r="XM55" s="261">
        <v>0</v>
      </c>
      <c r="XN55" s="261">
        <v>0</v>
      </c>
      <c r="XO55" s="261">
        <v>0</v>
      </c>
      <c r="XP55" s="261">
        <v>0</v>
      </c>
      <c r="XQ55" s="261">
        <v>0</v>
      </c>
      <c r="XR55" s="261">
        <v>0</v>
      </c>
      <c r="XS55" s="261">
        <v>0</v>
      </c>
      <c r="XT55" s="261">
        <v>0</v>
      </c>
      <c r="XU55" s="261">
        <v>0</v>
      </c>
      <c r="XV55" s="261">
        <v>0</v>
      </c>
      <c r="XW55" s="261"/>
      <c r="XX55" s="263">
        <f t="shared" si="42"/>
        <v>0</v>
      </c>
      <c r="XY55" s="264">
        <f t="shared" si="42"/>
        <v>0</v>
      </c>
      <c r="XZ55" s="261">
        <v>17186.53</v>
      </c>
      <c r="YA55" s="261">
        <v>23605.19</v>
      </c>
      <c r="YB55" s="261">
        <v>13538.78</v>
      </c>
      <c r="YC55" s="261">
        <v>15234.06</v>
      </c>
      <c r="YD55" s="261">
        <v>16610.22</v>
      </c>
      <c r="YE55" s="261">
        <v>18730.419999999998</v>
      </c>
      <c r="YF55" s="261">
        <v>27675.23</v>
      </c>
      <c r="YG55" s="261">
        <v>9343.93</v>
      </c>
      <c r="YH55" s="261">
        <v>9822.99</v>
      </c>
      <c r="YI55" s="261">
        <v>13595.95</v>
      </c>
      <c r="YJ55" s="261">
        <v>10826.22</v>
      </c>
      <c r="YK55" s="261">
        <v>12579.44</v>
      </c>
      <c r="YL55" s="262"/>
      <c r="YM55" s="263">
        <f t="shared" si="43"/>
        <v>188748.96</v>
      </c>
      <c r="YN55" s="264">
        <f t="shared" si="43"/>
        <v>171562.43</v>
      </c>
      <c r="YO55" s="261">
        <v>20260.14</v>
      </c>
      <c r="YP55" s="261">
        <v>22144.11</v>
      </c>
      <c r="YQ55" s="261">
        <v>17044.310000000001</v>
      </c>
      <c r="YR55" s="261">
        <v>20474</v>
      </c>
      <c r="YS55" s="261">
        <v>21246.46</v>
      </c>
      <c r="YT55" s="261">
        <v>24737.46</v>
      </c>
      <c r="YU55" s="261">
        <v>28328.22</v>
      </c>
      <c r="YV55" s="261">
        <v>8484.33</v>
      </c>
      <c r="YW55" s="261">
        <v>8342.5499999999993</v>
      </c>
      <c r="YX55" s="261">
        <v>18191.27</v>
      </c>
      <c r="YY55" s="261">
        <v>13692.09</v>
      </c>
      <c r="YZ55" s="261">
        <v>17389.37</v>
      </c>
      <c r="ZA55" s="262"/>
      <c r="ZB55" s="263">
        <f t="shared" si="44"/>
        <v>220334.30999999994</v>
      </c>
      <c r="ZC55" s="264">
        <f t="shared" si="44"/>
        <v>200074.16999999995</v>
      </c>
      <c r="ZD55" s="261">
        <v>0</v>
      </c>
      <c r="ZE55" s="261">
        <v>0</v>
      </c>
      <c r="ZF55" s="261">
        <v>0</v>
      </c>
      <c r="ZG55" s="261">
        <v>0</v>
      </c>
      <c r="ZH55" s="261">
        <v>0</v>
      </c>
      <c r="ZI55" s="261">
        <v>0</v>
      </c>
      <c r="ZJ55" s="261">
        <v>0</v>
      </c>
      <c r="ZK55" s="261">
        <v>0</v>
      </c>
      <c r="ZL55" s="261">
        <v>0</v>
      </c>
      <c r="ZM55" s="261">
        <v>0</v>
      </c>
      <c r="ZN55" s="261">
        <v>0</v>
      </c>
      <c r="ZO55" s="261">
        <v>0</v>
      </c>
      <c r="ZP55" s="262"/>
      <c r="ZQ55" s="263">
        <f t="shared" si="45"/>
        <v>0</v>
      </c>
      <c r="ZR55" s="264">
        <f t="shared" si="45"/>
        <v>0</v>
      </c>
      <c r="ZS55" s="261">
        <v>6530.05</v>
      </c>
      <c r="ZT55" s="261">
        <v>8935.32</v>
      </c>
      <c r="ZU55" s="261">
        <v>4849.78</v>
      </c>
      <c r="ZV55" s="261">
        <v>6371.58</v>
      </c>
      <c r="ZW55" s="261">
        <v>6789.66</v>
      </c>
      <c r="ZX55" s="261">
        <v>8260.48</v>
      </c>
      <c r="ZY55" s="261">
        <v>9222.76</v>
      </c>
      <c r="ZZ55" s="261">
        <v>2229.4299999999998</v>
      </c>
      <c r="AAA55" s="261">
        <v>2005.91</v>
      </c>
      <c r="AAB55" s="261">
        <v>4911.26</v>
      </c>
      <c r="AAC55" s="261">
        <v>5868.03</v>
      </c>
      <c r="AAD55" s="261">
        <v>6615.57</v>
      </c>
      <c r="AAE55" s="262"/>
      <c r="AAF55" s="263">
        <f t="shared" si="46"/>
        <v>72589.830000000016</v>
      </c>
      <c r="AAG55" s="264">
        <f t="shared" si="46"/>
        <v>66059.78</v>
      </c>
      <c r="AAH55" s="261">
        <v>52996.57</v>
      </c>
      <c r="AAI55" s="261">
        <v>64883.73</v>
      </c>
      <c r="AAJ55" s="261">
        <v>58488.88</v>
      </c>
      <c r="AAK55" s="261">
        <v>72244.25</v>
      </c>
      <c r="AAL55" s="261">
        <v>66591.320000000007</v>
      </c>
      <c r="AAM55" s="261">
        <v>70344.73</v>
      </c>
      <c r="AAN55" s="261">
        <v>63099.24</v>
      </c>
      <c r="AAO55" s="261">
        <v>25162.080000000002</v>
      </c>
      <c r="AAP55" s="261">
        <v>24953.96</v>
      </c>
      <c r="AAQ55" s="261">
        <v>31276.42</v>
      </c>
      <c r="AAR55" s="261">
        <v>32045</v>
      </c>
      <c r="AAS55" s="261">
        <v>45361.97</v>
      </c>
      <c r="AAT55" s="262"/>
      <c r="AAU55" s="263">
        <f t="shared" si="47"/>
        <v>607448.15</v>
      </c>
      <c r="AAV55" s="264">
        <f t="shared" si="47"/>
        <v>554451.57999999996</v>
      </c>
      <c r="AAW55" s="261">
        <v>38943.160000000003</v>
      </c>
      <c r="AAX55" s="261">
        <v>39716.97</v>
      </c>
      <c r="AAY55" s="261">
        <v>34837.089999999997</v>
      </c>
      <c r="AAZ55" s="261">
        <v>41462.410000000003</v>
      </c>
      <c r="ABA55" s="261">
        <v>40837.03</v>
      </c>
      <c r="ABB55" s="261">
        <v>43687.74</v>
      </c>
      <c r="ABC55" s="261">
        <v>42994.17</v>
      </c>
      <c r="ABD55" s="261">
        <v>23637.38</v>
      </c>
      <c r="ABE55" s="261">
        <v>16825.990000000002</v>
      </c>
      <c r="ABF55" s="261">
        <v>19175.95</v>
      </c>
      <c r="ABG55" s="261">
        <v>18665.669999999998</v>
      </c>
      <c r="ABH55" s="261">
        <v>25377.3</v>
      </c>
      <c r="ABI55" s="262"/>
      <c r="ABJ55" s="263">
        <f t="shared" si="48"/>
        <v>386160.86</v>
      </c>
      <c r="ABK55" s="264">
        <f t="shared" si="48"/>
        <v>347217.69999999995</v>
      </c>
      <c r="ABL55" s="261">
        <v>60084.99</v>
      </c>
      <c r="ABM55" s="261">
        <v>67895.61</v>
      </c>
      <c r="ABN55" s="261">
        <v>56052.67</v>
      </c>
      <c r="ABO55" s="261">
        <v>61883.59</v>
      </c>
      <c r="ABP55" s="261">
        <v>64448.11</v>
      </c>
      <c r="ABQ55" s="261">
        <v>64705.97</v>
      </c>
      <c r="ABR55" s="261">
        <v>63014.87</v>
      </c>
      <c r="ABS55" s="261">
        <v>31077.919999999998</v>
      </c>
      <c r="ABT55" s="261">
        <v>21950.46</v>
      </c>
      <c r="ABU55" s="261">
        <v>20105.12</v>
      </c>
      <c r="ABV55" s="261">
        <v>17526.740000000002</v>
      </c>
      <c r="ABW55" s="261">
        <v>33166.92</v>
      </c>
      <c r="ABX55" s="262"/>
      <c r="ABY55" s="263">
        <f t="shared" si="49"/>
        <v>561912.97000000009</v>
      </c>
      <c r="ABZ55" s="264">
        <f t="shared" si="49"/>
        <v>501827.97999999992</v>
      </c>
      <c r="ACA55" s="261">
        <v>129197.42</v>
      </c>
      <c r="ACB55" s="261">
        <v>135001.28</v>
      </c>
      <c r="ACC55" s="261">
        <v>118356.38</v>
      </c>
      <c r="ACD55" s="261">
        <v>140021.51</v>
      </c>
      <c r="ACE55" s="261">
        <v>139462.54</v>
      </c>
      <c r="ACF55" s="261">
        <v>151228.29</v>
      </c>
      <c r="ACG55" s="261">
        <v>152265.07</v>
      </c>
      <c r="ACH55" s="261">
        <v>80787.539999999994</v>
      </c>
      <c r="ACI55" s="261">
        <v>61939.9</v>
      </c>
      <c r="ACJ55" s="261">
        <v>68167.44</v>
      </c>
      <c r="ACK55" s="261">
        <v>65810.960000000006</v>
      </c>
      <c r="ACL55" s="261">
        <v>85629.05</v>
      </c>
      <c r="ACM55" s="262"/>
      <c r="ACN55" s="263">
        <f t="shared" si="50"/>
        <v>1327867.3799999999</v>
      </c>
      <c r="ACO55" s="264">
        <f t="shared" si="50"/>
        <v>1198669.9600000002</v>
      </c>
      <c r="ACP55" s="261">
        <v>0</v>
      </c>
      <c r="ACQ55" s="261">
        <v>0</v>
      </c>
      <c r="ACR55" s="261">
        <v>0</v>
      </c>
      <c r="ACS55" s="261">
        <v>115</v>
      </c>
      <c r="ACT55" s="261">
        <v>0</v>
      </c>
      <c r="ACU55" s="261">
        <v>0</v>
      </c>
      <c r="ACV55" s="261">
        <v>0</v>
      </c>
      <c r="ACW55" s="261">
        <v>115</v>
      </c>
      <c r="ACX55" s="261">
        <v>0</v>
      </c>
      <c r="ACY55" s="261">
        <v>0</v>
      </c>
      <c r="ACZ55" s="261">
        <v>0</v>
      </c>
      <c r="ADA55" s="261">
        <v>0</v>
      </c>
      <c r="ADB55" s="262"/>
      <c r="ADC55" s="263">
        <f t="shared" si="51"/>
        <v>230</v>
      </c>
      <c r="ADD55" s="264">
        <f t="shared" si="51"/>
        <v>230</v>
      </c>
      <c r="ADE55" s="261">
        <v>95.5</v>
      </c>
      <c r="ADF55" s="261">
        <v>128</v>
      </c>
      <c r="ADG55" s="261">
        <v>13.5</v>
      </c>
      <c r="ADH55" s="261">
        <v>42.5</v>
      </c>
      <c r="ADI55" s="261">
        <v>44.5</v>
      </c>
      <c r="ADJ55" s="261">
        <v>56</v>
      </c>
      <c r="ADK55" s="261">
        <v>180</v>
      </c>
      <c r="ADL55" s="261">
        <v>60</v>
      </c>
      <c r="ADM55" s="261">
        <v>35.01</v>
      </c>
      <c r="ADN55" s="261">
        <v>43.5</v>
      </c>
      <c r="ADO55" s="261">
        <v>456</v>
      </c>
      <c r="ADP55" s="261">
        <v>98</v>
      </c>
      <c r="ADQ55" s="262"/>
      <c r="ADR55" s="263">
        <f t="shared" si="52"/>
        <v>1252.51</v>
      </c>
      <c r="ADS55" s="264">
        <f t="shared" si="52"/>
        <v>1157.01</v>
      </c>
      <c r="ADT55" s="261">
        <v>0</v>
      </c>
      <c r="ADU55" s="261">
        <v>0</v>
      </c>
      <c r="ADV55" s="261">
        <v>0</v>
      </c>
      <c r="ADW55" s="261">
        <v>80</v>
      </c>
      <c r="ADX55" s="261">
        <v>0</v>
      </c>
      <c r="ADY55" s="261">
        <v>0</v>
      </c>
      <c r="ADZ55" s="261">
        <v>0</v>
      </c>
      <c r="AEA55" s="261">
        <v>80</v>
      </c>
      <c r="AEB55" s="261">
        <v>0</v>
      </c>
      <c r="AEC55" s="261">
        <v>0</v>
      </c>
      <c r="AED55" s="261">
        <v>0</v>
      </c>
      <c r="AEE55" s="261">
        <v>0</v>
      </c>
      <c r="AEF55" s="262"/>
      <c r="AEG55" s="263">
        <f t="shared" si="53"/>
        <v>160</v>
      </c>
      <c r="AEH55" s="264">
        <f t="shared" si="53"/>
        <v>160</v>
      </c>
      <c r="AEI55" s="261">
        <v>0</v>
      </c>
      <c r="AEJ55" s="261">
        <v>0</v>
      </c>
      <c r="AEK55" s="261">
        <v>0</v>
      </c>
      <c r="AEL55" s="261">
        <v>0</v>
      </c>
      <c r="AEM55" s="261">
        <v>0</v>
      </c>
      <c r="AEN55" s="261">
        <v>0</v>
      </c>
      <c r="AEO55" s="261">
        <v>0</v>
      </c>
      <c r="AEP55" s="261">
        <v>0</v>
      </c>
      <c r="AEQ55" s="261">
        <v>0</v>
      </c>
      <c r="AER55" s="261">
        <v>0</v>
      </c>
      <c r="AES55" s="261">
        <v>0</v>
      </c>
      <c r="AET55" s="261">
        <v>0</v>
      </c>
      <c r="AEU55" s="262"/>
      <c r="AEV55" s="263">
        <f t="shared" si="54"/>
        <v>0</v>
      </c>
      <c r="AEW55" s="264">
        <f t="shared" si="54"/>
        <v>0</v>
      </c>
      <c r="AEX55" s="261">
        <v>0</v>
      </c>
      <c r="AEY55" s="261">
        <v>0</v>
      </c>
      <c r="AEZ55" s="261">
        <v>0</v>
      </c>
      <c r="AFA55" s="261">
        <v>0</v>
      </c>
      <c r="AFB55" s="261">
        <v>0</v>
      </c>
      <c r="AFC55" s="261">
        <v>0</v>
      </c>
      <c r="AFD55" s="261">
        <v>0</v>
      </c>
      <c r="AFE55" s="261">
        <v>0</v>
      </c>
      <c r="AFF55" s="261">
        <v>0</v>
      </c>
      <c r="AFG55" s="261">
        <v>0</v>
      </c>
      <c r="AFH55" s="261">
        <v>0</v>
      </c>
      <c r="AFI55" s="261">
        <v>0</v>
      </c>
      <c r="AFJ55" s="262"/>
      <c r="AFK55" s="263">
        <f t="shared" si="55"/>
        <v>0</v>
      </c>
      <c r="AFL55" s="264">
        <f t="shared" si="55"/>
        <v>0</v>
      </c>
      <c r="AFM55" s="261">
        <v>0</v>
      </c>
      <c r="AFN55" s="261">
        <v>0</v>
      </c>
      <c r="AFO55" s="261">
        <v>0</v>
      </c>
      <c r="AFP55" s="261">
        <v>0</v>
      </c>
      <c r="AFQ55" s="261">
        <v>52</v>
      </c>
      <c r="AFR55" s="261">
        <v>75</v>
      </c>
      <c r="AFS55" s="261">
        <v>0</v>
      </c>
      <c r="AFT55" s="261">
        <v>0</v>
      </c>
      <c r="AFU55" s="261">
        <v>0</v>
      </c>
      <c r="AFV55" s="261">
        <v>123</v>
      </c>
      <c r="AFW55" s="261">
        <v>26</v>
      </c>
      <c r="AFX55" s="261">
        <v>8.92</v>
      </c>
      <c r="AFY55" s="262"/>
      <c r="AFZ55" s="263">
        <f t="shared" si="56"/>
        <v>284.92</v>
      </c>
      <c r="AGA55" s="264">
        <f t="shared" si="56"/>
        <v>284.92</v>
      </c>
      <c r="AGB55" s="261">
        <v>0</v>
      </c>
      <c r="AGC55" s="261">
        <v>0</v>
      </c>
      <c r="AGD55" s="261">
        <v>0</v>
      </c>
      <c r="AGE55" s="261">
        <v>0</v>
      </c>
      <c r="AGF55" s="261">
        <v>0</v>
      </c>
      <c r="AGG55" s="261">
        <v>0</v>
      </c>
      <c r="AGH55" s="261">
        <v>0</v>
      </c>
      <c r="AGI55" s="261">
        <v>0</v>
      </c>
      <c r="AGJ55" s="261">
        <v>0</v>
      </c>
      <c r="AGK55" s="261">
        <v>0</v>
      </c>
      <c r="AGL55" s="261">
        <v>0</v>
      </c>
      <c r="AGM55" s="261">
        <v>0</v>
      </c>
      <c r="AGN55" s="262"/>
      <c r="AGO55" s="263">
        <f t="shared" si="57"/>
        <v>0</v>
      </c>
      <c r="AGP55" s="264">
        <f t="shared" si="57"/>
        <v>0</v>
      </c>
      <c r="AGQ55" s="261">
        <v>0</v>
      </c>
      <c r="AGR55" s="261">
        <v>0</v>
      </c>
      <c r="AGS55" s="261">
        <v>0</v>
      </c>
      <c r="AGT55" s="261">
        <v>0</v>
      </c>
      <c r="AGU55" s="261">
        <v>0</v>
      </c>
      <c r="AGV55" s="261">
        <v>0</v>
      </c>
      <c r="AGW55" s="261">
        <v>0</v>
      </c>
      <c r="AGX55" s="261">
        <v>0</v>
      </c>
      <c r="AGY55" s="261">
        <v>0</v>
      </c>
      <c r="AGZ55" s="261">
        <v>0</v>
      </c>
      <c r="AHA55" s="261">
        <v>0</v>
      </c>
      <c r="AHB55" s="261">
        <v>0</v>
      </c>
      <c r="AHC55" s="262"/>
      <c r="AHD55" s="263">
        <f t="shared" si="58"/>
        <v>0</v>
      </c>
      <c r="AHE55" s="264">
        <f t="shared" si="58"/>
        <v>0</v>
      </c>
      <c r="AHF55" s="261">
        <v>527.70000000000005</v>
      </c>
      <c r="AHG55" s="261">
        <v>687.25</v>
      </c>
      <c r="AHH55" s="261">
        <v>290.85000000000002</v>
      </c>
      <c r="AHI55" s="261">
        <v>538.04999999999995</v>
      </c>
      <c r="AHJ55" s="261">
        <v>343.33</v>
      </c>
      <c r="AHK55" s="261">
        <v>621.04999999999995</v>
      </c>
      <c r="AHL55" s="261">
        <v>527.99</v>
      </c>
      <c r="AHM55" s="261">
        <v>362.3</v>
      </c>
      <c r="AHN55" s="261">
        <v>252.97</v>
      </c>
      <c r="AHO55" s="261">
        <v>630.45000000000005</v>
      </c>
      <c r="AHP55" s="261">
        <v>277.14</v>
      </c>
      <c r="AHQ55" s="261">
        <v>605.13</v>
      </c>
      <c r="AHR55" s="262"/>
      <c r="AHS55" s="263">
        <f t="shared" si="59"/>
        <v>5664.2100000000009</v>
      </c>
      <c r="AHT55" s="264">
        <f t="shared" si="59"/>
        <v>5136.51</v>
      </c>
      <c r="AHU55" s="261">
        <v>0</v>
      </c>
      <c r="AHV55" s="261">
        <v>0</v>
      </c>
      <c r="AHW55" s="261">
        <v>0</v>
      </c>
      <c r="AHX55" s="261">
        <v>0</v>
      </c>
      <c r="AHY55" s="261">
        <v>0</v>
      </c>
      <c r="AHZ55" s="261">
        <v>0</v>
      </c>
      <c r="AIA55" s="261">
        <v>0</v>
      </c>
      <c r="AIB55" s="261">
        <v>0</v>
      </c>
      <c r="AIC55" s="261">
        <v>0</v>
      </c>
      <c r="AID55" s="261">
        <v>0</v>
      </c>
      <c r="AIE55" s="261">
        <v>0</v>
      </c>
      <c r="AIF55" s="261">
        <v>0</v>
      </c>
      <c r="AIG55" s="262"/>
      <c r="AIH55" s="263">
        <f t="shared" si="60"/>
        <v>0</v>
      </c>
      <c r="AII55" s="264">
        <f t="shared" si="60"/>
        <v>0</v>
      </c>
      <c r="AIJ55" s="261">
        <v>0</v>
      </c>
      <c r="AIK55" s="261">
        <v>0</v>
      </c>
      <c r="AIL55" s="261">
        <v>0</v>
      </c>
      <c r="AIM55" s="261">
        <v>0</v>
      </c>
      <c r="AIN55" s="261">
        <v>0</v>
      </c>
      <c r="AIO55" s="261">
        <v>0</v>
      </c>
      <c r="AIP55" s="261">
        <v>0</v>
      </c>
      <c r="AIQ55" s="261">
        <v>0</v>
      </c>
      <c r="AIR55" s="261">
        <v>0</v>
      </c>
      <c r="AIS55" s="261">
        <v>0</v>
      </c>
      <c r="AIT55" s="261">
        <v>0</v>
      </c>
      <c r="AIU55" s="261">
        <v>0</v>
      </c>
      <c r="AIV55" s="262"/>
      <c r="AIW55" s="263">
        <f t="shared" si="61"/>
        <v>0</v>
      </c>
      <c r="AIX55" s="264">
        <f t="shared" si="61"/>
        <v>0</v>
      </c>
      <c r="AIY55" s="261">
        <v>0</v>
      </c>
      <c r="AIZ55" s="261">
        <v>0</v>
      </c>
      <c r="AJA55" s="261">
        <v>0</v>
      </c>
      <c r="AJB55" s="261">
        <v>0</v>
      </c>
      <c r="AJC55" s="261">
        <v>0</v>
      </c>
      <c r="AJD55" s="261">
        <v>0</v>
      </c>
      <c r="AJE55" s="261">
        <v>0</v>
      </c>
      <c r="AJF55" s="261">
        <v>0</v>
      </c>
      <c r="AJG55" s="261">
        <v>0</v>
      </c>
      <c r="AJH55" s="261">
        <v>0</v>
      </c>
      <c r="AJI55" s="261">
        <v>0</v>
      </c>
      <c r="AJJ55" s="261">
        <v>0</v>
      </c>
      <c r="AJK55" s="262"/>
      <c r="AJL55" s="263">
        <f t="shared" si="62"/>
        <v>0</v>
      </c>
      <c r="AJM55" s="264">
        <f t="shared" si="62"/>
        <v>0</v>
      </c>
      <c r="AJN55" s="261">
        <v>0</v>
      </c>
      <c r="AJO55" s="261">
        <v>0</v>
      </c>
      <c r="AJP55" s="261">
        <v>0</v>
      </c>
      <c r="AJQ55" s="261">
        <v>0</v>
      </c>
      <c r="AJR55" s="261">
        <v>0</v>
      </c>
      <c r="AJS55" s="261">
        <v>0</v>
      </c>
      <c r="AJT55" s="261">
        <v>0</v>
      </c>
      <c r="AJU55" s="261">
        <v>0</v>
      </c>
      <c r="AJV55" s="261">
        <v>0</v>
      </c>
      <c r="AJW55" s="261">
        <v>0</v>
      </c>
      <c r="AJX55" s="261">
        <v>0</v>
      </c>
      <c r="AJY55" s="261">
        <v>0</v>
      </c>
      <c r="AJZ55" s="262"/>
      <c r="AKA55" s="263">
        <f t="shared" si="63"/>
        <v>0</v>
      </c>
      <c r="AKB55" s="264">
        <f t="shared" si="63"/>
        <v>0</v>
      </c>
      <c r="AKC55" s="261">
        <v>0</v>
      </c>
      <c r="AKD55" s="261">
        <v>0</v>
      </c>
      <c r="AKE55" s="261">
        <v>0</v>
      </c>
      <c r="AKF55" s="261">
        <v>0</v>
      </c>
      <c r="AKG55" s="261">
        <v>0</v>
      </c>
      <c r="AKH55" s="261">
        <v>0</v>
      </c>
      <c r="AKI55" s="261">
        <v>0</v>
      </c>
      <c r="AKJ55" s="261">
        <v>0</v>
      </c>
      <c r="AKK55" s="261">
        <v>0</v>
      </c>
      <c r="AKL55" s="261">
        <v>0</v>
      </c>
      <c r="AKM55" s="261">
        <v>0</v>
      </c>
      <c r="AKN55" s="261">
        <v>0</v>
      </c>
      <c r="AKO55" s="262"/>
      <c r="AKP55" s="263">
        <f t="shared" si="64"/>
        <v>0</v>
      </c>
      <c r="AKQ55" s="264">
        <f t="shared" si="64"/>
        <v>0</v>
      </c>
      <c r="AKR55" s="261">
        <v>27384</v>
      </c>
      <c r="AKS55" s="261">
        <v>13975.5</v>
      </c>
      <c r="AKT55" s="261">
        <v>20696</v>
      </c>
      <c r="AKU55" s="261">
        <v>10719.5</v>
      </c>
      <c r="AKV55" s="261">
        <v>53921</v>
      </c>
      <c r="AKW55" s="261">
        <v>13091.5</v>
      </c>
      <c r="AKX55" s="261">
        <v>11535.5</v>
      </c>
      <c r="AKY55" s="261">
        <v>21058</v>
      </c>
      <c r="AKZ55" s="261">
        <v>31469</v>
      </c>
      <c r="ALA55" s="261">
        <v>21577</v>
      </c>
      <c r="ALB55" s="261">
        <v>158262</v>
      </c>
      <c r="ALC55" s="261">
        <v>22071</v>
      </c>
      <c r="ALD55" s="262"/>
      <c r="ALE55" s="263">
        <f t="shared" si="65"/>
        <v>405760</v>
      </c>
      <c r="ALF55" s="264">
        <f t="shared" si="65"/>
        <v>378376</v>
      </c>
      <c r="ALG55" s="261">
        <v>0</v>
      </c>
      <c r="ALH55" s="261">
        <v>0</v>
      </c>
      <c r="ALI55" s="261">
        <v>0</v>
      </c>
      <c r="ALJ55" s="261">
        <v>0</v>
      </c>
      <c r="ALK55" s="261">
        <v>0</v>
      </c>
      <c r="ALL55" s="261">
        <v>0</v>
      </c>
      <c r="ALM55" s="261">
        <v>0</v>
      </c>
      <c r="ALN55" s="261">
        <v>0</v>
      </c>
      <c r="ALO55" s="261">
        <v>0</v>
      </c>
      <c r="ALP55" s="261">
        <v>0</v>
      </c>
      <c r="ALQ55" s="261">
        <v>0</v>
      </c>
      <c r="ALR55" s="261">
        <v>0</v>
      </c>
      <c r="ALS55" s="262"/>
      <c r="ALT55" s="263">
        <f t="shared" si="66"/>
        <v>0</v>
      </c>
      <c r="ALU55" s="264">
        <f t="shared" si="66"/>
        <v>0</v>
      </c>
      <c r="ALV55" s="261">
        <v>42197.13</v>
      </c>
      <c r="ALW55" s="261">
        <v>603.46</v>
      </c>
      <c r="ALX55" s="261">
        <v>567.72</v>
      </c>
      <c r="ALY55" s="261">
        <v>636.96</v>
      </c>
      <c r="ALZ55" s="261">
        <v>879.51</v>
      </c>
      <c r="AMA55" s="261">
        <v>663.98</v>
      </c>
      <c r="AMB55" s="261">
        <v>1356.58</v>
      </c>
      <c r="AMC55" s="261">
        <v>487.19</v>
      </c>
      <c r="AMD55" s="261">
        <v>603.07000000000005</v>
      </c>
      <c r="AME55" s="261">
        <v>781.21</v>
      </c>
      <c r="AMF55" s="261">
        <v>748.71</v>
      </c>
      <c r="AMG55" s="261">
        <v>845.28</v>
      </c>
      <c r="AMH55" s="262"/>
      <c r="AMI55" s="263">
        <f t="shared" si="67"/>
        <v>50370.8</v>
      </c>
      <c r="AMJ55" s="264">
        <f t="shared" si="67"/>
        <v>8173.6699999999992</v>
      </c>
      <c r="AMK55" s="261">
        <v>22986.880000000001</v>
      </c>
      <c r="AML55" s="261">
        <v>30461.29</v>
      </c>
      <c r="AMM55" s="261">
        <v>26637.29</v>
      </c>
      <c r="AMN55" s="261">
        <v>24829.83</v>
      </c>
      <c r="AMO55" s="261">
        <v>24356.97</v>
      </c>
      <c r="AMP55" s="261">
        <v>22686.27</v>
      </c>
      <c r="AMQ55" s="261">
        <v>20302.52</v>
      </c>
      <c r="AMR55" s="261">
        <v>14442.89</v>
      </c>
      <c r="AMS55" s="261">
        <v>10088.48</v>
      </c>
      <c r="AMT55" s="261">
        <v>8012.84</v>
      </c>
      <c r="AMU55" s="261">
        <v>6156.23</v>
      </c>
      <c r="AMV55" s="261">
        <v>6041.44</v>
      </c>
      <c r="AMW55" s="262"/>
      <c r="AMX55" s="263">
        <f t="shared" si="68"/>
        <v>217002.93000000002</v>
      </c>
      <c r="AMY55" s="264">
        <f t="shared" si="68"/>
        <v>194016.05000000002</v>
      </c>
      <c r="AMZ55" s="261">
        <v>0</v>
      </c>
      <c r="ANA55" s="261">
        <v>0</v>
      </c>
      <c r="ANB55" s="261">
        <v>0</v>
      </c>
      <c r="ANC55" s="261">
        <v>0</v>
      </c>
      <c r="AND55" s="261">
        <v>0</v>
      </c>
      <c r="ANE55" s="261">
        <v>0</v>
      </c>
      <c r="ANF55" s="261">
        <v>0</v>
      </c>
      <c r="ANG55" s="261">
        <v>0</v>
      </c>
      <c r="ANH55" s="261">
        <v>0</v>
      </c>
      <c r="ANI55" s="261">
        <v>0</v>
      </c>
      <c r="ANJ55" s="261">
        <v>0</v>
      </c>
      <c r="ANK55" s="261">
        <v>0</v>
      </c>
      <c r="ANL55" s="262"/>
      <c r="ANM55" s="263">
        <f t="shared" si="69"/>
        <v>0</v>
      </c>
      <c r="ANN55" s="264">
        <f t="shared" si="69"/>
        <v>0</v>
      </c>
      <c r="ANO55" s="261">
        <v>0</v>
      </c>
      <c r="ANP55" s="261">
        <v>0</v>
      </c>
      <c r="ANQ55" s="261">
        <v>0</v>
      </c>
      <c r="ANR55" s="261">
        <v>0</v>
      </c>
      <c r="ANS55" s="261">
        <v>0</v>
      </c>
      <c r="ANT55" s="261">
        <v>0</v>
      </c>
      <c r="ANU55" s="261">
        <v>0</v>
      </c>
      <c r="ANV55" s="261">
        <v>0</v>
      </c>
      <c r="ANW55" s="261">
        <v>0</v>
      </c>
      <c r="ANX55" s="261">
        <v>0</v>
      </c>
      <c r="ANY55" s="261">
        <v>0</v>
      </c>
      <c r="ANZ55" s="261">
        <v>0</v>
      </c>
      <c r="AOA55" s="262"/>
      <c r="AOB55" s="263">
        <f t="shared" si="70"/>
        <v>0</v>
      </c>
      <c r="AOC55" s="264">
        <f t="shared" si="70"/>
        <v>0</v>
      </c>
      <c r="AOD55" s="261">
        <v>0</v>
      </c>
      <c r="AOE55" s="261">
        <v>0</v>
      </c>
      <c r="AOF55" s="261">
        <v>0</v>
      </c>
      <c r="AOG55" s="261">
        <v>0</v>
      </c>
      <c r="AOH55" s="261">
        <v>0</v>
      </c>
      <c r="AOI55" s="261">
        <v>0</v>
      </c>
      <c r="AOJ55" s="261">
        <v>0</v>
      </c>
      <c r="AOK55" s="261">
        <v>0</v>
      </c>
      <c r="AOL55" s="261">
        <v>0</v>
      </c>
      <c r="AOM55" s="261">
        <v>0</v>
      </c>
      <c r="AON55" s="261">
        <v>0</v>
      </c>
      <c r="AOO55" s="261">
        <v>0</v>
      </c>
      <c r="AOP55" s="262"/>
      <c r="AOQ55" s="263">
        <f t="shared" si="71"/>
        <v>0</v>
      </c>
      <c r="AOR55" s="264">
        <f t="shared" si="71"/>
        <v>0</v>
      </c>
      <c r="AOS55" s="261">
        <v>0</v>
      </c>
      <c r="AOT55" s="261">
        <v>0</v>
      </c>
      <c r="AOU55" s="261">
        <v>0</v>
      </c>
      <c r="AOV55" s="261">
        <v>0</v>
      </c>
      <c r="AOW55" s="261">
        <v>0</v>
      </c>
      <c r="AOX55" s="261">
        <v>0</v>
      </c>
      <c r="AOY55" s="261">
        <v>0</v>
      </c>
      <c r="AOZ55" s="261">
        <v>0</v>
      </c>
      <c r="APA55" s="261">
        <v>0</v>
      </c>
      <c r="APB55" s="261">
        <v>0</v>
      </c>
      <c r="APC55" s="261">
        <v>0</v>
      </c>
      <c r="APD55" s="261">
        <v>0</v>
      </c>
      <c r="APE55" s="262"/>
      <c r="APF55" s="263">
        <f t="shared" si="72"/>
        <v>0</v>
      </c>
      <c r="APG55" s="264">
        <f t="shared" si="72"/>
        <v>0</v>
      </c>
      <c r="APH55" s="261">
        <v>0</v>
      </c>
      <c r="API55" s="261">
        <v>0</v>
      </c>
      <c r="APJ55" s="261">
        <v>0</v>
      </c>
      <c r="APK55" s="261">
        <v>0</v>
      </c>
      <c r="APL55" s="261">
        <v>0</v>
      </c>
      <c r="APM55" s="261">
        <v>0</v>
      </c>
      <c r="APN55" s="261">
        <v>0</v>
      </c>
      <c r="APO55" s="261">
        <v>0</v>
      </c>
      <c r="APP55" s="261">
        <v>0</v>
      </c>
      <c r="APQ55" s="261">
        <v>0</v>
      </c>
      <c r="APR55" s="261">
        <v>0</v>
      </c>
      <c r="APS55" s="261">
        <v>0</v>
      </c>
      <c r="APT55" s="262"/>
      <c r="APU55" s="263">
        <f t="shared" si="73"/>
        <v>0</v>
      </c>
      <c r="APV55" s="264">
        <f t="shared" si="73"/>
        <v>0</v>
      </c>
      <c r="APW55" s="261">
        <v>0</v>
      </c>
      <c r="APX55" s="261">
        <v>0</v>
      </c>
      <c r="APY55" s="261">
        <v>0</v>
      </c>
      <c r="APZ55" s="261">
        <v>0</v>
      </c>
      <c r="AQA55" s="261">
        <v>0</v>
      </c>
      <c r="AQB55" s="261">
        <v>0</v>
      </c>
      <c r="AQC55" s="261">
        <v>0</v>
      </c>
      <c r="AQD55" s="261">
        <v>0</v>
      </c>
      <c r="AQE55" s="261">
        <v>0</v>
      </c>
      <c r="AQF55" s="261">
        <v>0</v>
      </c>
      <c r="AQG55" s="261">
        <v>0</v>
      </c>
      <c r="AQH55" s="261">
        <v>0</v>
      </c>
      <c r="AQI55" s="262"/>
      <c r="AQJ55" s="263">
        <f t="shared" si="74"/>
        <v>0</v>
      </c>
      <c r="AQK55" s="264">
        <f t="shared" si="74"/>
        <v>0</v>
      </c>
      <c r="AQL55" s="261"/>
      <c r="AQM55" s="261"/>
      <c r="AQN55" s="261"/>
      <c r="AQO55" s="261"/>
      <c r="AQP55" s="261"/>
      <c r="AQQ55" s="261"/>
      <c r="AQR55" s="261">
        <v>436744</v>
      </c>
      <c r="AQS55" s="261"/>
      <c r="AQT55" s="261"/>
      <c r="AQU55" s="261"/>
      <c r="AQV55" s="261"/>
      <c r="AQW55" s="261"/>
      <c r="AQX55" s="262"/>
      <c r="AQY55" s="263">
        <f t="shared" si="75"/>
        <v>436744</v>
      </c>
      <c r="AQZ55" s="264">
        <f t="shared" si="75"/>
        <v>436744</v>
      </c>
      <c r="ARA55" s="261">
        <v>0</v>
      </c>
      <c r="ARB55" s="261">
        <v>0</v>
      </c>
      <c r="ARC55" s="261">
        <v>0</v>
      </c>
      <c r="ARD55" s="261">
        <v>0</v>
      </c>
      <c r="ARE55" s="261">
        <v>0</v>
      </c>
      <c r="ARF55" s="261">
        <v>0</v>
      </c>
      <c r="ARG55" s="261">
        <v>0</v>
      </c>
      <c r="ARH55" s="261">
        <v>0</v>
      </c>
      <c r="ARI55" s="261">
        <v>0</v>
      </c>
      <c r="ARJ55" s="261">
        <v>0</v>
      </c>
      <c r="ARK55" s="261">
        <v>0</v>
      </c>
      <c r="ARL55" s="261">
        <v>0</v>
      </c>
      <c r="ARM55" s="262"/>
      <c r="ARN55" s="263">
        <f t="shared" si="76"/>
        <v>0</v>
      </c>
      <c r="ARO55" s="264">
        <f t="shared" si="76"/>
        <v>0</v>
      </c>
      <c r="ARP55" s="261">
        <v>990567.43</v>
      </c>
      <c r="ARQ55" s="261">
        <v>915618.18</v>
      </c>
      <c r="ARR55" s="261">
        <v>917041.63</v>
      </c>
      <c r="ARS55" s="261">
        <v>1012330.76</v>
      </c>
      <c r="ART55" s="261">
        <v>886541.82</v>
      </c>
      <c r="ARU55" s="261">
        <v>974249.51</v>
      </c>
      <c r="ARV55" s="261">
        <v>948711.41</v>
      </c>
      <c r="ARW55" s="261">
        <v>888656.35</v>
      </c>
      <c r="ARX55" s="261">
        <v>901860.11</v>
      </c>
      <c r="ARY55" s="261">
        <v>832905.43</v>
      </c>
      <c r="ARZ55" s="261">
        <v>299358.73</v>
      </c>
      <c r="ASA55" s="262"/>
      <c r="ASB55" s="265">
        <f t="shared" si="78"/>
        <v>9567841.3599999994</v>
      </c>
      <c r="ASC55" s="266">
        <v>174274.9</v>
      </c>
      <c r="ASD55" s="261">
        <v>169656.95</v>
      </c>
      <c r="ASE55" s="261"/>
      <c r="ASF55" s="261">
        <v>209111.9</v>
      </c>
      <c r="ASG55" s="261">
        <v>69540.28</v>
      </c>
      <c r="ASH55" s="261">
        <v>204644.31</v>
      </c>
      <c r="ASI55" s="261">
        <v>228559.99</v>
      </c>
      <c r="ASJ55" s="261"/>
      <c r="ASK55" s="261"/>
      <c r="ASL55" s="261"/>
      <c r="ASM55" s="261"/>
      <c r="ASN55" s="262"/>
      <c r="ASO55" s="267">
        <f t="shared" si="77"/>
        <v>1055788.33</v>
      </c>
    </row>
    <row r="56" spans="1:1185" x14ac:dyDescent="0.25">
      <c r="A56" s="39">
        <v>54</v>
      </c>
      <c r="B56" s="40">
        <v>1</v>
      </c>
      <c r="C56" s="40" t="s">
        <v>65</v>
      </c>
      <c r="D56" s="40" t="s">
        <v>65</v>
      </c>
      <c r="E56" s="41" t="s">
        <v>65</v>
      </c>
      <c r="F56" s="187">
        <v>1737655</v>
      </c>
      <c r="G56" s="49">
        <v>1993279</v>
      </c>
      <c r="H56" s="51">
        <v>1728965</v>
      </c>
      <c r="I56" s="49">
        <v>1746138</v>
      </c>
      <c r="J56" s="49">
        <v>939056.1031623754</v>
      </c>
      <c r="K56" s="51" t="s">
        <v>219</v>
      </c>
      <c r="L56" s="49">
        <v>983680.88</v>
      </c>
      <c r="M56" s="49">
        <v>1922737</v>
      </c>
      <c r="N56" s="49">
        <v>1728965</v>
      </c>
      <c r="O56" s="49">
        <v>144080</v>
      </c>
      <c r="P56" s="49">
        <v>145512</v>
      </c>
      <c r="Q56" s="258">
        <v>25930.949942905827</v>
      </c>
      <c r="R56" s="259">
        <v>44611.066894718686</v>
      </c>
      <c r="S56" s="260">
        <f t="shared" si="0"/>
        <v>70542.016837624513</v>
      </c>
      <c r="T56" s="268">
        <v>0</v>
      </c>
      <c r="U56" s="268">
        <v>0</v>
      </c>
      <c r="V56" s="268">
        <v>0</v>
      </c>
      <c r="W56" s="268">
        <v>0</v>
      </c>
      <c r="X56" s="268">
        <v>0</v>
      </c>
      <c r="Y56" s="268">
        <v>0</v>
      </c>
      <c r="Z56" s="268">
        <v>96.15</v>
      </c>
      <c r="AA56" s="268">
        <v>20.079999999999998</v>
      </c>
      <c r="AB56" s="268">
        <v>189.9</v>
      </c>
      <c r="AC56" s="268">
        <v>90.67</v>
      </c>
      <c r="AD56" s="268">
        <v>182.71</v>
      </c>
      <c r="AE56" s="268">
        <v>0</v>
      </c>
      <c r="AF56" s="269"/>
      <c r="AG56" s="270">
        <f t="shared" si="1"/>
        <v>579.51</v>
      </c>
      <c r="AH56" s="271">
        <f t="shared" si="1"/>
        <v>579.51</v>
      </c>
      <c r="AI56" s="268">
        <v>725.43</v>
      </c>
      <c r="AJ56" s="268">
        <v>336.22</v>
      </c>
      <c r="AK56" s="268">
        <v>167.8</v>
      </c>
      <c r="AL56" s="268">
        <v>496.93</v>
      </c>
      <c r="AM56" s="268">
        <v>216.54</v>
      </c>
      <c r="AN56" s="268">
        <v>490.38</v>
      </c>
      <c r="AO56" s="268">
        <v>301.8</v>
      </c>
      <c r="AP56" s="268">
        <v>128.83000000000001</v>
      </c>
      <c r="AQ56" s="268">
        <v>449.31</v>
      </c>
      <c r="AR56" s="268">
        <v>59.93</v>
      </c>
      <c r="AS56" s="268">
        <v>177.38</v>
      </c>
      <c r="AT56" s="268">
        <v>145.24</v>
      </c>
      <c r="AU56" s="269"/>
      <c r="AV56" s="270">
        <f t="shared" si="2"/>
        <v>3695.79</v>
      </c>
      <c r="AW56" s="271">
        <f t="shared" si="2"/>
        <v>2970.3599999999997</v>
      </c>
      <c r="AX56" s="268">
        <v>6.4</v>
      </c>
      <c r="AY56" s="268">
        <v>9.6</v>
      </c>
      <c r="AZ56" s="268">
        <v>11.2</v>
      </c>
      <c r="BA56" s="268">
        <v>7.15</v>
      </c>
      <c r="BB56" s="268">
        <v>12.05</v>
      </c>
      <c r="BC56" s="268">
        <v>19.2</v>
      </c>
      <c r="BD56" s="268">
        <v>16.8</v>
      </c>
      <c r="BE56" s="268">
        <v>17.600000000000001</v>
      </c>
      <c r="BF56" s="268">
        <v>13.5</v>
      </c>
      <c r="BG56" s="268">
        <v>24</v>
      </c>
      <c r="BH56" s="268">
        <v>14.83</v>
      </c>
      <c r="BI56" s="268">
        <v>10.4</v>
      </c>
      <c r="BJ56" s="269"/>
      <c r="BK56" s="270">
        <f t="shared" si="3"/>
        <v>162.73000000000002</v>
      </c>
      <c r="BL56" s="271">
        <f t="shared" si="3"/>
        <v>156.33000000000001</v>
      </c>
      <c r="BM56" s="268">
        <v>126</v>
      </c>
      <c r="BN56" s="268">
        <v>356.5</v>
      </c>
      <c r="BO56" s="268">
        <v>219</v>
      </c>
      <c r="BP56" s="268">
        <v>210.5</v>
      </c>
      <c r="BQ56" s="268">
        <v>474.49</v>
      </c>
      <c r="BR56" s="268">
        <v>378.01</v>
      </c>
      <c r="BS56" s="268">
        <v>179.5</v>
      </c>
      <c r="BT56" s="268">
        <v>309.5</v>
      </c>
      <c r="BU56" s="268">
        <v>63.54</v>
      </c>
      <c r="BV56" s="268">
        <v>141.71</v>
      </c>
      <c r="BW56" s="268">
        <v>1012.88</v>
      </c>
      <c r="BX56" s="268">
        <v>194.5</v>
      </c>
      <c r="BY56" s="269"/>
      <c r="BZ56" s="270">
        <f t="shared" si="4"/>
        <v>3666.13</v>
      </c>
      <c r="CA56" s="271">
        <f t="shared" si="4"/>
        <v>3540.13</v>
      </c>
      <c r="CB56" s="268">
        <v>2625.02</v>
      </c>
      <c r="CC56" s="268">
        <v>3132.08</v>
      </c>
      <c r="CD56" s="268">
        <v>3850.1</v>
      </c>
      <c r="CE56" s="268">
        <v>2819.47</v>
      </c>
      <c r="CF56" s="268">
        <v>3788.43</v>
      </c>
      <c r="CG56" s="268">
        <v>5511.39</v>
      </c>
      <c r="CH56" s="268">
        <v>4702.3500000000004</v>
      </c>
      <c r="CI56" s="268">
        <v>3491.15</v>
      </c>
      <c r="CJ56" s="268">
        <v>4135.5600000000004</v>
      </c>
      <c r="CK56" s="268">
        <v>4173.1400000000003</v>
      </c>
      <c r="CL56" s="268">
        <v>3722.27</v>
      </c>
      <c r="CM56" s="268">
        <v>4184.55</v>
      </c>
      <c r="CN56" s="269"/>
      <c r="CO56" s="270">
        <f t="shared" si="5"/>
        <v>46135.51</v>
      </c>
      <c r="CP56" s="271">
        <f t="shared" si="5"/>
        <v>43510.490000000005</v>
      </c>
      <c r="CQ56" s="268">
        <v>0</v>
      </c>
      <c r="CR56" s="268">
        <v>0</v>
      </c>
      <c r="CS56" s="268">
        <v>0</v>
      </c>
      <c r="CT56" s="268">
        <v>0</v>
      </c>
      <c r="CU56" s="268">
        <v>0</v>
      </c>
      <c r="CV56" s="268">
        <v>0</v>
      </c>
      <c r="CW56" s="268">
        <v>0</v>
      </c>
      <c r="CX56" s="268">
        <v>0</v>
      </c>
      <c r="CY56" s="268">
        <v>0</v>
      </c>
      <c r="CZ56" s="268">
        <v>0</v>
      </c>
      <c r="DA56" s="268">
        <v>0</v>
      </c>
      <c r="DB56" s="268">
        <v>0</v>
      </c>
      <c r="DC56" s="269"/>
      <c r="DD56" s="270">
        <f t="shared" si="6"/>
        <v>0</v>
      </c>
      <c r="DE56" s="271">
        <f t="shared" si="6"/>
        <v>0</v>
      </c>
      <c r="DF56" s="268">
        <v>0</v>
      </c>
      <c r="DG56" s="268">
        <v>0</v>
      </c>
      <c r="DH56" s="268">
        <v>0</v>
      </c>
      <c r="DI56" s="268">
        <v>0</v>
      </c>
      <c r="DJ56" s="268">
        <v>0</v>
      </c>
      <c r="DK56" s="268">
        <v>0</v>
      </c>
      <c r="DL56" s="268">
        <v>0</v>
      </c>
      <c r="DM56" s="268">
        <v>0</v>
      </c>
      <c r="DN56" s="268">
        <v>0</v>
      </c>
      <c r="DO56" s="268">
        <v>0</v>
      </c>
      <c r="DP56" s="268">
        <v>0</v>
      </c>
      <c r="DQ56" s="268">
        <v>0</v>
      </c>
      <c r="DR56" s="269"/>
      <c r="DS56" s="270">
        <f t="shared" si="7"/>
        <v>0</v>
      </c>
      <c r="DT56" s="271">
        <f t="shared" si="7"/>
        <v>0</v>
      </c>
      <c r="DU56" s="268">
        <v>1370.01</v>
      </c>
      <c r="DV56" s="268">
        <v>1258.5</v>
      </c>
      <c r="DW56" s="268">
        <v>990.66</v>
      </c>
      <c r="DX56" s="268">
        <v>708.65</v>
      </c>
      <c r="DY56" s="268">
        <v>504.88</v>
      </c>
      <c r="DZ56" s="268">
        <v>1114</v>
      </c>
      <c r="EA56" s="268">
        <v>980.17</v>
      </c>
      <c r="EB56" s="268">
        <v>1111.72</v>
      </c>
      <c r="EC56" s="268">
        <v>849.25</v>
      </c>
      <c r="ED56" s="268">
        <v>2101.86</v>
      </c>
      <c r="EE56" s="268">
        <v>2148.1799999999998</v>
      </c>
      <c r="EF56" s="268">
        <v>712</v>
      </c>
      <c r="EG56" s="269"/>
      <c r="EH56" s="270">
        <f t="shared" si="8"/>
        <v>13849.880000000001</v>
      </c>
      <c r="EI56" s="271">
        <f t="shared" si="8"/>
        <v>12479.87</v>
      </c>
      <c r="EJ56" s="268">
        <v>97.21</v>
      </c>
      <c r="EK56" s="268">
        <v>128.36000000000001</v>
      </c>
      <c r="EL56" s="268">
        <v>84.12</v>
      </c>
      <c r="EM56" s="268">
        <v>98.2</v>
      </c>
      <c r="EN56" s="268">
        <v>51.6</v>
      </c>
      <c r="EO56" s="268">
        <v>62.4</v>
      </c>
      <c r="EP56" s="268">
        <v>67.5</v>
      </c>
      <c r="EQ56" s="268">
        <v>119.6</v>
      </c>
      <c r="ER56" s="268">
        <v>16.59</v>
      </c>
      <c r="ES56" s="268">
        <v>91.4</v>
      </c>
      <c r="ET56" s="268">
        <v>53.59</v>
      </c>
      <c r="EU56" s="268">
        <v>52</v>
      </c>
      <c r="EV56" s="269"/>
      <c r="EW56" s="270">
        <f t="shared" si="9"/>
        <v>922.57</v>
      </c>
      <c r="EX56" s="271">
        <f t="shared" si="9"/>
        <v>825.36</v>
      </c>
      <c r="EY56" s="268">
        <v>13.6</v>
      </c>
      <c r="EZ56" s="268">
        <v>8.8000000000000007</v>
      </c>
      <c r="FA56" s="268">
        <v>10.4</v>
      </c>
      <c r="FB56" s="268">
        <v>9.6</v>
      </c>
      <c r="FC56" s="268">
        <v>8</v>
      </c>
      <c r="FD56" s="268">
        <v>12.8</v>
      </c>
      <c r="FE56" s="268">
        <v>12</v>
      </c>
      <c r="FF56" s="268">
        <v>18.399999999999999</v>
      </c>
      <c r="FG56" s="268">
        <v>2.4</v>
      </c>
      <c r="FH56" s="268">
        <v>25.2</v>
      </c>
      <c r="FI56" s="268">
        <v>10.4</v>
      </c>
      <c r="FJ56" s="268">
        <v>5.6</v>
      </c>
      <c r="FK56" s="269"/>
      <c r="FL56" s="270">
        <f t="shared" si="10"/>
        <v>137.19999999999999</v>
      </c>
      <c r="FM56" s="271">
        <f t="shared" si="10"/>
        <v>123.60000000000001</v>
      </c>
      <c r="FN56" s="268">
        <v>318.45</v>
      </c>
      <c r="FO56" s="268">
        <v>859.89</v>
      </c>
      <c r="FP56" s="268">
        <v>397.46</v>
      </c>
      <c r="FQ56" s="268">
        <v>309.62</v>
      </c>
      <c r="FR56" s="268">
        <v>244.62</v>
      </c>
      <c r="FS56" s="268">
        <v>507</v>
      </c>
      <c r="FT56" s="268">
        <v>309.62</v>
      </c>
      <c r="FU56" s="268">
        <v>377.41</v>
      </c>
      <c r="FV56" s="268">
        <v>220.53</v>
      </c>
      <c r="FW56" s="268">
        <v>102.93</v>
      </c>
      <c r="FX56" s="268">
        <v>193.75</v>
      </c>
      <c r="FY56" s="268">
        <v>263.27999999999997</v>
      </c>
      <c r="FZ56" s="269"/>
      <c r="GA56" s="270">
        <f t="shared" si="11"/>
        <v>4104.5599999999995</v>
      </c>
      <c r="GB56" s="271">
        <f t="shared" si="11"/>
        <v>3786.1099999999997</v>
      </c>
      <c r="GC56" s="268">
        <v>1387.43</v>
      </c>
      <c r="GD56" s="268">
        <v>1016.19</v>
      </c>
      <c r="GE56" s="268">
        <v>1271.17</v>
      </c>
      <c r="GF56" s="268">
        <v>963.4</v>
      </c>
      <c r="GG56" s="268">
        <v>753.45</v>
      </c>
      <c r="GH56" s="268">
        <v>1171.8</v>
      </c>
      <c r="GI56" s="268">
        <v>1284.52</v>
      </c>
      <c r="GJ56" s="268">
        <v>1724.03</v>
      </c>
      <c r="GK56" s="268">
        <v>153.22</v>
      </c>
      <c r="GL56" s="268">
        <v>1223.1099999999999</v>
      </c>
      <c r="GM56" s="268">
        <v>736.24</v>
      </c>
      <c r="GN56" s="268">
        <v>773.82</v>
      </c>
      <c r="GO56" s="269"/>
      <c r="GP56" s="270">
        <f t="shared" si="12"/>
        <v>12458.38</v>
      </c>
      <c r="GQ56" s="271">
        <f t="shared" si="12"/>
        <v>11070.95</v>
      </c>
      <c r="GR56" s="268">
        <v>0</v>
      </c>
      <c r="GS56" s="268">
        <v>0</v>
      </c>
      <c r="GT56" s="268">
        <v>0</v>
      </c>
      <c r="GU56" s="268">
        <v>0</v>
      </c>
      <c r="GV56" s="268">
        <v>0</v>
      </c>
      <c r="GW56" s="268">
        <v>0</v>
      </c>
      <c r="GX56" s="268">
        <v>0</v>
      </c>
      <c r="GY56" s="268">
        <v>0</v>
      </c>
      <c r="GZ56" s="268">
        <v>0</v>
      </c>
      <c r="HA56" s="268">
        <v>0</v>
      </c>
      <c r="HB56" s="268">
        <v>0</v>
      </c>
      <c r="HC56" s="268">
        <v>0</v>
      </c>
      <c r="HD56" s="269"/>
      <c r="HE56" s="270">
        <f t="shared" si="13"/>
        <v>0</v>
      </c>
      <c r="HF56" s="271">
        <f t="shared" si="13"/>
        <v>0</v>
      </c>
      <c r="HG56" s="268">
        <v>0</v>
      </c>
      <c r="HH56" s="268">
        <v>0</v>
      </c>
      <c r="HI56" s="268">
        <v>0</v>
      </c>
      <c r="HJ56" s="268">
        <v>0</v>
      </c>
      <c r="HK56" s="268">
        <v>0</v>
      </c>
      <c r="HL56" s="268">
        <v>0</v>
      </c>
      <c r="HM56" s="268">
        <v>0</v>
      </c>
      <c r="HN56" s="268">
        <v>0</v>
      </c>
      <c r="HO56" s="268">
        <v>495</v>
      </c>
      <c r="HP56" s="268">
        <v>395</v>
      </c>
      <c r="HQ56" s="268">
        <v>0</v>
      </c>
      <c r="HR56" s="268">
        <v>395</v>
      </c>
      <c r="HS56" s="269"/>
      <c r="HT56" s="270">
        <f t="shared" si="14"/>
        <v>1285</v>
      </c>
      <c r="HU56" s="271">
        <f t="shared" si="14"/>
        <v>1285</v>
      </c>
      <c r="HV56" s="268">
        <v>0</v>
      </c>
      <c r="HW56" s="268">
        <v>0</v>
      </c>
      <c r="HX56" s="268">
        <v>0</v>
      </c>
      <c r="HY56" s="268">
        <v>0</v>
      </c>
      <c r="HZ56" s="268">
        <v>0</v>
      </c>
      <c r="IA56" s="268">
        <v>0</v>
      </c>
      <c r="IB56" s="268">
        <v>0</v>
      </c>
      <c r="IC56" s="268">
        <v>0</v>
      </c>
      <c r="ID56" s="268">
        <v>0</v>
      </c>
      <c r="IE56" s="268">
        <v>0</v>
      </c>
      <c r="IF56" s="268">
        <v>0</v>
      </c>
      <c r="IG56" s="268">
        <v>0</v>
      </c>
      <c r="IH56" s="269"/>
      <c r="II56" s="270">
        <f t="shared" si="15"/>
        <v>0</v>
      </c>
      <c r="IJ56" s="271">
        <f t="shared" si="15"/>
        <v>0</v>
      </c>
      <c r="IK56" s="268">
        <v>5030.5</v>
      </c>
      <c r="IL56" s="268">
        <v>3948</v>
      </c>
      <c r="IM56" s="268">
        <v>6027</v>
      </c>
      <c r="IN56" s="268">
        <v>5282</v>
      </c>
      <c r="IO56" s="268">
        <v>4388</v>
      </c>
      <c r="IP56" s="268">
        <v>4098</v>
      </c>
      <c r="IQ56" s="268">
        <v>6906</v>
      </c>
      <c r="IR56" s="268">
        <v>3162</v>
      </c>
      <c r="IS56" s="268">
        <v>2347.5</v>
      </c>
      <c r="IT56" s="268">
        <v>1995</v>
      </c>
      <c r="IU56" s="268">
        <v>3077</v>
      </c>
      <c r="IV56" s="268">
        <v>3501</v>
      </c>
      <c r="IW56" s="269"/>
      <c r="IX56" s="270">
        <f t="shared" si="16"/>
        <v>49762</v>
      </c>
      <c r="IY56" s="271">
        <f t="shared" si="16"/>
        <v>44731.5</v>
      </c>
      <c r="IZ56" s="268">
        <v>1151.3499999999999</v>
      </c>
      <c r="JA56" s="268">
        <v>1898.26</v>
      </c>
      <c r="JB56" s="268">
        <v>1569.37</v>
      </c>
      <c r="JC56" s="268">
        <v>1712.28</v>
      </c>
      <c r="JD56" s="268">
        <v>2373</v>
      </c>
      <c r="JE56" s="268">
        <v>1493.9</v>
      </c>
      <c r="JF56" s="268">
        <v>1780.19</v>
      </c>
      <c r="JG56" s="268">
        <v>3437.06</v>
      </c>
      <c r="JH56" s="268">
        <v>983</v>
      </c>
      <c r="JI56" s="268">
        <v>-21.91</v>
      </c>
      <c r="JJ56" s="268">
        <v>423.99</v>
      </c>
      <c r="JK56" s="268">
        <v>662.52</v>
      </c>
      <c r="JL56" s="269"/>
      <c r="JM56" s="270">
        <f t="shared" si="17"/>
        <v>17463.009999999998</v>
      </c>
      <c r="JN56" s="271">
        <f t="shared" si="17"/>
        <v>16311.66</v>
      </c>
      <c r="JO56" s="268">
        <v>0</v>
      </c>
      <c r="JP56" s="268">
        <v>0</v>
      </c>
      <c r="JQ56" s="268">
        <v>0</v>
      </c>
      <c r="JR56" s="268">
        <v>0</v>
      </c>
      <c r="JS56" s="268">
        <v>0</v>
      </c>
      <c r="JT56" s="268">
        <v>0</v>
      </c>
      <c r="JU56" s="268">
        <v>0</v>
      </c>
      <c r="JV56" s="268">
        <v>0</v>
      </c>
      <c r="JW56" s="268">
        <v>0</v>
      </c>
      <c r="JX56" s="268">
        <v>0</v>
      </c>
      <c r="JY56" s="268">
        <v>0</v>
      </c>
      <c r="JZ56" s="268">
        <v>0</v>
      </c>
      <c r="KA56" s="269"/>
      <c r="KB56" s="270">
        <f t="shared" si="18"/>
        <v>0</v>
      </c>
      <c r="KC56" s="271">
        <f t="shared" si="18"/>
        <v>0</v>
      </c>
      <c r="KD56" s="268">
        <v>3040</v>
      </c>
      <c r="KE56" s="268">
        <v>2320</v>
      </c>
      <c r="KF56" s="268">
        <v>3200</v>
      </c>
      <c r="KG56" s="268">
        <v>3120</v>
      </c>
      <c r="KH56" s="268">
        <v>3040</v>
      </c>
      <c r="KI56" s="268">
        <v>2320</v>
      </c>
      <c r="KJ56" s="268">
        <v>3200</v>
      </c>
      <c r="KK56" s="268">
        <v>1360</v>
      </c>
      <c r="KL56" s="268">
        <v>1200</v>
      </c>
      <c r="KM56" s="268">
        <v>1200</v>
      </c>
      <c r="KN56" s="268">
        <v>1680</v>
      </c>
      <c r="KO56" s="268">
        <v>1680</v>
      </c>
      <c r="KP56" s="269"/>
      <c r="KQ56" s="270">
        <f t="shared" si="19"/>
        <v>27360</v>
      </c>
      <c r="KR56" s="271">
        <f t="shared" si="19"/>
        <v>24320</v>
      </c>
      <c r="KS56" s="268">
        <v>0</v>
      </c>
      <c r="KT56" s="268">
        <v>0</v>
      </c>
      <c r="KU56" s="268">
        <v>0</v>
      </c>
      <c r="KV56" s="268">
        <v>0</v>
      </c>
      <c r="KW56" s="268">
        <v>0</v>
      </c>
      <c r="KX56" s="268">
        <v>0</v>
      </c>
      <c r="KY56" s="268">
        <v>0</v>
      </c>
      <c r="KZ56" s="268">
        <v>0</v>
      </c>
      <c r="LA56" s="268">
        <v>0</v>
      </c>
      <c r="LB56" s="268">
        <v>0</v>
      </c>
      <c r="LC56" s="268">
        <v>0</v>
      </c>
      <c r="LD56" s="268">
        <v>0</v>
      </c>
      <c r="LE56" s="269"/>
      <c r="LF56" s="270">
        <f t="shared" si="20"/>
        <v>0</v>
      </c>
      <c r="LG56" s="271">
        <f t="shared" si="20"/>
        <v>0</v>
      </c>
      <c r="LH56" s="268">
        <v>0</v>
      </c>
      <c r="LI56" s="268">
        <v>0</v>
      </c>
      <c r="LJ56" s="268">
        <v>0</v>
      </c>
      <c r="LK56" s="268">
        <v>0</v>
      </c>
      <c r="LL56" s="268">
        <v>0</v>
      </c>
      <c r="LM56" s="268">
        <v>0</v>
      </c>
      <c r="LN56" s="268">
        <v>0</v>
      </c>
      <c r="LO56" s="268">
        <v>0</v>
      </c>
      <c r="LP56" s="268">
        <v>0</v>
      </c>
      <c r="LQ56" s="268">
        <v>0</v>
      </c>
      <c r="LR56" s="268">
        <v>0</v>
      </c>
      <c r="LS56" s="268">
        <v>0</v>
      </c>
      <c r="LT56" s="269"/>
      <c r="LU56" s="270">
        <f t="shared" si="21"/>
        <v>0</v>
      </c>
      <c r="LV56" s="271">
        <f t="shared" si="21"/>
        <v>0</v>
      </c>
      <c r="LW56" s="268">
        <v>0</v>
      </c>
      <c r="LX56" s="268">
        <v>395</v>
      </c>
      <c r="LY56" s="268">
        <v>0</v>
      </c>
      <c r="LZ56" s="268">
        <v>80</v>
      </c>
      <c r="MA56" s="268">
        <v>80</v>
      </c>
      <c r="MB56" s="268">
        <v>80</v>
      </c>
      <c r="MC56" s="268">
        <v>0</v>
      </c>
      <c r="MD56" s="268">
        <v>0</v>
      </c>
      <c r="ME56" s="268">
        <v>0</v>
      </c>
      <c r="MF56" s="268">
        <v>0</v>
      </c>
      <c r="MG56" s="268">
        <v>0</v>
      </c>
      <c r="MH56" s="268">
        <v>0</v>
      </c>
      <c r="MI56" s="269"/>
      <c r="MJ56" s="270">
        <f t="shared" si="22"/>
        <v>635</v>
      </c>
      <c r="MK56" s="271">
        <f t="shared" si="22"/>
        <v>635</v>
      </c>
      <c r="ML56" s="268">
        <v>0</v>
      </c>
      <c r="MM56" s="268">
        <v>0</v>
      </c>
      <c r="MN56" s="268">
        <v>0</v>
      </c>
      <c r="MO56" s="268">
        <v>0</v>
      </c>
      <c r="MP56" s="268">
        <v>0</v>
      </c>
      <c r="MQ56" s="268">
        <v>0</v>
      </c>
      <c r="MR56" s="268">
        <v>0</v>
      </c>
      <c r="MS56" s="268">
        <v>0</v>
      </c>
      <c r="MT56" s="268">
        <v>0</v>
      </c>
      <c r="MU56" s="268">
        <v>0</v>
      </c>
      <c r="MV56" s="268">
        <v>0</v>
      </c>
      <c r="MW56" s="268">
        <v>0</v>
      </c>
      <c r="MX56" s="269"/>
      <c r="MY56" s="270">
        <f t="shared" si="23"/>
        <v>0</v>
      </c>
      <c r="MZ56" s="271">
        <f t="shared" si="23"/>
        <v>0</v>
      </c>
      <c r="NA56" s="268">
        <v>17990</v>
      </c>
      <c r="NB56" s="268">
        <v>24505</v>
      </c>
      <c r="NC56" s="268">
        <v>20895</v>
      </c>
      <c r="ND56" s="268">
        <v>20232</v>
      </c>
      <c r="NE56" s="268">
        <v>27115</v>
      </c>
      <c r="NF56" s="268">
        <v>18031</v>
      </c>
      <c r="NG56" s="268">
        <v>14975</v>
      </c>
      <c r="NH56" s="268">
        <v>9610</v>
      </c>
      <c r="NI56" s="268">
        <v>10165</v>
      </c>
      <c r="NJ56" s="268">
        <v>11720</v>
      </c>
      <c r="NK56" s="268">
        <v>11500</v>
      </c>
      <c r="NL56" s="268">
        <v>13670</v>
      </c>
      <c r="NM56" s="269"/>
      <c r="NN56" s="270">
        <f t="shared" si="24"/>
        <v>200408</v>
      </c>
      <c r="NO56" s="271">
        <f t="shared" si="24"/>
        <v>182418</v>
      </c>
      <c r="NP56" s="268">
        <v>256.43</v>
      </c>
      <c r="NQ56" s="268">
        <v>138.47999999999999</v>
      </c>
      <c r="NR56" s="268">
        <v>545.51</v>
      </c>
      <c r="NS56" s="268">
        <v>105.29</v>
      </c>
      <c r="NT56" s="268">
        <v>47.65</v>
      </c>
      <c r="NU56" s="268">
        <v>456.74</v>
      </c>
      <c r="NV56" s="268">
        <v>175.13</v>
      </c>
      <c r="NW56" s="268">
        <v>130.06</v>
      </c>
      <c r="NX56" s="268">
        <v>124.51</v>
      </c>
      <c r="NY56" s="268">
        <v>133.44999999999999</v>
      </c>
      <c r="NZ56" s="268">
        <v>125.15</v>
      </c>
      <c r="OA56" s="268">
        <v>133.05000000000001</v>
      </c>
      <c r="OB56" s="269"/>
      <c r="OC56" s="270">
        <f t="shared" si="25"/>
        <v>2371.4500000000003</v>
      </c>
      <c r="OD56" s="271">
        <f t="shared" si="25"/>
        <v>2115.0200000000004</v>
      </c>
      <c r="OE56" s="268">
        <v>2800</v>
      </c>
      <c r="OF56" s="268">
        <v>4720</v>
      </c>
      <c r="OG56" s="268">
        <v>2960</v>
      </c>
      <c r="OH56" s="268">
        <v>2960</v>
      </c>
      <c r="OI56" s="268">
        <v>4815</v>
      </c>
      <c r="OJ56" s="268">
        <v>3775</v>
      </c>
      <c r="OK56" s="268">
        <v>3740</v>
      </c>
      <c r="OL56" s="268">
        <v>1955</v>
      </c>
      <c r="OM56" s="268">
        <v>2780</v>
      </c>
      <c r="ON56" s="268">
        <v>3145</v>
      </c>
      <c r="OO56" s="268">
        <v>2550</v>
      </c>
      <c r="OP56" s="268">
        <v>3065</v>
      </c>
      <c r="OQ56" s="269"/>
      <c r="OR56" s="270">
        <f t="shared" si="26"/>
        <v>39265</v>
      </c>
      <c r="OS56" s="271">
        <f t="shared" si="26"/>
        <v>36465</v>
      </c>
      <c r="OT56" s="268">
        <v>0</v>
      </c>
      <c r="OU56" s="268">
        <v>0</v>
      </c>
      <c r="OV56" s="268">
        <v>0</v>
      </c>
      <c r="OW56" s="268">
        <v>0</v>
      </c>
      <c r="OX56" s="268">
        <v>0</v>
      </c>
      <c r="OY56" s="268">
        <v>0</v>
      </c>
      <c r="OZ56" s="268">
        <v>0</v>
      </c>
      <c r="PA56" s="268">
        <v>0</v>
      </c>
      <c r="PB56" s="268">
        <v>0</v>
      </c>
      <c r="PC56" s="268">
        <v>0</v>
      </c>
      <c r="PD56" s="268">
        <v>0</v>
      </c>
      <c r="PE56" s="268">
        <v>0</v>
      </c>
      <c r="PF56" s="269"/>
      <c r="PG56" s="270">
        <f t="shared" si="27"/>
        <v>0</v>
      </c>
      <c r="PH56" s="271">
        <f t="shared" si="27"/>
        <v>0</v>
      </c>
      <c r="PI56" s="268">
        <v>4375</v>
      </c>
      <c r="PJ56" s="268">
        <v>5560</v>
      </c>
      <c r="PK56" s="268">
        <v>7135</v>
      </c>
      <c r="PL56" s="268">
        <v>3950</v>
      </c>
      <c r="PM56" s="268">
        <v>7290</v>
      </c>
      <c r="PN56" s="268">
        <v>6932</v>
      </c>
      <c r="PO56" s="268">
        <v>6385</v>
      </c>
      <c r="PP56" s="268">
        <v>5785</v>
      </c>
      <c r="PQ56" s="268">
        <v>7585</v>
      </c>
      <c r="PR56" s="268">
        <v>9670</v>
      </c>
      <c r="PS56" s="268">
        <v>5437.95</v>
      </c>
      <c r="PT56" s="268">
        <v>7230</v>
      </c>
      <c r="PU56" s="269"/>
      <c r="PV56" s="270">
        <f t="shared" si="28"/>
        <v>77334.95</v>
      </c>
      <c r="PW56" s="271">
        <f t="shared" si="28"/>
        <v>72959.95</v>
      </c>
      <c r="PX56" s="268">
        <v>1251.5</v>
      </c>
      <c r="PY56" s="268">
        <v>36.5</v>
      </c>
      <c r="PZ56" s="268">
        <v>119</v>
      </c>
      <c r="QA56" s="268">
        <v>988.63</v>
      </c>
      <c r="QB56" s="268">
        <v>411.5</v>
      </c>
      <c r="QC56" s="268">
        <v>560</v>
      </c>
      <c r="QD56" s="268">
        <v>243.5</v>
      </c>
      <c r="QE56" s="268">
        <v>20</v>
      </c>
      <c r="QF56" s="268">
        <v>119</v>
      </c>
      <c r="QG56" s="268">
        <v>141.5</v>
      </c>
      <c r="QH56" s="268">
        <v>273</v>
      </c>
      <c r="QI56" s="268">
        <v>306.5</v>
      </c>
      <c r="QJ56" s="269"/>
      <c r="QK56" s="270">
        <f t="shared" si="29"/>
        <v>4470.63</v>
      </c>
      <c r="QL56" s="271">
        <f t="shared" si="29"/>
        <v>3219.13</v>
      </c>
      <c r="QM56" s="268">
        <v>0</v>
      </c>
      <c r="QN56" s="268">
        <v>0</v>
      </c>
      <c r="QO56" s="268">
        <v>0</v>
      </c>
      <c r="QP56" s="268">
        <v>0</v>
      </c>
      <c r="QQ56" s="268">
        <v>0</v>
      </c>
      <c r="QR56" s="268">
        <v>0</v>
      </c>
      <c r="QS56" s="268">
        <v>0</v>
      </c>
      <c r="QT56" s="268">
        <v>0</v>
      </c>
      <c r="QU56" s="268">
        <v>0</v>
      </c>
      <c r="QV56" s="268">
        <v>0</v>
      </c>
      <c r="QW56" s="268">
        <v>0</v>
      </c>
      <c r="QX56" s="268">
        <v>0</v>
      </c>
      <c r="QY56" s="269"/>
      <c r="QZ56" s="270">
        <f t="shared" si="30"/>
        <v>0</v>
      </c>
      <c r="RA56" s="271">
        <f t="shared" si="30"/>
        <v>0</v>
      </c>
      <c r="RB56" s="268">
        <v>0</v>
      </c>
      <c r="RC56" s="268">
        <v>0</v>
      </c>
      <c r="RD56" s="268">
        <v>0</v>
      </c>
      <c r="RE56" s="268">
        <v>0</v>
      </c>
      <c r="RF56" s="268">
        <v>0</v>
      </c>
      <c r="RG56" s="268">
        <v>0</v>
      </c>
      <c r="RH56" s="268">
        <v>0</v>
      </c>
      <c r="RI56" s="268">
        <v>0</v>
      </c>
      <c r="RJ56" s="268">
        <v>0</v>
      </c>
      <c r="RK56" s="268">
        <v>0</v>
      </c>
      <c r="RL56" s="268">
        <v>0</v>
      </c>
      <c r="RM56" s="268">
        <v>0</v>
      </c>
      <c r="RN56" s="269"/>
      <c r="RO56" s="270">
        <f t="shared" si="31"/>
        <v>0</v>
      </c>
      <c r="RP56" s="271">
        <f t="shared" si="31"/>
        <v>0</v>
      </c>
      <c r="RQ56" s="268">
        <v>0</v>
      </c>
      <c r="RR56" s="268">
        <v>0</v>
      </c>
      <c r="RS56" s="268">
        <v>0</v>
      </c>
      <c r="RT56" s="268">
        <v>0</v>
      </c>
      <c r="RU56" s="268">
        <v>0</v>
      </c>
      <c r="RV56" s="268">
        <v>0</v>
      </c>
      <c r="RW56" s="268">
        <v>0</v>
      </c>
      <c r="RX56" s="268">
        <v>0</v>
      </c>
      <c r="RY56" s="268">
        <v>0</v>
      </c>
      <c r="RZ56" s="268">
        <v>0</v>
      </c>
      <c r="SA56" s="268">
        <v>0</v>
      </c>
      <c r="SB56" s="268">
        <v>0</v>
      </c>
      <c r="SC56" s="269"/>
      <c r="SD56" s="270">
        <f t="shared" si="32"/>
        <v>0</v>
      </c>
      <c r="SE56" s="271">
        <f t="shared" si="32"/>
        <v>0</v>
      </c>
      <c r="SF56" s="268">
        <v>0</v>
      </c>
      <c r="SG56" s="268">
        <v>0</v>
      </c>
      <c r="SH56" s="268">
        <v>0</v>
      </c>
      <c r="SI56" s="268">
        <v>0</v>
      </c>
      <c r="SJ56" s="268">
        <v>0</v>
      </c>
      <c r="SK56" s="268">
        <v>0</v>
      </c>
      <c r="SL56" s="268">
        <v>0</v>
      </c>
      <c r="SM56" s="268">
        <v>0</v>
      </c>
      <c r="SN56" s="268">
        <v>0</v>
      </c>
      <c r="SO56" s="268">
        <v>0</v>
      </c>
      <c r="SP56" s="268">
        <v>0</v>
      </c>
      <c r="SQ56" s="268">
        <v>0</v>
      </c>
      <c r="SR56" s="269"/>
      <c r="SS56" s="270">
        <f t="shared" si="33"/>
        <v>0</v>
      </c>
      <c r="ST56" s="271">
        <f t="shared" si="33"/>
        <v>0</v>
      </c>
      <c r="SU56" s="268">
        <v>2493.7800000000002</v>
      </c>
      <c r="SV56" s="268">
        <v>2429.23</v>
      </c>
      <c r="SW56" s="268">
        <v>2257.85</v>
      </c>
      <c r="SX56" s="268">
        <v>2185</v>
      </c>
      <c r="SY56" s="268">
        <v>2205.7600000000002</v>
      </c>
      <c r="SZ56" s="268">
        <v>3237.58</v>
      </c>
      <c r="TA56" s="268">
        <v>2806.11</v>
      </c>
      <c r="TB56" s="268">
        <v>3490.53</v>
      </c>
      <c r="TC56" s="268">
        <v>2887.11</v>
      </c>
      <c r="TD56" s="268">
        <v>4370</v>
      </c>
      <c r="TE56" s="268">
        <v>2300</v>
      </c>
      <c r="TF56" s="268">
        <v>2300</v>
      </c>
      <c r="TG56" s="269"/>
      <c r="TH56" s="270">
        <f t="shared" si="34"/>
        <v>32962.949999999997</v>
      </c>
      <c r="TI56" s="271">
        <f t="shared" si="34"/>
        <v>30469.170000000002</v>
      </c>
      <c r="TJ56" s="268">
        <v>2191.1999999999998</v>
      </c>
      <c r="TK56" s="268">
        <v>2620.9499999999998</v>
      </c>
      <c r="TL56" s="268">
        <v>1490.74</v>
      </c>
      <c r="TM56" s="268">
        <v>1582.2</v>
      </c>
      <c r="TN56" s="268">
        <v>1699.57</v>
      </c>
      <c r="TO56" s="268">
        <v>1539.66</v>
      </c>
      <c r="TP56" s="268">
        <v>1543.55</v>
      </c>
      <c r="TQ56" s="268">
        <v>1050.01</v>
      </c>
      <c r="TR56" s="268">
        <v>878.72</v>
      </c>
      <c r="TS56" s="268">
        <v>1103.5999999999999</v>
      </c>
      <c r="TT56" s="268">
        <v>2243</v>
      </c>
      <c r="TU56" s="268">
        <v>1748.69</v>
      </c>
      <c r="TV56" s="269"/>
      <c r="TW56" s="270">
        <f t="shared" si="35"/>
        <v>19691.889999999996</v>
      </c>
      <c r="TX56" s="271">
        <f t="shared" si="35"/>
        <v>17500.689999999999</v>
      </c>
      <c r="TY56" s="268">
        <v>1734.8</v>
      </c>
      <c r="TZ56" s="268">
        <v>1689.9</v>
      </c>
      <c r="UA56" s="268">
        <v>1570.67</v>
      </c>
      <c r="UB56" s="268">
        <v>1520</v>
      </c>
      <c r="UC56" s="268">
        <v>1533.16</v>
      </c>
      <c r="UD56" s="268">
        <v>2252.23</v>
      </c>
      <c r="UE56" s="268">
        <v>1952.08</v>
      </c>
      <c r="UF56" s="268">
        <v>2428.19</v>
      </c>
      <c r="UG56" s="268">
        <v>2008.42</v>
      </c>
      <c r="UH56" s="268">
        <v>3040</v>
      </c>
      <c r="UI56" s="268">
        <v>1600</v>
      </c>
      <c r="UJ56" s="268">
        <v>1600</v>
      </c>
      <c r="UK56" s="269"/>
      <c r="UL56" s="270">
        <f t="shared" si="36"/>
        <v>22929.45</v>
      </c>
      <c r="UM56" s="271">
        <f t="shared" si="36"/>
        <v>21194.65</v>
      </c>
      <c r="UN56" s="268">
        <v>0</v>
      </c>
      <c r="UO56" s="268">
        <v>0</v>
      </c>
      <c r="UP56" s="268">
        <v>0</v>
      </c>
      <c r="UQ56" s="268">
        <v>0</v>
      </c>
      <c r="UR56" s="268">
        <v>0</v>
      </c>
      <c r="US56" s="268">
        <v>0</v>
      </c>
      <c r="UT56" s="268">
        <v>0</v>
      </c>
      <c r="UU56" s="268">
        <v>0</v>
      </c>
      <c r="UV56" s="268">
        <v>0</v>
      </c>
      <c r="UW56" s="268">
        <v>0</v>
      </c>
      <c r="UX56" s="268">
        <v>0</v>
      </c>
      <c r="UY56" s="268">
        <v>0</v>
      </c>
      <c r="UZ56" s="269"/>
      <c r="VA56" s="270">
        <f t="shared" si="37"/>
        <v>0</v>
      </c>
      <c r="VB56" s="271">
        <f t="shared" si="37"/>
        <v>0</v>
      </c>
      <c r="VC56" s="268">
        <v>0</v>
      </c>
      <c r="VD56" s="268">
        <v>0</v>
      </c>
      <c r="VE56" s="268">
        <v>0</v>
      </c>
      <c r="VF56" s="268">
        <v>0</v>
      </c>
      <c r="VG56" s="268">
        <v>0</v>
      </c>
      <c r="VH56" s="268">
        <v>0</v>
      </c>
      <c r="VI56" s="268">
        <v>0</v>
      </c>
      <c r="VJ56" s="268">
        <v>0</v>
      </c>
      <c r="VK56" s="268">
        <v>0</v>
      </c>
      <c r="VL56" s="268">
        <v>0</v>
      </c>
      <c r="VM56" s="268">
        <v>0</v>
      </c>
      <c r="VN56" s="268">
        <v>0</v>
      </c>
      <c r="VO56" s="269"/>
      <c r="VP56" s="270">
        <f t="shared" si="38"/>
        <v>0</v>
      </c>
      <c r="VQ56" s="271">
        <f t="shared" si="38"/>
        <v>0</v>
      </c>
      <c r="VR56" s="268">
        <v>295</v>
      </c>
      <c r="VS56" s="268">
        <v>590</v>
      </c>
      <c r="VT56" s="268">
        <v>310</v>
      </c>
      <c r="VU56" s="268">
        <v>885</v>
      </c>
      <c r="VV56" s="268">
        <v>655</v>
      </c>
      <c r="VW56" s="268">
        <v>590</v>
      </c>
      <c r="VX56" s="268">
        <v>885</v>
      </c>
      <c r="VY56" s="268">
        <v>295</v>
      </c>
      <c r="VZ56" s="268">
        <v>1555</v>
      </c>
      <c r="WA56" s="268">
        <v>885</v>
      </c>
      <c r="WB56" s="268">
        <v>1180</v>
      </c>
      <c r="WC56" s="268">
        <v>885</v>
      </c>
      <c r="WD56" s="269"/>
      <c r="WE56" s="270">
        <f t="shared" si="39"/>
        <v>9010</v>
      </c>
      <c r="WF56" s="271">
        <f t="shared" si="39"/>
        <v>8715</v>
      </c>
      <c r="WG56" s="268">
        <v>6385.52</v>
      </c>
      <c r="WH56" s="268">
        <v>5482.75</v>
      </c>
      <c r="WI56" s="268">
        <v>4593.8900000000003</v>
      </c>
      <c r="WJ56" s="268">
        <v>5039.3900000000003</v>
      </c>
      <c r="WK56" s="268">
        <v>5908.54</v>
      </c>
      <c r="WL56" s="268">
        <v>5462.56</v>
      </c>
      <c r="WM56" s="268">
        <v>6460.17</v>
      </c>
      <c r="WN56" s="268">
        <v>3332.81</v>
      </c>
      <c r="WO56" s="268">
        <v>0</v>
      </c>
      <c r="WP56" s="268">
        <v>6523</v>
      </c>
      <c r="WQ56" s="268">
        <v>4467.26</v>
      </c>
      <c r="WR56" s="268">
        <v>4439.74</v>
      </c>
      <c r="WS56" s="269"/>
      <c r="WT56" s="270">
        <f t="shared" si="40"/>
        <v>58095.63</v>
      </c>
      <c r="WU56" s="271">
        <f t="shared" si="40"/>
        <v>51710.11</v>
      </c>
      <c r="WV56" s="268">
        <v>433</v>
      </c>
      <c r="WW56" s="268">
        <v>637.52</v>
      </c>
      <c r="WX56" s="268">
        <v>304</v>
      </c>
      <c r="WY56" s="268">
        <v>608</v>
      </c>
      <c r="WZ56" s="268">
        <v>902</v>
      </c>
      <c r="XA56" s="268">
        <v>629</v>
      </c>
      <c r="XB56" s="268">
        <v>459</v>
      </c>
      <c r="XC56" s="268">
        <v>637</v>
      </c>
      <c r="XD56" s="268">
        <v>0</v>
      </c>
      <c r="XE56" s="268">
        <v>360</v>
      </c>
      <c r="XF56" s="268">
        <v>204</v>
      </c>
      <c r="XG56" s="268">
        <v>487</v>
      </c>
      <c r="XH56" s="269"/>
      <c r="XI56" s="270">
        <f t="shared" si="41"/>
        <v>5660.52</v>
      </c>
      <c r="XJ56" s="271">
        <f t="shared" si="41"/>
        <v>5227.5200000000004</v>
      </c>
      <c r="XK56" s="268">
        <v>11.2</v>
      </c>
      <c r="XL56" s="268">
        <v>7.2</v>
      </c>
      <c r="XM56" s="268">
        <v>6.4</v>
      </c>
      <c r="XN56" s="268">
        <v>6.4</v>
      </c>
      <c r="XO56" s="268">
        <v>7.2</v>
      </c>
      <c r="XP56" s="268">
        <v>4.8</v>
      </c>
      <c r="XQ56" s="268">
        <v>15.2</v>
      </c>
      <c r="XR56" s="268">
        <v>3.2</v>
      </c>
      <c r="XS56" s="268">
        <v>0</v>
      </c>
      <c r="XT56" s="268">
        <v>9.6</v>
      </c>
      <c r="XU56" s="268">
        <v>1.6</v>
      </c>
      <c r="XV56" s="268">
        <v>2.4</v>
      </c>
      <c r="XW56" s="268"/>
      <c r="XX56" s="270">
        <f t="shared" si="42"/>
        <v>75.199999999999989</v>
      </c>
      <c r="XY56" s="271">
        <f t="shared" si="42"/>
        <v>64.000000000000014</v>
      </c>
      <c r="XZ56" s="268">
        <v>111.5</v>
      </c>
      <c r="YA56" s="268">
        <v>142.5</v>
      </c>
      <c r="YB56" s="268">
        <v>171.37</v>
      </c>
      <c r="YC56" s="268">
        <v>192</v>
      </c>
      <c r="YD56" s="268">
        <v>149.5</v>
      </c>
      <c r="YE56" s="268">
        <v>154</v>
      </c>
      <c r="YF56" s="268">
        <v>221</v>
      </c>
      <c r="YG56" s="268">
        <v>83</v>
      </c>
      <c r="YH56" s="268">
        <v>0</v>
      </c>
      <c r="YI56" s="268">
        <v>82</v>
      </c>
      <c r="YJ56" s="268">
        <v>69.5</v>
      </c>
      <c r="YK56" s="268">
        <v>147</v>
      </c>
      <c r="YL56" s="269"/>
      <c r="YM56" s="270">
        <f t="shared" si="43"/>
        <v>1523.37</v>
      </c>
      <c r="YN56" s="271">
        <f t="shared" si="43"/>
        <v>1411.87</v>
      </c>
      <c r="YO56" s="268">
        <v>1691.48</v>
      </c>
      <c r="YP56" s="268">
        <v>1437</v>
      </c>
      <c r="YQ56" s="268">
        <v>1468.78</v>
      </c>
      <c r="YR56" s="268">
        <v>1856</v>
      </c>
      <c r="YS56" s="268">
        <v>1748.91</v>
      </c>
      <c r="YT56" s="268">
        <v>1629.01</v>
      </c>
      <c r="YU56" s="268">
        <v>2558.08</v>
      </c>
      <c r="YV56" s="268">
        <v>1173</v>
      </c>
      <c r="YW56" s="268">
        <v>0</v>
      </c>
      <c r="YX56" s="268">
        <v>1221.44</v>
      </c>
      <c r="YY56" s="268">
        <v>716</v>
      </c>
      <c r="YZ56" s="268">
        <v>1767.43</v>
      </c>
      <c r="ZA56" s="269"/>
      <c r="ZB56" s="270">
        <f t="shared" si="44"/>
        <v>17267.13</v>
      </c>
      <c r="ZC56" s="271">
        <f t="shared" si="44"/>
        <v>15575.65</v>
      </c>
      <c r="ZD56" s="268">
        <v>0</v>
      </c>
      <c r="ZE56" s="268">
        <v>0</v>
      </c>
      <c r="ZF56" s="268">
        <v>0</v>
      </c>
      <c r="ZG56" s="268">
        <v>0</v>
      </c>
      <c r="ZH56" s="268">
        <v>0</v>
      </c>
      <c r="ZI56" s="268">
        <v>0</v>
      </c>
      <c r="ZJ56" s="268">
        <v>0</v>
      </c>
      <c r="ZK56" s="268">
        <v>0</v>
      </c>
      <c r="ZL56" s="268">
        <v>0</v>
      </c>
      <c r="ZM56" s="268">
        <v>0</v>
      </c>
      <c r="ZN56" s="268">
        <v>0</v>
      </c>
      <c r="ZO56" s="268">
        <v>0</v>
      </c>
      <c r="ZP56" s="269"/>
      <c r="ZQ56" s="270">
        <f t="shared" si="45"/>
        <v>0</v>
      </c>
      <c r="ZR56" s="271">
        <f t="shared" si="45"/>
        <v>0</v>
      </c>
      <c r="ZS56" s="268">
        <v>0</v>
      </c>
      <c r="ZT56" s="268">
        <v>0</v>
      </c>
      <c r="ZU56" s="268">
        <v>0</v>
      </c>
      <c r="ZV56" s="268">
        <v>0</v>
      </c>
      <c r="ZW56" s="268">
        <v>0</v>
      </c>
      <c r="ZX56" s="268">
        <v>0</v>
      </c>
      <c r="ZY56" s="268">
        <v>0</v>
      </c>
      <c r="ZZ56" s="268">
        <v>0</v>
      </c>
      <c r="AAA56" s="268">
        <v>0</v>
      </c>
      <c r="AAB56" s="268">
        <v>0</v>
      </c>
      <c r="AAC56" s="268">
        <v>0</v>
      </c>
      <c r="AAD56" s="268">
        <v>0</v>
      </c>
      <c r="AAE56" s="269"/>
      <c r="AAF56" s="270">
        <f t="shared" si="46"/>
        <v>0</v>
      </c>
      <c r="AAG56" s="271">
        <f t="shared" si="46"/>
        <v>0</v>
      </c>
      <c r="AAH56" s="268">
        <v>2847.79</v>
      </c>
      <c r="AAI56" s="268">
        <v>4741.3100000000004</v>
      </c>
      <c r="AAJ56" s="268">
        <v>2779.3</v>
      </c>
      <c r="AAK56" s="268">
        <v>3005.21</v>
      </c>
      <c r="AAL56" s="268">
        <v>3908.46</v>
      </c>
      <c r="AAM56" s="268">
        <v>5178.59</v>
      </c>
      <c r="AAN56" s="268">
        <v>4493.55</v>
      </c>
      <c r="AAO56" s="268">
        <v>2702.12</v>
      </c>
      <c r="AAP56" s="268">
        <v>3590.67</v>
      </c>
      <c r="AAQ56" s="268">
        <v>2574.83</v>
      </c>
      <c r="AAR56" s="268">
        <v>1587.91</v>
      </c>
      <c r="AAS56" s="268">
        <v>1542.39</v>
      </c>
      <c r="AAT56" s="269"/>
      <c r="AAU56" s="270">
        <f t="shared" si="47"/>
        <v>38952.130000000005</v>
      </c>
      <c r="AAV56" s="271">
        <f t="shared" si="47"/>
        <v>36104.340000000004</v>
      </c>
      <c r="AAW56" s="268">
        <v>1725.91</v>
      </c>
      <c r="AAX56" s="268">
        <v>2120.3200000000002</v>
      </c>
      <c r="AAY56" s="268">
        <v>1549.16</v>
      </c>
      <c r="AAZ56" s="268">
        <v>1592.51</v>
      </c>
      <c r="ABA56" s="268">
        <v>1955.93</v>
      </c>
      <c r="ABB56" s="268">
        <v>2380.66</v>
      </c>
      <c r="ABC56" s="268">
        <v>2037.86</v>
      </c>
      <c r="ABD56" s="268">
        <v>1100.33</v>
      </c>
      <c r="ABE56" s="268">
        <v>1261.68</v>
      </c>
      <c r="ABF56" s="268">
        <v>1081.0999999999999</v>
      </c>
      <c r="ABG56" s="268">
        <v>859.68</v>
      </c>
      <c r="ABH56" s="268">
        <v>817.77</v>
      </c>
      <c r="ABI56" s="269"/>
      <c r="ABJ56" s="270">
        <f t="shared" si="48"/>
        <v>18482.91</v>
      </c>
      <c r="ABK56" s="271">
        <f t="shared" si="48"/>
        <v>16757.000000000004</v>
      </c>
      <c r="ABL56" s="268">
        <v>1162.7</v>
      </c>
      <c r="ABM56" s="268">
        <v>1767.27</v>
      </c>
      <c r="ABN56" s="268">
        <v>1151.06</v>
      </c>
      <c r="ABO56" s="268">
        <v>824.38</v>
      </c>
      <c r="ABP56" s="268">
        <v>1708.27</v>
      </c>
      <c r="ABQ56" s="268">
        <v>2446.71</v>
      </c>
      <c r="ABR56" s="268">
        <v>1607.82</v>
      </c>
      <c r="ABS56" s="268">
        <v>490.37</v>
      </c>
      <c r="ABT56" s="268">
        <v>879.23</v>
      </c>
      <c r="ABU56" s="268">
        <v>923.93</v>
      </c>
      <c r="ABV56" s="268">
        <v>647.78</v>
      </c>
      <c r="ABW56" s="268">
        <v>540.33000000000004</v>
      </c>
      <c r="ABX56" s="269"/>
      <c r="ABY56" s="270">
        <f t="shared" si="49"/>
        <v>14149.85</v>
      </c>
      <c r="ABZ56" s="271">
        <f t="shared" si="49"/>
        <v>12987.150000000001</v>
      </c>
      <c r="ACA56" s="268">
        <v>6723.13</v>
      </c>
      <c r="ACB56" s="268">
        <v>9698.92</v>
      </c>
      <c r="ACC56" s="268">
        <v>5472.43</v>
      </c>
      <c r="ACD56" s="268">
        <v>6082.09</v>
      </c>
      <c r="ACE56" s="268">
        <v>7610.94</v>
      </c>
      <c r="ACF56" s="268">
        <v>9369.36</v>
      </c>
      <c r="ACG56" s="268">
        <v>8316.26</v>
      </c>
      <c r="ACH56" s="268">
        <v>5823.7</v>
      </c>
      <c r="ACI56" s="268">
        <v>5083.47</v>
      </c>
      <c r="ACJ56" s="268">
        <v>4800.8599999999997</v>
      </c>
      <c r="ACK56" s="268">
        <v>3425.09</v>
      </c>
      <c r="ACL56" s="268">
        <v>3462.57</v>
      </c>
      <c r="ACM56" s="269"/>
      <c r="ACN56" s="270">
        <f t="shared" si="50"/>
        <v>75868.820000000007</v>
      </c>
      <c r="ACO56" s="271">
        <f t="shared" si="50"/>
        <v>69145.690000000017</v>
      </c>
      <c r="ACP56" s="268">
        <v>0</v>
      </c>
      <c r="ACQ56" s="268">
        <v>0</v>
      </c>
      <c r="ACR56" s="268">
        <v>0</v>
      </c>
      <c r="ACS56" s="268">
        <v>0</v>
      </c>
      <c r="ACT56" s="268">
        <v>0</v>
      </c>
      <c r="ACU56" s="268">
        <v>0</v>
      </c>
      <c r="ACV56" s="268">
        <v>0</v>
      </c>
      <c r="ACW56" s="268">
        <v>0</v>
      </c>
      <c r="ACX56" s="268">
        <v>0</v>
      </c>
      <c r="ACY56" s="268">
        <v>0</v>
      </c>
      <c r="ACZ56" s="268">
        <v>0</v>
      </c>
      <c r="ADA56" s="268">
        <v>0</v>
      </c>
      <c r="ADB56" s="269"/>
      <c r="ADC56" s="270">
        <f t="shared" si="51"/>
        <v>0</v>
      </c>
      <c r="ADD56" s="271">
        <f t="shared" si="51"/>
        <v>0</v>
      </c>
      <c r="ADE56" s="268">
        <v>0</v>
      </c>
      <c r="ADF56" s="268">
        <v>0</v>
      </c>
      <c r="ADG56" s="268">
        <v>0</v>
      </c>
      <c r="ADH56" s="268">
        <v>0</v>
      </c>
      <c r="ADI56" s="268">
        <v>0</v>
      </c>
      <c r="ADJ56" s="268">
        <v>0</v>
      </c>
      <c r="ADK56" s="268">
        <v>0</v>
      </c>
      <c r="ADL56" s="268">
        <v>0</v>
      </c>
      <c r="ADM56" s="268">
        <v>0</v>
      </c>
      <c r="ADN56" s="268">
        <v>0</v>
      </c>
      <c r="ADO56" s="268">
        <v>0</v>
      </c>
      <c r="ADP56" s="268">
        <v>0</v>
      </c>
      <c r="ADQ56" s="269"/>
      <c r="ADR56" s="270">
        <f t="shared" si="52"/>
        <v>0</v>
      </c>
      <c r="ADS56" s="271">
        <f t="shared" si="52"/>
        <v>0</v>
      </c>
      <c r="ADT56" s="268">
        <v>0</v>
      </c>
      <c r="ADU56" s="268">
        <v>0</v>
      </c>
      <c r="ADV56" s="268">
        <v>0</v>
      </c>
      <c r="ADW56" s="268">
        <v>0</v>
      </c>
      <c r="ADX56" s="268">
        <v>0</v>
      </c>
      <c r="ADY56" s="268">
        <v>0</v>
      </c>
      <c r="ADZ56" s="268">
        <v>0</v>
      </c>
      <c r="AEA56" s="268">
        <v>0</v>
      </c>
      <c r="AEB56" s="268">
        <v>0</v>
      </c>
      <c r="AEC56" s="268">
        <v>0</v>
      </c>
      <c r="AED56" s="268">
        <v>0</v>
      </c>
      <c r="AEE56" s="268">
        <v>0</v>
      </c>
      <c r="AEF56" s="269"/>
      <c r="AEG56" s="270">
        <f t="shared" si="53"/>
        <v>0</v>
      </c>
      <c r="AEH56" s="271">
        <f t="shared" si="53"/>
        <v>0</v>
      </c>
      <c r="AEI56" s="268">
        <v>0</v>
      </c>
      <c r="AEJ56" s="268">
        <v>0</v>
      </c>
      <c r="AEK56" s="268">
        <v>0</v>
      </c>
      <c r="AEL56" s="268">
        <v>0</v>
      </c>
      <c r="AEM56" s="268">
        <v>0</v>
      </c>
      <c r="AEN56" s="268">
        <v>0</v>
      </c>
      <c r="AEO56" s="268">
        <v>0</v>
      </c>
      <c r="AEP56" s="268">
        <v>0</v>
      </c>
      <c r="AEQ56" s="268">
        <v>0</v>
      </c>
      <c r="AER56" s="268">
        <v>0</v>
      </c>
      <c r="AES56" s="268">
        <v>0</v>
      </c>
      <c r="AET56" s="268">
        <v>0</v>
      </c>
      <c r="AEU56" s="269"/>
      <c r="AEV56" s="270">
        <f t="shared" si="54"/>
        <v>0</v>
      </c>
      <c r="AEW56" s="271">
        <f t="shared" si="54"/>
        <v>0</v>
      </c>
      <c r="AEX56" s="268">
        <v>0</v>
      </c>
      <c r="AEY56" s="268">
        <v>0</v>
      </c>
      <c r="AEZ56" s="268">
        <v>0</v>
      </c>
      <c r="AFA56" s="268">
        <v>0</v>
      </c>
      <c r="AFB56" s="268">
        <v>0</v>
      </c>
      <c r="AFC56" s="268">
        <v>0</v>
      </c>
      <c r="AFD56" s="268">
        <v>0</v>
      </c>
      <c r="AFE56" s="268">
        <v>0</v>
      </c>
      <c r="AFF56" s="268">
        <v>0</v>
      </c>
      <c r="AFG56" s="268">
        <v>0</v>
      </c>
      <c r="AFH56" s="268">
        <v>0</v>
      </c>
      <c r="AFI56" s="268">
        <v>0</v>
      </c>
      <c r="AFJ56" s="269"/>
      <c r="AFK56" s="270">
        <f t="shared" si="55"/>
        <v>0</v>
      </c>
      <c r="AFL56" s="271">
        <f t="shared" si="55"/>
        <v>0</v>
      </c>
      <c r="AFM56" s="268">
        <v>0</v>
      </c>
      <c r="AFN56" s="268">
        <v>0</v>
      </c>
      <c r="AFO56" s="268">
        <v>12</v>
      </c>
      <c r="AFP56" s="268">
        <v>0</v>
      </c>
      <c r="AFQ56" s="268">
        <v>0</v>
      </c>
      <c r="AFR56" s="268">
        <v>0</v>
      </c>
      <c r="AFS56" s="268">
        <v>0</v>
      </c>
      <c r="AFT56" s="268">
        <v>12</v>
      </c>
      <c r="AFU56" s="268">
        <v>0</v>
      </c>
      <c r="AFV56" s="268">
        <v>0</v>
      </c>
      <c r="AFW56" s="268">
        <v>0</v>
      </c>
      <c r="AFX56" s="268">
        <v>0</v>
      </c>
      <c r="AFY56" s="269"/>
      <c r="AFZ56" s="270">
        <f t="shared" si="56"/>
        <v>24</v>
      </c>
      <c r="AGA56" s="271">
        <f t="shared" si="56"/>
        <v>24</v>
      </c>
      <c r="AGB56" s="268">
        <v>0</v>
      </c>
      <c r="AGC56" s="268">
        <v>0</v>
      </c>
      <c r="AGD56" s="268">
        <v>0</v>
      </c>
      <c r="AGE56" s="268">
        <v>0</v>
      </c>
      <c r="AGF56" s="268">
        <v>0</v>
      </c>
      <c r="AGG56" s="268">
        <v>0</v>
      </c>
      <c r="AGH56" s="268">
        <v>0</v>
      </c>
      <c r="AGI56" s="268">
        <v>0</v>
      </c>
      <c r="AGJ56" s="268">
        <v>0</v>
      </c>
      <c r="AGK56" s="268">
        <v>0</v>
      </c>
      <c r="AGL56" s="268">
        <v>0</v>
      </c>
      <c r="AGM56" s="268">
        <v>0</v>
      </c>
      <c r="AGN56" s="269"/>
      <c r="AGO56" s="270">
        <f t="shared" si="57"/>
        <v>0</v>
      </c>
      <c r="AGP56" s="271">
        <f t="shared" si="57"/>
        <v>0</v>
      </c>
      <c r="AGQ56" s="268">
        <v>0</v>
      </c>
      <c r="AGR56" s="268">
        <v>0</v>
      </c>
      <c r="AGS56" s="268">
        <v>0</v>
      </c>
      <c r="AGT56" s="268">
        <v>0</v>
      </c>
      <c r="AGU56" s="268">
        <v>0</v>
      </c>
      <c r="AGV56" s="268">
        <v>0</v>
      </c>
      <c r="AGW56" s="268">
        <v>0</v>
      </c>
      <c r="AGX56" s="268">
        <v>0</v>
      </c>
      <c r="AGY56" s="268">
        <v>0</v>
      </c>
      <c r="AGZ56" s="268">
        <v>0</v>
      </c>
      <c r="AHA56" s="268">
        <v>0</v>
      </c>
      <c r="AHB56" s="268">
        <v>0</v>
      </c>
      <c r="AHC56" s="269"/>
      <c r="AHD56" s="270">
        <f t="shared" si="58"/>
        <v>0</v>
      </c>
      <c r="AHE56" s="271">
        <f t="shared" si="58"/>
        <v>0</v>
      </c>
      <c r="AHF56" s="268">
        <v>0</v>
      </c>
      <c r="AHG56" s="268">
        <v>-3</v>
      </c>
      <c r="AHH56" s="268">
        <v>0</v>
      </c>
      <c r="AHI56" s="268">
        <v>0</v>
      </c>
      <c r="AHJ56" s="268">
        <v>0</v>
      </c>
      <c r="AHK56" s="268">
        <v>0</v>
      </c>
      <c r="AHL56" s="268">
        <v>0</v>
      </c>
      <c r="AHM56" s="268">
        <v>0</v>
      </c>
      <c r="AHN56" s="268">
        <v>0</v>
      </c>
      <c r="AHO56" s="268">
        <v>0</v>
      </c>
      <c r="AHP56" s="268">
        <v>0</v>
      </c>
      <c r="AHQ56" s="268">
        <v>0</v>
      </c>
      <c r="AHR56" s="269"/>
      <c r="AHS56" s="270">
        <f t="shared" si="59"/>
        <v>-3</v>
      </c>
      <c r="AHT56" s="271">
        <f t="shared" si="59"/>
        <v>-3</v>
      </c>
      <c r="AHU56" s="268">
        <v>0</v>
      </c>
      <c r="AHV56" s="268">
        <v>0</v>
      </c>
      <c r="AHW56" s="268">
        <v>0</v>
      </c>
      <c r="AHX56" s="268">
        <v>0</v>
      </c>
      <c r="AHY56" s="268">
        <v>0</v>
      </c>
      <c r="AHZ56" s="268">
        <v>0</v>
      </c>
      <c r="AIA56" s="268">
        <v>0</v>
      </c>
      <c r="AIB56" s="268">
        <v>0</v>
      </c>
      <c r="AIC56" s="268">
        <v>0</v>
      </c>
      <c r="AID56" s="268">
        <v>0</v>
      </c>
      <c r="AIE56" s="268">
        <v>0</v>
      </c>
      <c r="AIF56" s="268">
        <v>0</v>
      </c>
      <c r="AIG56" s="269"/>
      <c r="AIH56" s="270">
        <f t="shared" si="60"/>
        <v>0</v>
      </c>
      <c r="AII56" s="271">
        <f t="shared" si="60"/>
        <v>0</v>
      </c>
      <c r="AIJ56" s="268">
        <v>0</v>
      </c>
      <c r="AIK56" s="268">
        <v>0</v>
      </c>
      <c r="AIL56" s="268">
        <v>0</v>
      </c>
      <c r="AIM56" s="268">
        <v>0</v>
      </c>
      <c r="AIN56" s="268">
        <v>0</v>
      </c>
      <c r="AIO56" s="268">
        <v>0</v>
      </c>
      <c r="AIP56" s="268">
        <v>0</v>
      </c>
      <c r="AIQ56" s="268">
        <v>0</v>
      </c>
      <c r="AIR56" s="268">
        <v>0</v>
      </c>
      <c r="AIS56" s="268">
        <v>0</v>
      </c>
      <c r="AIT56" s="268">
        <v>0</v>
      </c>
      <c r="AIU56" s="268">
        <v>0</v>
      </c>
      <c r="AIV56" s="269"/>
      <c r="AIW56" s="270">
        <f t="shared" si="61"/>
        <v>0</v>
      </c>
      <c r="AIX56" s="271">
        <f t="shared" si="61"/>
        <v>0</v>
      </c>
      <c r="AIY56" s="268">
        <v>0</v>
      </c>
      <c r="AIZ56" s="268">
        <v>0</v>
      </c>
      <c r="AJA56" s="268">
        <v>0</v>
      </c>
      <c r="AJB56" s="268">
        <v>0</v>
      </c>
      <c r="AJC56" s="268">
        <v>0</v>
      </c>
      <c r="AJD56" s="268">
        <v>0</v>
      </c>
      <c r="AJE56" s="268">
        <v>0</v>
      </c>
      <c r="AJF56" s="268">
        <v>0</v>
      </c>
      <c r="AJG56" s="268">
        <v>0</v>
      </c>
      <c r="AJH56" s="268">
        <v>0</v>
      </c>
      <c r="AJI56" s="268">
        <v>0</v>
      </c>
      <c r="AJJ56" s="268">
        <v>0</v>
      </c>
      <c r="AJK56" s="269"/>
      <c r="AJL56" s="270">
        <f t="shared" si="62"/>
        <v>0</v>
      </c>
      <c r="AJM56" s="271">
        <f t="shared" si="62"/>
        <v>0</v>
      </c>
      <c r="AJN56" s="268">
        <v>0</v>
      </c>
      <c r="AJO56" s="268">
        <v>0</v>
      </c>
      <c r="AJP56" s="268">
        <v>0</v>
      </c>
      <c r="AJQ56" s="268">
        <v>0</v>
      </c>
      <c r="AJR56" s="268">
        <v>0</v>
      </c>
      <c r="AJS56" s="268">
        <v>0</v>
      </c>
      <c r="AJT56" s="268">
        <v>0</v>
      </c>
      <c r="AJU56" s="268">
        <v>0</v>
      </c>
      <c r="AJV56" s="268">
        <v>0</v>
      </c>
      <c r="AJW56" s="268">
        <v>0</v>
      </c>
      <c r="AJX56" s="268">
        <v>0</v>
      </c>
      <c r="AJY56" s="268">
        <v>0</v>
      </c>
      <c r="AJZ56" s="269"/>
      <c r="AKA56" s="270">
        <f t="shared" si="63"/>
        <v>0</v>
      </c>
      <c r="AKB56" s="271">
        <f t="shared" si="63"/>
        <v>0</v>
      </c>
      <c r="AKC56" s="268">
        <v>0</v>
      </c>
      <c r="AKD56" s="268">
        <v>0</v>
      </c>
      <c r="AKE56" s="268">
        <v>0</v>
      </c>
      <c r="AKF56" s="268">
        <v>0</v>
      </c>
      <c r="AKG56" s="268">
        <v>0</v>
      </c>
      <c r="AKH56" s="268">
        <v>0</v>
      </c>
      <c r="AKI56" s="268">
        <v>0</v>
      </c>
      <c r="AKJ56" s="268">
        <v>0</v>
      </c>
      <c r="AKK56" s="268">
        <v>0</v>
      </c>
      <c r="AKL56" s="268">
        <v>0</v>
      </c>
      <c r="AKM56" s="268">
        <v>0</v>
      </c>
      <c r="AKN56" s="268">
        <v>0</v>
      </c>
      <c r="AKO56" s="269"/>
      <c r="AKP56" s="270">
        <f t="shared" si="64"/>
        <v>0</v>
      </c>
      <c r="AKQ56" s="271">
        <f t="shared" si="64"/>
        <v>0</v>
      </c>
      <c r="AKR56" s="268">
        <v>54.66</v>
      </c>
      <c r="AKS56" s="268">
        <v>256.3</v>
      </c>
      <c r="AKT56" s="268">
        <v>975</v>
      </c>
      <c r="AKU56" s="268">
        <v>500</v>
      </c>
      <c r="AKV56" s="268">
        <v>0</v>
      </c>
      <c r="AKW56" s="268">
        <v>250</v>
      </c>
      <c r="AKX56" s="268">
        <v>3500</v>
      </c>
      <c r="AKY56" s="268">
        <v>0</v>
      </c>
      <c r="AKZ56" s="268">
        <v>0</v>
      </c>
      <c r="ALA56" s="268">
        <v>850</v>
      </c>
      <c r="ALB56" s="268">
        <v>50</v>
      </c>
      <c r="ALC56" s="268">
        <v>0</v>
      </c>
      <c r="ALD56" s="269"/>
      <c r="ALE56" s="270">
        <f t="shared" si="65"/>
        <v>6435.96</v>
      </c>
      <c r="ALF56" s="271">
        <f t="shared" si="65"/>
        <v>6381.3</v>
      </c>
      <c r="ALG56" s="268">
        <v>0</v>
      </c>
      <c r="ALH56" s="268">
        <v>0</v>
      </c>
      <c r="ALI56" s="268">
        <v>0</v>
      </c>
      <c r="ALJ56" s="268">
        <v>0</v>
      </c>
      <c r="ALK56" s="268">
        <v>0</v>
      </c>
      <c r="ALL56" s="268">
        <v>0</v>
      </c>
      <c r="ALM56" s="268">
        <v>0</v>
      </c>
      <c r="ALN56" s="268">
        <v>0</v>
      </c>
      <c r="ALO56" s="268">
        <v>0</v>
      </c>
      <c r="ALP56" s="268">
        <v>0</v>
      </c>
      <c r="ALQ56" s="268">
        <v>0</v>
      </c>
      <c r="ALR56" s="268">
        <v>0</v>
      </c>
      <c r="ALS56" s="269"/>
      <c r="ALT56" s="270">
        <f t="shared" si="66"/>
        <v>0</v>
      </c>
      <c r="ALU56" s="271">
        <f t="shared" si="66"/>
        <v>0</v>
      </c>
      <c r="ALV56" s="268">
        <v>117.06</v>
      </c>
      <c r="ALW56" s="268">
        <v>24.35</v>
      </c>
      <c r="ALX56" s="268">
        <v>-70.180000000000007</v>
      </c>
      <c r="ALY56" s="268">
        <v>12.65</v>
      </c>
      <c r="ALZ56" s="268">
        <v>13.75</v>
      </c>
      <c r="AMA56" s="268">
        <v>44.72</v>
      </c>
      <c r="AMB56" s="268">
        <v>1052</v>
      </c>
      <c r="AMC56" s="268">
        <v>42.25</v>
      </c>
      <c r="AMD56" s="268">
        <v>64.010000000000005</v>
      </c>
      <c r="AME56" s="268">
        <v>3.5</v>
      </c>
      <c r="AMF56" s="268">
        <v>2</v>
      </c>
      <c r="AMG56" s="268">
        <v>3843.1</v>
      </c>
      <c r="AMH56" s="269"/>
      <c r="AMI56" s="270">
        <f t="shared" si="67"/>
        <v>5149.21</v>
      </c>
      <c r="AMJ56" s="271">
        <f t="shared" si="67"/>
        <v>5032.1499999999996</v>
      </c>
      <c r="AMK56" s="268">
        <v>524.23</v>
      </c>
      <c r="AML56" s="268">
        <v>612.49</v>
      </c>
      <c r="AMM56" s="268">
        <v>608.80999999999995</v>
      </c>
      <c r="AMN56" s="268">
        <v>480.92</v>
      </c>
      <c r="AMO56" s="268">
        <v>494.28</v>
      </c>
      <c r="AMP56" s="268">
        <v>445.53</v>
      </c>
      <c r="AMQ56" s="268">
        <v>439.68</v>
      </c>
      <c r="AMR56" s="268">
        <v>95.68</v>
      </c>
      <c r="AMS56" s="268">
        <v>172.45</v>
      </c>
      <c r="AMT56" s="268">
        <v>31.93</v>
      </c>
      <c r="AMU56" s="268">
        <v>33.67</v>
      </c>
      <c r="AMV56" s="268">
        <v>28.31</v>
      </c>
      <c r="AMW56" s="269"/>
      <c r="AMX56" s="270">
        <f t="shared" si="68"/>
        <v>3967.9799999999987</v>
      </c>
      <c r="AMY56" s="271">
        <f t="shared" si="68"/>
        <v>3443.7499999999991</v>
      </c>
      <c r="AMZ56" s="268">
        <v>0</v>
      </c>
      <c r="ANA56" s="268">
        <v>0</v>
      </c>
      <c r="ANB56" s="268">
        <v>0</v>
      </c>
      <c r="ANC56" s="268">
        <v>0</v>
      </c>
      <c r="AND56" s="268">
        <v>0</v>
      </c>
      <c r="ANE56" s="268">
        <v>0</v>
      </c>
      <c r="ANF56" s="268">
        <v>0</v>
      </c>
      <c r="ANG56" s="268">
        <v>0</v>
      </c>
      <c r="ANH56" s="268">
        <v>0</v>
      </c>
      <c r="ANI56" s="268">
        <v>0</v>
      </c>
      <c r="ANJ56" s="268">
        <v>0</v>
      </c>
      <c r="ANK56" s="268">
        <v>0</v>
      </c>
      <c r="ANL56" s="269"/>
      <c r="ANM56" s="270">
        <f t="shared" si="69"/>
        <v>0</v>
      </c>
      <c r="ANN56" s="271">
        <f t="shared" si="69"/>
        <v>0</v>
      </c>
      <c r="ANO56" s="268">
        <v>0</v>
      </c>
      <c r="ANP56" s="268">
        <v>0</v>
      </c>
      <c r="ANQ56" s="268">
        <v>0</v>
      </c>
      <c r="ANR56" s="268">
        <v>0</v>
      </c>
      <c r="ANS56" s="268">
        <v>0</v>
      </c>
      <c r="ANT56" s="268">
        <v>0</v>
      </c>
      <c r="ANU56" s="268">
        <v>0</v>
      </c>
      <c r="ANV56" s="268">
        <v>0</v>
      </c>
      <c r="ANW56" s="268">
        <v>0</v>
      </c>
      <c r="ANX56" s="268">
        <v>0</v>
      </c>
      <c r="ANY56" s="268">
        <v>0</v>
      </c>
      <c r="ANZ56" s="268">
        <v>0</v>
      </c>
      <c r="AOA56" s="269"/>
      <c r="AOB56" s="270">
        <f t="shared" si="70"/>
        <v>0</v>
      </c>
      <c r="AOC56" s="271">
        <f t="shared" si="70"/>
        <v>0</v>
      </c>
      <c r="AOD56" s="268">
        <v>350</v>
      </c>
      <c r="AOE56" s="268">
        <v>850</v>
      </c>
      <c r="AOF56" s="268">
        <v>550</v>
      </c>
      <c r="AOG56" s="268">
        <v>650</v>
      </c>
      <c r="AOH56" s="268">
        <v>450</v>
      </c>
      <c r="AOI56" s="268">
        <v>650</v>
      </c>
      <c r="AOJ56" s="268">
        <v>500</v>
      </c>
      <c r="AOK56" s="268">
        <v>550</v>
      </c>
      <c r="AOL56" s="268">
        <v>500</v>
      </c>
      <c r="AOM56" s="268">
        <v>500</v>
      </c>
      <c r="AON56" s="268">
        <v>700</v>
      </c>
      <c r="AOO56" s="268">
        <v>700</v>
      </c>
      <c r="AOP56" s="269"/>
      <c r="AOQ56" s="270">
        <f t="shared" si="71"/>
        <v>6950</v>
      </c>
      <c r="AOR56" s="271">
        <f t="shared" si="71"/>
        <v>6600</v>
      </c>
      <c r="AOS56" s="268">
        <v>0</v>
      </c>
      <c r="AOT56" s="268">
        <v>0</v>
      </c>
      <c r="AOU56" s="268">
        <v>0</v>
      </c>
      <c r="AOV56" s="268">
        <v>0</v>
      </c>
      <c r="AOW56" s="268">
        <v>0</v>
      </c>
      <c r="AOX56" s="268">
        <v>0</v>
      </c>
      <c r="AOY56" s="268">
        <v>0</v>
      </c>
      <c r="AOZ56" s="268">
        <v>0</v>
      </c>
      <c r="APA56" s="268">
        <v>0</v>
      </c>
      <c r="APB56" s="268">
        <v>0</v>
      </c>
      <c r="APC56" s="268">
        <v>0</v>
      </c>
      <c r="APD56" s="268">
        <v>0</v>
      </c>
      <c r="APE56" s="269"/>
      <c r="APF56" s="270">
        <f t="shared" si="72"/>
        <v>0</v>
      </c>
      <c r="APG56" s="271">
        <f t="shared" si="72"/>
        <v>0</v>
      </c>
      <c r="APH56" s="268">
        <v>0</v>
      </c>
      <c r="API56" s="268">
        <v>0</v>
      </c>
      <c r="APJ56" s="268">
        <v>0</v>
      </c>
      <c r="APK56" s="268">
        <v>0</v>
      </c>
      <c r="APL56" s="268">
        <v>0</v>
      </c>
      <c r="APM56" s="268">
        <v>0</v>
      </c>
      <c r="APN56" s="268">
        <v>0</v>
      </c>
      <c r="APO56" s="268">
        <v>0</v>
      </c>
      <c r="APP56" s="268">
        <v>0</v>
      </c>
      <c r="APQ56" s="268">
        <v>0</v>
      </c>
      <c r="APR56" s="268">
        <v>0</v>
      </c>
      <c r="APS56" s="268">
        <v>0</v>
      </c>
      <c r="APT56" s="269"/>
      <c r="APU56" s="270">
        <f t="shared" si="73"/>
        <v>0</v>
      </c>
      <c r="APV56" s="271">
        <f t="shared" si="73"/>
        <v>0</v>
      </c>
      <c r="APW56" s="268">
        <v>0</v>
      </c>
      <c r="APX56" s="268">
        <v>0</v>
      </c>
      <c r="APY56" s="268">
        <v>0</v>
      </c>
      <c r="APZ56" s="268">
        <v>0</v>
      </c>
      <c r="AQA56" s="268">
        <v>0</v>
      </c>
      <c r="AQB56" s="268">
        <v>0</v>
      </c>
      <c r="AQC56" s="268">
        <v>0</v>
      </c>
      <c r="AQD56" s="268">
        <v>0</v>
      </c>
      <c r="AQE56" s="268">
        <v>0</v>
      </c>
      <c r="AQF56" s="268">
        <v>0</v>
      </c>
      <c r="AQG56" s="268">
        <v>0</v>
      </c>
      <c r="AQH56" s="268">
        <v>0</v>
      </c>
      <c r="AQI56" s="269"/>
      <c r="AQJ56" s="270">
        <f t="shared" si="74"/>
        <v>0</v>
      </c>
      <c r="AQK56" s="271">
        <f t="shared" si="74"/>
        <v>0</v>
      </c>
      <c r="AQL56" s="268"/>
      <c r="AQM56" s="268"/>
      <c r="AQN56" s="268"/>
      <c r="AQO56" s="268"/>
      <c r="AQP56" s="268"/>
      <c r="AQQ56" s="268"/>
      <c r="AQR56" s="268">
        <v>70542</v>
      </c>
      <c r="AQS56" s="268"/>
      <c r="AQT56" s="268"/>
      <c r="AQU56" s="268"/>
      <c r="AQV56" s="268"/>
      <c r="AQW56" s="268"/>
      <c r="AQX56" s="269"/>
      <c r="AQY56" s="270">
        <f t="shared" si="75"/>
        <v>70542</v>
      </c>
      <c r="AQZ56" s="271">
        <f t="shared" si="75"/>
        <v>70542</v>
      </c>
      <c r="ARA56" s="268">
        <v>74180</v>
      </c>
      <c r="ARB56" s="268">
        <v>0</v>
      </c>
      <c r="ARC56" s="268">
        <v>0</v>
      </c>
      <c r="ARD56" s="268">
        <v>234765</v>
      </c>
      <c r="ARE56" s="268">
        <v>78255</v>
      </c>
      <c r="ARF56" s="268">
        <v>78255</v>
      </c>
      <c r="ARG56" s="268">
        <v>78255</v>
      </c>
      <c r="ARH56" s="268">
        <v>78255</v>
      </c>
      <c r="ARI56" s="268">
        <v>0</v>
      </c>
      <c r="ARJ56" s="268">
        <v>0</v>
      </c>
      <c r="ARK56" s="268">
        <v>99226.219999999972</v>
      </c>
      <c r="ARL56" s="268">
        <v>123000</v>
      </c>
      <c r="ARM56" s="269"/>
      <c r="ARN56" s="270">
        <f t="shared" si="76"/>
        <v>844191.22</v>
      </c>
      <c r="ARO56" s="271">
        <f t="shared" si="76"/>
        <v>770011.22</v>
      </c>
      <c r="ARP56" s="268">
        <v>139526</v>
      </c>
      <c r="ARQ56" s="268">
        <v>135362.03</v>
      </c>
      <c r="ARR56" s="268">
        <v>140343.28</v>
      </c>
      <c r="ARS56" s="268">
        <v>167009.57</v>
      </c>
      <c r="ART56" s="268">
        <v>130231.86</v>
      </c>
      <c r="ARU56" s="268">
        <v>154939.65</v>
      </c>
      <c r="ARV56" s="268">
        <v>154541.04999999999</v>
      </c>
      <c r="ARW56" s="268">
        <v>149375.37</v>
      </c>
      <c r="ARX56" s="268">
        <v>153322.39000000001</v>
      </c>
      <c r="ARY56" s="268">
        <v>158683.51</v>
      </c>
      <c r="ARZ56" s="268">
        <v>124276.29</v>
      </c>
      <c r="ASA56" s="269"/>
      <c r="ASB56" s="272">
        <f t="shared" si="78"/>
        <v>1607611.0000000002</v>
      </c>
      <c r="ASC56" s="273"/>
      <c r="ASD56" s="268"/>
      <c r="ASE56" s="268"/>
      <c r="ASF56" s="268"/>
      <c r="ASG56" s="268"/>
      <c r="ASH56" s="268"/>
      <c r="ASI56" s="268"/>
      <c r="ASJ56" s="268"/>
      <c r="ASK56" s="268"/>
      <c r="ASL56" s="268"/>
      <c r="ASM56" s="268"/>
      <c r="ASN56" s="269"/>
      <c r="ASO56" s="274">
        <f t="shared" si="77"/>
        <v>0</v>
      </c>
    </row>
    <row r="57" spans="1:1185" x14ac:dyDescent="0.25">
      <c r="A57" s="39">
        <v>58</v>
      </c>
      <c r="B57" s="40">
        <v>1</v>
      </c>
      <c r="C57" s="40" t="s">
        <v>69</v>
      </c>
      <c r="D57" s="40" t="s">
        <v>128</v>
      </c>
      <c r="E57" s="41" t="s">
        <v>129</v>
      </c>
      <c r="F57" s="187">
        <v>3404737</v>
      </c>
      <c r="G57" s="49">
        <v>3565949</v>
      </c>
      <c r="H57" s="51">
        <v>3093095</v>
      </c>
      <c r="I57" s="49">
        <v>3123818</v>
      </c>
      <c r="J57" s="49"/>
      <c r="K57" s="51">
        <v>175024</v>
      </c>
      <c r="L57" s="49">
        <v>3614774.62</v>
      </c>
      <c r="M57" s="49">
        <v>3439750</v>
      </c>
      <c r="N57" s="49">
        <v>3093095</v>
      </c>
      <c r="O57" s="49">
        <v>257758</v>
      </c>
      <c r="P57" s="49">
        <v>260318</v>
      </c>
      <c r="Q57" s="258">
        <v>46390.116495460541</v>
      </c>
      <c r="R57" s="259">
        <v>79808.591462687968</v>
      </c>
      <c r="S57" s="260">
        <f t="shared" si="0"/>
        <v>126198.7079581485</v>
      </c>
      <c r="T57" s="261">
        <v>0</v>
      </c>
      <c r="U57" s="261">
        <v>0</v>
      </c>
      <c r="V57" s="261">
        <v>0</v>
      </c>
      <c r="W57" s="261">
        <v>0</v>
      </c>
      <c r="X57" s="261">
        <v>0</v>
      </c>
      <c r="Y57" s="261">
        <v>0</v>
      </c>
      <c r="Z57" s="261">
        <v>0</v>
      </c>
      <c r="AA57" s="261">
        <v>0</v>
      </c>
      <c r="AB57" s="261">
        <v>0</v>
      </c>
      <c r="AC57" s="261">
        <v>0</v>
      </c>
      <c r="AD57" s="261">
        <v>0</v>
      </c>
      <c r="AE57" s="261">
        <v>0</v>
      </c>
      <c r="AF57" s="262"/>
      <c r="AG57" s="263">
        <f t="shared" si="1"/>
        <v>0</v>
      </c>
      <c r="AH57" s="264">
        <f t="shared" si="1"/>
        <v>0</v>
      </c>
      <c r="AI57" s="261">
        <v>115.99</v>
      </c>
      <c r="AJ57" s="261">
        <v>877.58</v>
      </c>
      <c r="AK57" s="261">
        <v>93.25</v>
      </c>
      <c r="AL57" s="261">
        <v>452.41</v>
      </c>
      <c r="AM57" s="261">
        <v>280.63</v>
      </c>
      <c r="AN57" s="261">
        <v>396.03</v>
      </c>
      <c r="AO57" s="261">
        <v>5140.17</v>
      </c>
      <c r="AP57" s="261">
        <v>178.59</v>
      </c>
      <c r="AQ57" s="261">
        <v>589.34</v>
      </c>
      <c r="AR57" s="261">
        <v>190.4</v>
      </c>
      <c r="AS57" s="261">
        <v>1705.12</v>
      </c>
      <c r="AT57" s="261">
        <v>178.47</v>
      </c>
      <c r="AU57" s="262"/>
      <c r="AV57" s="263">
        <f t="shared" si="2"/>
        <v>10197.980000000001</v>
      </c>
      <c r="AW57" s="264">
        <f t="shared" si="2"/>
        <v>10081.99</v>
      </c>
      <c r="AX57" s="261">
        <v>0</v>
      </c>
      <c r="AY57" s="261">
        <v>0</v>
      </c>
      <c r="AZ57" s="261">
        <v>0</v>
      </c>
      <c r="BA57" s="261">
        <v>0</v>
      </c>
      <c r="BB57" s="261">
        <v>0</v>
      </c>
      <c r="BC57" s="261">
        <v>0</v>
      </c>
      <c r="BD57" s="261">
        <v>0</v>
      </c>
      <c r="BE57" s="261">
        <v>0</v>
      </c>
      <c r="BF57" s="261">
        <v>0</v>
      </c>
      <c r="BG57" s="261">
        <v>0</v>
      </c>
      <c r="BH57" s="261">
        <v>0</v>
      </c>
      <c r="BI57" s="261">
        <v>0</v>
      </c>
      <c r="BJ57" s="262"/>
      <c r="BK57" s="263">
        <f t="shared" si="3"/>
        <v>0</v>
      </c>
      <c r="BL57" s="264">
        <f t="shared" si="3"/>
        <v>0</v>
      </c>
      <c r="BM57" s="261">
        <v>1379.8</v>
      </c>
      <c r="BN57" s="261">
        <v>2083.52</v>
      </c>
      <c r="BO57" s="261">
        <v>1224.98</v>
      </c>
      <c r="BP57" s="261">
        <v>1161.32</v>
      </c>
      <c r="BQ57" s="261">
        <v>1293.0999999999999</v>
      </c>
      <c r="BR57" s="261">
        <v>1734.2</v>
      </c>
      <c r="BS57" s="261">
        <v>1960.16</v>
      </c>
      <c r="BT57" s="261">
        <v>661.16</v>
      </c>
      <c r="BU57" s="261">
        <v>1508.73</v>
      </c>
      <c r="BV57" s="261">
        <v>2087.7600000000002</v>
      </c>
      <c r="BW57" s="261">
        <v>1840.86</v>
      </c>
      <c r="BX57" s="261">
        <v>1285.08</v>
      </c>
      <c r="BY57" s="262"/>
      <c r="BZ57" s="263">
        <f t="shared" si="4"/>
        <v>18220.669999999998</v>
      </c>
      <c r="CA57" s="264">
        <f t="shared" si="4"/>
        <v>16840.870000000003</v>
      </c>
      <c r="CB57" s="261">
        <v>9683.5</v>
      </c>
      <c r="CC57" s="261">
        <v>14243.54</v>
      </c>
      <c r="CD57" s="261">
        <v>8753.73</v>
      </c>
      <c r="CE57" s="261">
        <v>7900.01</v>
      </c>
      <c r="CF57" s="261">
        <v>11677.77</v>
      </c>
      <c r="CG57" s="261">
        <v>12181.77</v>
      </c>
      <c r="CH57" s="261">
        <v>23154.75</v>
      </c>
      <c r="CI57" s="261">
        <v>6295.11</v>
      </c>
      <c r="CJ57" s="261">
        <v>14886.96</v>
      </c>
      <c r="CK57" s="261">
        <v>14483.47</v>
      </c>
      <c r="CL57" s="261">
        <v>15214.45</v>
      </c>
      <c r="CM57" s="261">
        <v>13258.09</v>
      </c>
      <c r="CN57" s="262"/>
      <c r="CO57" s="263">
        <f t="shared" si="5"/>
        <v>151733.15000000002</v>
      </c>
      <c r="CP57" s="264">
        <f t="shared" si="5"/>
        <v>142049.65000000002</v>
      </c>
      <c r="CQ57" s="261">
        <v>0</v>
      </c>
      <c r="CR57" s="261">
        <v>0</v>
      </c>
      <c r="CS57" s="261">
        <v>0</v>
      </c>
      <c r="CT57" s="261">
        <v>0</v>
      </c>
      <c r="CU57" s="261">
        <v>0</v>
      </c>
      <c r="CV57" s="261">
        <v>0</v>
      </c>
      <c r="CW57" s="261">
        <v>80</v>
      </c>
      <c r="CX57" s="261">
        <v>0</v>
      </c>
      <c r="CY57" s="261">
        <v>0</v>
      </c>
      <c r="CZ57" s="261">
        <v>0</v>
      </c>
      <c r="DA57" s="261">
        <v>0</v>
      </c>
      <c r="DB57" s="261">
        <v>0</v>
      </c>
      <c r="DC57" s="262"/>
      <c r="DD57" s="263">
        <f t="shared" si="6"/>
        <v>80</v>
      </c>
      <c r="DE57" s="264">
        <f t="shared" si="6"/>
        <v>80</v>
      </c>
      <c r="DF57" s="261">
        <v>0</v>
      </c>
      <c r="DG57" s="261">
        <v>0</v>
      </c>
      <c r="DH57" s="261">
        <v>0</v>
      </c>
      <c r="DI57" s="261">
        <v>0</v>
      </c>
      <c r="DJ57" s="261">
        <v>0</v>
      </c>
      <c r="DK57" s="261">
        <v>0</v>
      </c>
      <c r="DL57" s="261">
        <v>225</v>
      </c>
      <c r="DM57" s="261">
        <v>0</v>
      </c>
      <c r="DN57" s="261">
        <v>224.55</v>
      </c>
      <c r="DO57" s="261">
        <v>0</v>
      </c>
      <c r="DP57" s="261">
        <v>0</v>
      </c>
      <c r="DQ57" s="261">
        <v>0</v>
      </c>
      <c r="DR57" s="262"/>
      <c r="DS57" s="263">
        <f t="shared" si="7"/>
        <v>449.55</v>
      </c>
      <c r="DT57" s="264">
        <f t="shared" si="7"/>
        <v>449.55</v>
      </c>
      <c r="DU57" s="261">
        <v>1062.55</v>
      </c>
      <c r="DV57" s="261">
        <v>6980.23</v>
      </c>
      <c r="DW57" s="261">
        <v>3327.25</v>
      </c>
      <c r="DX57" s="261">
        <v>3878.9</v>
      </c>
      <c r="DY57" s="261">
        <v>3466.16</v>
      </c>
      <c r="DZ57" s="261">
        <v>6748.57</v>
      </c>
      <c r="EA57" s="261">
        <v>3077.44</v>
      </c>
      <c r="EB57" s="261">
        <v>2749.14</v>
      </c>
      <c r="EC57" s="261">
        <v>1624.89</v>
      </c>
      <c r="ED57" s="261">
        <v>3493.57</v>
      </c>
      <c r="EE57" s="261">
        <v>1983.39</v>
      </c>
      <c r="EF57" s="261">
        <v>4493.4799999999996</v>
      </c>
      <c r="EG57" s="262"/>
      <c r="EH57" s="263">
        <f t="shared" si="8"/>
        <v>42885.569999999992</v>
      </c>
      <c r="EI57" s="264">
        <f t="shared" si="8"/>
        <v>41823.020000000004</v>
      </c>
      <c r="EJ57" s="261">
        <v>678.52</v>
      </c>
      <c r="EK57" s="261">
        <v>938.03</v>
      </c>
      <c r="EL57" s="261">
        <v>727.74</v>
      </c>
      <c r="EM57" s="261">
        <v>713.06</v>
      </c>
      <c r="EN57" s="261">
        <v>654.83000000000004</v>
      </c>
      <c r="EO57" s="261">
        <v>1006.6</v>
      </c>
      <c r="EP57" s="261">
        <v>527.83000000000004</v>
      </c>
      <c r="EQ57" s="261">
        <v>779.23</v>
      </c>
      <c r="ER57" s="261">
        <v>890.3</v>
      </c>
      <c r="ES57" s="261">
        <v>1364.52</v>
      </c>
      <c r="ET57" s="261">
        <v>1315.96</v>
      </c>
      <c r="EU57" s="261">
        <v>1161.6199999999999</v>
      </c>
      <c r="EV57" s="262"/>
      <c r="EW57" s="263">
        <f t="shared" si="9"/>
        <v>10758.239999999998</v>
      </c>
      <c r="EX57" s="264">
        <f t="shared" si="9"/>
        <v>10079.719999999998</v>
      </c>
      <c r="EY57" s="261">
        <v>0</v>
      </c>
      <c r="EZ57" s="261">
        <v>0</v>
      </c>
      <c r="FA57" s="261">
        <v>0</v>
      </c>
      <c r="FB57" s="261">
        <v>0</v>
      </c>
      <c r="FC57" s="261">
        <v>0</v>
      </c>
      <c r="FD57" s="261">
        <v>0</v>
      </c>
      <c r="FE57" s="261">
        <v>0</v>
      </c>
      <c r="FF57" s="261">
        <v>0</v>
      </c>
      <c r="FG57" s="261">
        <v>0</v>
      </c>
      <c r="FH57" s="261">
        <v>0</v>
      </c>
      <c r="FI57" s="261">
        <v>0</v>
      </c>
      <c r="FJ57" s="261">
        <v>0</v>
      </c>
      <c r="FK57" s="262"/>
      <c r="FL57" s="263">
        <f t="shared" si="10"/>
        <v>0</v>
      </c>
      <c r="FM57" s="264">
        <f t="shared" si="10"/>
        <v>0</v>
      </c>
      <c r="FN57" s="261">
        <v>2007.93</v>
      </c>
      <c r="FO57" s="261">
        <v>2630.09</v>
      </c>
      <c r="FP57" s="261">
        <v>1898.4</v>
      </c>
      <c r="FQ57" s="261">
        <v>1249.1099999999999</v>
      </c>
      <c r="FR57" s="261">
        <v>1925.15</v>
      </c>
      <c r="FS57" s="261">
        <v>1763.88</v>
      </c>
      <c r="FT57" s="261">
        <v>2764.78</v>
      </c>
      <c r="FU57" s="261">
        <v>599.87</v>
      </c>
      <c r="FV57" s="261">
        <v>3069.43</v>
      </c>
      <c r="FW57" s="261">
        <v>1602.17</v>
      </c>
      <c r="FX57" s="261">
        <v>2026.05</v>
      </c>
      <c r="FY57" s="261">
        <v>2751.09</v>
      </c>
      <c r="FZ57" s="262"/>
      <c r="GA57" s="263">
        <f t="shared" si="11"/>
        <v>24287.950000000004</v>
      </c>
      <c r="GB57" s="264">
        <f t="shared" si="11"/>
        <v>22280.020000000004</v>
      </c>
      <c r="GC57" s="261">
        <v>3138.81</v>
      </c>
      <c r="GD57" s="261">
        <v>4689.08</v>
      </c>
      <c r="GE57" s="261">
        <v>2764.46</v>
      </c>
      <c r="GF57" s="261">
        <v>2717.87</v>
      </c>
      <c r="GG57" s="261">
        <v>2920.65</v>
      </c>
      <c r="GH57" s="261">
        <v>3458.8</v>
      </c>
      <c r="GI57" s="261">
        <v>5261.14</v>
      </c>
      <c r="GJ57" s="261">
        <v>1532.31</v>
      </c>
      <c r="GK57" s="261">
        <v>2215.2199999999998</v>
      </c>
      <c r="GL57" s="261">
        <v>3380.11</v>
      </c>
      <c r="GM57" s="261">
        <v>3918.3</v>
      </c>
      <c r="GN57" s="261">
        <v>2905.62</v>
      </c>
      <c r="GO57" s="262"/>
      <c r="GP57" s="263">
        <f t="shared" si="12"/>
        <v>38902.370000000003</v>
      </c>
      <c r="GQ57" s="264">
        <f t="shared" si="12"/>
        <v>35763.560000000005</v>
      </c>
      <c r="GR57" s="261">
        <v>1505.32</v>
      </c>
      <c r="GS57" s="261">
        <v>246.69</v>
      </c>
      <c r="GT57" s="261">
        <v>1318.46</v>
      </c>
      <c r="GU57" s="261">
        <v>1232.3800000000001</v>
      </c>
      <c r="GV57" s="261">
        <v>551.33000000000004</v>
      </c>
      <c r="GW57" s="261">
        <v>1280.02</v>
      </c>
      <c r="GX57" s="261">
        <v>202.76</v>
      </c>
      <c r="GY57" s="261">
        <v>1258.55</v>
      </c>
      <c r="GZ57" s="261">
        <v>2065.9699999999998</v>
      </c>
      <c r="HA57" s="261">
        <v>382.78</v>
      </c>
      <c r="HB57" s="261">
        <v>2525.52</v>
      </c>
      <c r="HC57" s="261">
        <v>691.49</v>
      </c>
      <c r="HD57" s="262"/>
      <c r="HE57" s="263">
        <f t="shared" si="13"/>
        <v>13261.270000000002</v>
      </c>
      <c r="HF57" s="264">
        <f t="shared" si="13"/>
        <v>11755.95</v>
      </c>
      <c r="HG57" s="261">
        <v>0</v>
      </c>
      <c r="HH57" s="261">
        <v>0</v>
      </c>
      <c r="HI57" s="261">
        <v>0</v>
      </c>
      <c r="HJ57" s="261">
        <v>0</v>
      </c>
      <c r="HK57" s="261">
        <v>0</v>
      </c>
      <c r="HL57" s="261">
        <v>0</v>
      </c>
      <c r="HM57" s="261">
        <v>0</v>
      </c>
      <c r="HN57" s="261">
        <v>0</v>
      </c>
      <c r="HO57" s="261">
        <v>0</v>
      </c>
      <c r="HP57" s="261">
        <v>0</v>
      </c>
      <c r="HQ57" s="261">
        <v>0</v>
      </c>
      <c r="HR57" s="261">
        <v>0</v>
      </c>
      <c r="HS57" s="262"/>
      <c r="HT57" s="263">
        <f t="shared" si="14"/>
        <v>0</v>
      </c>
      <c r="HU57" s="264">
        <f t="shared" si="14"/>
        <v>0</v>
      </c>
      <c r="HV57" s="261">
        <v>0</v>
      </c>
      <c r="HW57" s="261">
        <v>0</v>
      </c>
      <c r="HX57" s="261">
        <v>0</v>
      </c>
      <c r="HY57" s="261">
        <v>0</v>
      </c>
      <c r="HZ57" s="261">
        <v>0</v>
      </c>
      <c r="IA57" s="261">
        <v>0</v>
      </c>
      <c r="IB57" s="261">
        <v>0</v>
      </c>
      <c r="IC57" s="261">
        <v>0</v>
      </c>
      <c r="ID57" s="261">
        <v>0</v>
      </c>
      <c r="IE57" s="261">
        <v>0</v>
      </c>
      <c r="IF57" s="261">
        <v>0</v>
      </c>
      <c r="IG57" s="261">
        <v>0</v>
      </c>
      <c r="IH57" s="262"/>
      <c r="II57" s="263">
        <f t="shared" si="15"/>
        <v>0</v>
      </c>
      <c r="IJ57" s="264">
        <f t="shared" si="15"/>
        <v>0</v>
      </c>
      <c r="IK57" s="261">
        <v>16240.11</v>
      </c>
      <c r="IL57" s="261">
        <v>22972.5</v>
      </c>
      <c r="IM57" s="261">
        <v>15010</v>
      </c>
      <c r="IN57" s="261">
        <v>17309.490000000002</v>
      </c>
      <c r="IO57" s="261">
        <v>14972.54</v>
      </c>
      <c r="IP57" s="261">
        <v>14667.73</v>
      </c>
      <c r="IQ57" s="261">
        <v>18307.5</v>
      </c>
      <c r="IR57" s="261">
        <v>9617.5</v>
      </c>
      <c r="IS57" s="261">
        <v>11840</v>
      </c>
      <c r="IT57" s="261">
        <v>13635.15</v>
      </c>
      <c r="IU57" s="261">
        <v>11570</v>
      </c>
      <c r="IV57" s="261">
        <v>11337.5</v>
      </c>
      <c r="IW57" s="262"/>
      <c r="IX57" s="263">
        <f t="shared" si="16"/>
        <v>177480.02</v>
      </c>
      <c r="IY57" s="264">
        <f t="shared" si="16"/>
        <v>161239.91</v>
      </c>
      <c r="IZ57" s="261">
        <v>20411.8</v>
      </c>
      <c r="JA57" s="261">
        <v>7341.5</v>
      </c>
      <c r="JB57" s="261">
        <v>20183.3</v>
      </c>
      <c r="JC57" s="261">
        <v>13349.63</v>
      </c>
      <c r="JD57" s="261">
        <v>29599.5</v>
      </c>
      <c r="JE57" s="261">
        <v>10656.2</v>
      </c>
      <c r="JF57" s="261">
        <v>4458.8999999999996</v>
      </c>
      <c r="JG57" s="261">
        <v>109</v>
      </c>
      <c r="JH57" s="261">
        <v>1086</v>
      </c>
      <c r="JI57" s="261">
        <v>80.510000000000005</v>
      </c>
      <c r="JJ57" s="261">
        <v>152.5</v>
      </c>
      <c r="JK57" s="261">
        <v>294</v>
      </c>
      <c r="JL57" s="262"/>
      <c r="JM57" s="263">
        <f t="shared" si="17"/>
        <v>107722.83999999998</v>
      </c>
      <c r="JN57" s="264">
        <f t="shared" si="17"/>
        <v>87311.039999999979</v>
      </c>
      <c r="JO57" s="261">
        <v>0</v>
      </c>
      <c r="JP57" s="261">
        <v>0</v>
      </c>
      <c r="JQ57" s="261">
        <v>0</v>
      </c>
      <c r="JR57" s="261">
        <v>0</v>
      </c>
      <c r="JS57" s="261">
        <v>0</v>
      </c>
      <c r="JT57" s="261">
        <v>0</v>
      </c>
      <c r="JU57" s="261">
        <v>0</v>
      </c>
      <c r="JV57" s="261">
        <v>0</v>
      </c>
      <c r="JW57" s="261">
        <v>0</v>
      </c>
      <c r="JX57" s="261">
        <v>0</v>
      </c>
      <c r="JY57" s="261">
        <v>0</v>
      </c>
      <c r="JZ57" s="261">
        <v>0</v>
      </c>
      <c r="KA57" s="262"/>
      <c r="KB57" s="263">
        <f t="shared" si="18"/>
        <v>0</v>
      </c>
      <c r="KC57" s="264">
        <f t="shared" si="18"/>
        <v>0</v>
      </c>
      <c r="KD57" s="261">
        <v>10880.08</v>
      </c>
      <c r="KE57" s="261">
        <v>15200</v>
      </c>
      <c r="KF57" s="261">
        <v>9920</v>
      </c>
      <c r="KG57" s="261">
        <v>11441.34</v>
      </c>
      <c r="KH57" s="261">
        <v>9920.0300000000007</v>
      </c>
      <c r="KI57" s="261">
        <v>9681.91</v>
      </c>
      <c r="KJ57" s="261">
        <v>12240</v>
      </c>
      <c r="KK57" s="261">
        <v>6560</v>
      </c>
      <c r="KL57" s="261">
        <v>8080</v>
      </c>
      <c r="KM57" s="261">
        <v>9120.1</v>
      </c>
      <c r="KN57" s="261">
        <v>7840</v>
      </c>
      <c r="KO57" s="261">
        <v>7600</v>
      </c>
      <c r="KP57" s="262"/>
      <c r="KQ57" s="263">
        <f t="shared" si="19"/>
        <v>118483.46</v>
      </c>
      <c r="KR57" s="264">
        <f t="shared" si="19"/>
        <v>107603.38</v>
      </c>
      <c r="KS57" s="261">
        <v>100</v>
      </c>
      <c r="KT57" s="261">
        <v>300</v>
      </c>
      <c r="KU57" s="261">
        <v>250</v>
      </c>
      <c r="KV57" s="261">
        <v>400</v>
      </c>
      <c r="KW57" s="261">
        <v>300</v>
      </c>
      <c r="KX57" s="261">
        <v>350</v>
      </c>
      <c r="KY57" s="261">
        <v>500</v>
      </c>
      <c r="KZ57" s="261">
        <v>150</v>
      </c>
      <c r="LA57" s="261">
        <v>150</v>
      </c>
      <c r="LB57" s="261">
        <v>500</v>
      </c>
      <c r="LC57" s="261">
        <v>250</v>
      </c>
      <c r="LD57" s="261">
        <v>150</v>
      </c>
      <c r="LE57" s="262"/>
      <c r="LF57" s="263">
        <f t="shared" si="20"/>
        <v>3400</v>
      </c>
      <c r="LG57" s="264">
        <f t="shared" si="20"/>
        <v>3300</v>
      </c>
      <c r="LH57" s="261">
        <v>80</v>
      </c>
      <c r="LI57" s="261">
        <v>0</v>
      </c>
      <c r="LJ57" s="261">
        <v>160</v>
      </c>
      <c r="LK57" s="261">
        <v>0</v>
      </c>
      <c r="LL57" s="261">
        <v>320</v>
      </c>
      <c r="LM57" s="261">
        <v>160</v>
      </c>
      <c r="LN57" s="261">
        <v>80</v>
      </c>
      <c r="LO57" s="261">
        <v>160</v>
      </c>
      <c r="LP57" s="261">
        <v>80</v>
      </c>
      <c r="LQ57" s="261">
        <v>160</v>
      </c>
      <c r="LR57" s="261">
        <v>80</v>
      </c>
      <c r="LS57" s="261">
        <v>160</v>
      </c>
      <c r="LT57" s="262"/>
      <c r="LU57" s="263">
        <f t="shared" si="21"/>
        <v>1440</v>
      </c>
      <c r="LV57" s="264">
        <f t="shared" si="21"/>
        <v>1360</v>
      </c>
      <c r="LW57" s="261">
        <v>0</v>
      </c>
      <c r="LX57" s="261">
        <v>0</v>
      </c>
      <c r="LY57" s="261">
        <v>0</v>
      </c>
      <c r="LZ57" s="261">
        <v>0</v>
      </c>
      <c r="MA57" s="261">
        <v>0</v>
      </c>
      <c r="MB57" s="261">
        <v>0</v>
      </c>
      <c r="MC57" s="261">
        <v>0</v>
      </c>
      <c r="MD57" s="261">
        <v>0</v>
      </c>
      <c r="ME57" s="261">
        <v>0</v>
      </c>
      <c r="MF57" s="261">
        <v>0</v>
      </c>
      <c r="MG57" s="261">
        <v>0</v>
      </c>
      <c r="MH57" s="261">
        <v>0</v>
      </c>
      <c r="MI57" s="262"/>
      <c r="MJ57" s="263">
        <f t="shared" si="22"/>
        <v>0</v>
      </c>
      <c r="MK57" s="264">
        <f t="shared" si="22"/>
        <v>0</v>
      </c>
      <c r="ML57" s="261">
        <v>790</v>
      </c>
      <c r="MM57" s="261">
        <v>2765</v>
      </c>
      <c r="MN57" s="261">
        <v>1580</v>
      </c>
      <c r="MO57" s="261">
        <v>790</v>
      </c>
      <c r="MP57" s="261">
        <v>2370</v>
      </c>
      <c r="MQ57" s="261">
        <v>2765</v>
      </c>
      <c r="MR57" s="261">
        <v>5135</v>
      </c>
      <c r="MS57" s="261">
        <v>1580</v>
      </c>
      <c r="MT57" s="261">
        <v>1185</v>
      </c>
      <c r="MU57" s="261">
        <v>1975</v>
      </c>
      <c r="MV57" s="261">
        <v>1580</v>
      </c>
      <c r="MW57" s="261">
        <v>1185</v>
      </c>
      <c r="MX57" s="262"/>
      <c r="MY57" s="263">
        <f t="shared" si="23"/>
        <v>23700</v>
      </c>
      <c r="MZ57" s="264">
        <f t="shared" si="23"/>
        <v>22910</v>
      </c>
      <c r="NA57" s="261">
        <v>35595</v>
      </c>
      <c r="NB57" s="261">
        <v>47010</v>
      </c>
      <c r="NC57" s="261">
        <v>48180</v>
      </c>
      <c r="ND57" s="261">
        <v>57960</v>
      </c>
      <c r="NE57" s="261">
        <v>55355</v>
      </c>
      <c r="NF57" s="261">
        <v>45325</v>
      </c>
      <c r="NG57" s="261">
        <v>54690</v>
      </c>
      <c r="NH57" s="261">
        <v>30095</v>
      </c>
      <c r="NI57" s="261">
        <v>26510</v>
      </c>
      <c r="NJ57" s="261">
        <v>40775</v>
      </c>
      <c r="NK57" s="261">
        <v>44990</v>
      </c>
      <c r="NL57" s="261">
        <v>37335</v>
      </c>
      <c r="NM57" s="262"/>
      <c r="NN57" s="263">
        <f t="shared" si="24"/>
        <v>523820</v>
      </c>
      <c r="NO57" s="264">
        <f t="shared" si="24"/>
        <v>488225</v>
      </c>
      <c r="NP57" s="261">
        <v>2066.29</v>
      </c>
      <c r="NQ57" s="261">
        <v>1259.53</v>
      </c>
      <c r="NR57" s="261">
        <v>2988.48</v>
      </c>
      <c r="NS57" s="261">
        <v>1922.17</v>
      </c>
      <c r="NT57" s="261">
        <v>1581.05</v>
      </c>
      <c r="NU57" s="261">
        <v>2237.9499999999998</v>
      </c>
      <c r="NV57" s="261">
        <v>1891.75</v>
      </c>
      <c r="NW57" s="261">
        <v>1313.03</v>
      </c>
      <c r="NX57" s="261">
        <v>1547.53</v>
      </c>
      <c r="NY57" s="261">
        <v>2453.5500000000002</v>
      </c>
      <c r="NZ57" s="261">
        <v>766.35</v>
      </c>
      <c r="OA57" s="261">
        <v>1435.17</v>
      </c>
      <c r="OB57" s="262"/>
      <c r="OC57" s="263">
        <f t="shared" si="25"/>
        <v>21462.85</v>
      </c>
      <c r="OD57" s="264">
        <f t="shared" si="25"/>
        <v>19396.559999999998</v>
      </c>
      <c r="OE57" s="261">
        <v>7440</v>
      </c>
      <c r="OF57" s="261">
        <v>9920</v>
      </c>
      <c r="OG57" s="261">
        <v>9760</v>
      </c>
      <c r="OH57" s="261">
        <v>11280</v>
      </c>
      <c r="OI57" s="261">
        <v>10160</v>
      </c>
      <c r="OJ57" s="261">
        <v>8880</v>
      </c>
      <c r="OK57" s="261">
        <v>13440</v>
      </c>
      <c r="OL57" s="261">
        <v>5600</v>
      </c>
      <c r="OM57" s="261">
        <v>5120</v>
      </c>
      <c r="ON57" s="261">
        <v>9120</v>
      </c>
      <c r="OO57" s="261">
        <v>9760</v>
      </c>
      <c r="OP57" s="261">
        <v>6800</v>
      </c>
      <c r="OQ57" s="262"/>
      <c r="OR57" s="263">
        <f t="shared" si="26"/>
        <v>107280</v>
      </c>
      <c r="OS57" s="264">
        <f t="shared" si="26"/>
        <v>99840</v>
      </c>
      <c r="OT57" s="261">
        <v>0</v>
      </c>
      <c r="OU57" s="261">
        <v>0</v>
      </c>
      <c r="OV57" s="261">
        <v>0</v>
      </c>
      <c r="OW57" s="261">
        <v>100</v>
      </c>
      <c r="OX57" s="261">
        <v>0</v>
      </c>
      <c r="OY57" s="261">
        <v>100</v>
      </c>
      <c r="OZ57" s="261">
        <v>100</v>
      </c>
      <c r="PA57" s="261">
        <v>0</v>
      </c>
      <c r="PB57" s="261">
        <v>0</v>
      </c>
      <c r="PC57" s="261">
        <v>0</v>
      </c>
      <c r="PD57" s="261">
        <v>50</v>
      </c>
      <c r="PE57" s="261">
        <v>50</v>
      </c>
      <c r="PF57" s="262"/>
      <c r="PG57" s="263">
        <f t="shared" si="27"/>
        <v>400</v>
      </c>
      <c r="PH57" s="264">
        <f t="shared" si="27"/>
        <v>400</v>
      </c>
      <c r="PI57" s="261">
        <v>13200</v>
      </c>
      <c r="PJ57" s="261">
        <v>9675</v>
      </c>
      <c r="PK57" s="261">
        <v>11565</v>
      </c>
      <c r="PL57" s="261">
        <v>9445</v>
      </c>
      <c r="PM57" s="261">
        <v>13916.23</v>
      </c>
      <c r="PN57" s="261">
        <v>14303.77</v>
      </c>
      <c r="PO57" s="261">
        <v>12800</v>
      </c>
      <c r="PP57" s="261">
        <v>10419.370000000001</v>
      </c>
      <c r="PQ57" s="261">
        <v>9315</v>
      </c>
      <c r="PR57" s="261">
        <v>16670</v>
      </c>
      <c r="PS57" s="261">
        <v>15845</v>
      </c>
      <c r="PT57" s="261">
        <v>13535</v>
      </c>
      <c r="PU57" s="262"/>
      <c r="PV57" s="263">
        <f t="shared" si="28"/>
        <v>150689.37</v>
      </c>
      <c r="PW57" s="264">
        <f t="shared" si="28"/>
        <v>137489.37</v>
      </c>
      <c r="PX57" s="261">
        <v>240</v>
      </c>
      <c r="PY57" s="261">
        <v>450</v>
      </c>
      <c r="PZ57" s="261">
        <v>75</v>
      </c>
      <c r="QA57" s="261">
        <v>300</v>
      </c>
      <c r="QB57" s="261">
        <v>0</v>
      </c>
      <c r="QC57" s="261">
        <v>1172.01</v>
      </c>
      <c r="QD57" s="261">
        <v>90</v>
      </c>
      <c r="QE57" s="261">
        <v>225</v>
      </c>
      <c r="QF57" s="261">
        <v>225</v>
      </c>
      <c r="QG57" s="261">
        <v>375</v>
      </c>
      <c r="QH57" s="261">
        <v>225</v>
      </c>
      <c r="QI57" s="261">
        <v>5</v>
      </c>
      <c r="QJ57" s="262"/>
      <c r="QK57" s="263">
        <f t="shared" si="29"/>
        <v>3382.01</v>
      </c>
      <c r="QL57" s="264">
        <f t="shared" si="29"/>
        <v>3142.01</v>
      </c>
      <c r="QM57" s="261">
        <v>0</v>
      </c>
      <c r="QN57" s="261">
        <v>0</v>
      </c>
      <c r="QO57" s="261">
        <v>0</v>
      </c>
      <c r="QP57" s="261">
        <v>0</v>
      </c>
      <c r="QQ57" s="261">
        <v>0</v>
      </c>
      <c r="QR57" s="261">
        <v>0</v>
      </c>
      <c r="QS57" s="261">
        <v>0</v>
      </c>
      <c r="QT57" s="261">
        <v>0</v>
      </c>
      <c r="QU57" s="261">
        <v>0</v>
      </c>
      <c r="QV57" s="261">
        <v>0</v>
      </c>
      <c r="QW57" s="261">
        <v>0</v>
      </c>
      <c r="QX57" s="261">
        <v>0</v>
      </c>
      <c r="QY57" s="262"/>
      <c r="QZ57" s="263">
        <f t="shared" si="30"/>
        <v>0</v>
      </c>
      <c r="RA57" s="264">
        <f t="shared" si="30"/>
        <v>0</v>
      </c>
      <c r="RB57" s="261">
        <v>100</v>
      </c>
      <c r="RC57" s="261">
        <v>250</v>
      </c>
      <c r="RD57" s="261">
        <v>200</v>
      </c>
      <c r="RE57" s="261">
        <v>100</v>
      </c>
      <c r="RF57" s="261">
        <v>100</v>
      </c>
      <c r="RG57" s="261">
        <v>150</v>
      </c>
      <c r="RH57" s="261">
        <v>150</v>
      </c>
      <c r="RI57" s="261">
        <v>100</v>
      </c>
      <c r="RJ57" s="261">
        <v>150</v>
      </c>
      <c r="RK57" s="261">
        <v>100</v>
      </c>
      <c r="RL57" s="261">
        <v>200</v>
      </c>
      <c r="RM57" s="261">
        <v>50</v>
      </c>
      <c r="RN57" s="262"/>
      <c r="RO57" s="263">
        <f t="shared" si="31"/>
        <v>1650</v>
      </c>
      <c r="RP57" s="264">
        <f t="shared" si="31"/>
        <v>1550</v>
      </c>
      <c r="RQ57" s="261">
        <v>0</v>
      </c>
      <c r="RR57" s="261">
        <v>80</v>
      </c>
      <c r="RS57" s="261">
        <v>80</v>
      </c>
      <c r="RT57" s="261">
        <v>0</v>
      </c>
      <c r="RU57" s="261">
        <v>0</v>
      </c>
      <c r="RV57" s="261">
        <v>0</v>
      </c>
      <c r="RW57" s="261">
        <v>0</v>
      </c>
      <c r="RX57" s="261">
        <v>0</v>
      </c>
      <c r="RY57" s="261">
        <v>0</v>
      </c>
      <c r="RZ57" s="261">
        <v>0</v>
      </c>
      <c r="SA57" s="261">
        <v>0</v>
      </c>
      <c r="SB57" s="261">
        <v>0</v>
      </c>
      <c r="SC57" s="262"/>
      <c r="SD57" s="263">
        <f t="shared" si="32"/>
        <v>160</v>
      </c>
      <c r="SE57" s="264">
        <f t="shared" si="32"/>
        <v>160</v>
      </c>
      <c r="SF57" s="261">
        <v>0</v>
      </c>
      <c r="SG57" s="261">
        <v>0</v>
      </c>
      <c r="SH57" s="261">
        <v>0</v>
      </c>
      <c r="SI57" s="261">
        <v>0</v>
      </c>
      <c r="SJ57" s="261">
        <v>0</v>
      </c>
      <c r="SK57" s="261">
        <v>0</v>
      </c>
      <c r="SL57" s="261">
        <v>0</v>
      </c>
      <c r="SM57" s="261">
        <v>0</v>
      </c>
      <c r="SN57" s="261">
        <v>0</v>
      </c>
      <c r="SO57" s="261">
        <v>0</v>
      </c>
      <c r="SP57" s="261">
        <v>0</v>
      </c>
      <c r="SQ57" s="261">
        <v>0</v>
      </c>
      <c r="SR57" s="262"/>
      <c r="SS57" s="263">
        <f t="shared" si="33"/>
        <v>0</v>
      </c>
      <c r="ST57" s="264">
        <f t="shared" si="33"/>
        <v>0</v>
      </c>
      <c r="SU57" s="261">
        <v>8983.5400000000009</v>
      </c>
      <c r="SV57" s="261">
        <v>10762.66</v>
      </c>
      <c r="SW57" s="261">
        <v>11966.78</v>
      </c>
      <c r="SX57" s="261">
        <v>10771.68</v>
      </c>
      <c r="SY57" s="261">
        <v>11346.68</v>
      </c>
      <c r="SZ57" s="261">
        <v>12219.33</v>
      </c>
      <c r="TA57" s="261">
        <v>10749.13</v>
      </c>
      <c r="TB57" s="261">
        <v>6642.95</v>
      </c>
      <c r="TC57" s="261">
        <v>7705.01</v>
      </c>
      <c r="TD57" s="261">
        <v>11797.66</v>
      </c>
      <c r="TE57" s="261">
        <v>11103.15</v>
      </c>
      <c r="TF57" s="261">
        <v>12771.78</v>
      </c>
      <c r="TG57" s="262"/>
      <c r="TH57" s="263">
        <f t="shared" si="34"/>
        <v>126820.34999999999</v>
      </c>
      <c r="TI57" s="264">
        <f t="shared" si="34"/>
        <v>117836.81</v>
      </c>
      <c r="TJ57" s="261">
        <v>2848.84</v>
      </c>
      <c r="TK57" s="261">
        <v>3089.95</v>
      </c>
      <c r="TL57" s="261">
        <v>2042</v>
      </c>
      <c r="TM57" s="261">
        <v>2908.21</v>
      </c>
      <c r="TN57" s="261">
        <v>2415.14</v>
      </c>
      <c r="TO57" s="261">
        <v>2029.22</v>
      </c>
      <c r="TP57" s="261">
        <v>1913.63</v>
      </c>
      <c r="TQ57" s="261">
        <v>1643.04</v>
      </c>
      <c r="TR57" s="261">
        <v>2290.65</v>
      </c>
      <c r="TS57" s="261">
        <v>3409.06</v>
      </c>
      <c r="TT57" s="261">
        <v>1933.32</v>
      </c>
      <c r="TU57" s="261">
        <v>1685.96</v>
      </c>
      <c r="TV57" s="262"/>
      <c r="TW57" s="263">
        <f t="shared" si="35"/>
        <v>28209.02</v>
      </c>
      <c r="TX57" s="264">
        <f t="shared" si="35"/>
        <v>25360.18</v>
      </c>
      <c r="TY57" s="261">
        <v>6080</v>
      </c>
      <c r="TZ57" s="261">
        <v>7280</v>
      </c>
      <c r="UA57" s="261">
        <v>8080</v>
      </c>
      <c r="UB57" s="261">
        <v>7280</v>
      </c>
      <c r="UC57" s="261">
        <v>7680</v>
      </c>
      <c r="UD57" s="261">
        <v>8240</v>
      </c>
      <c r="UE57" s="261">
        <v>7280</v>
      </c>
      <c r="UF57" s="261">
        <v>4480</v>
      </c>
      <c r="UG57" s="261">
        <v>5200</v>
      </c>
      <c r="UH57" s="261">
        <v>8000</v>
      </c>
      <c r="UI57" s="261">
        <v>7520</v>
      </c>
      <c r="UJ57" s="261">
        <v>8640</v>
      </c>
      <c r="UK57" s="262"/>
      <c r="UL57" s="263">
        <f t="shared" si="36"/>
        <v>85760</v>
      </c>
      <c r="UM57" s="264">
        <f t="shared" si="36"/>
        <v>79680</v>
      </c>
      <c r="UN57" s="261">
        <v>1550</v>
      </c>
      <c r="UO57" s="261">
        <v>1300</v>
      </c>
      <c r="UP57" s="261">
        <v>1550</v>
      </c>
      <c r="UQ57" s="261">
        <v>1300</v>
      </c>
      <c r="UR57" s="261">
        <v>1450</v>
      </c>
      <c r="US57" s="261">
        <v>1250</v>
      </c>
      <c r="UT57" s="261">
        <v>1500</v>
      </c>
      <c r="UU57" s="261">
        <v>1000</v>
      </c>
      <c r="UV57" s="261">
        <v>1400</v>
      </c>
      <c r="UW57" s="261">
        <v>1250</v>
      </c>
      <c r="UX57" s="261">
        <v>1700</v>
      </c>
      <c r="UY57" s="261">
        <v>1710</v>
      </c>
      <c r="UZ57" s="262"/>
      <c r="VA57" s="263">
        <f t="shared" si="37"/>
        <v>16960</v>
      </c>
      <c r="VB57" s="264">
        <f t="shared" si="37"/>
        <v>15410</v>
      </c>
      <c r="VC57" s="261">
        <v>160</v>
      </c>
      <c r="VD57" s="261">
        <v>0</v>
      </c>
      <c r="VE57" s="261">
        <v>160</v>
      </c>
      <c r="VF57" s="261">
        <v>0</v>
      </c>
      <c r="VG57" s="261">
        <v>240</v>
      </c>
      <c r="VH57" s="261">
        <v>0</v>
      </c>
      <c r="VI57" s="261">
        <v>80</v>
      </c>
      <c r="VJ57" s="261">
        <v>0</v>
      </c>
      <c r="VK57" s="261">
        <v>0</v>
      </c>
      <c r="VL57" s="261">
        <v>0</v>
      </c>
      <c r="VM57" s="261">
        <v>0</v>
      </c>
      <c r="VN57" s="261">
        <v>80</v>
      </c>
      <c r="VO57" s="262"/>
      <c r="VP57" s="263">
        <f t="shared" si="38"/>
        <v>720</v>
      </c>
      <c r="VQ57" s="264">
        <f t="shared" si="38"/>
        <v>560</v>
      </c>
      <c r="VR57" s="261">
        <v>5900</v>
      </c>
      <c r="VS57" s="261">
        <v>4130</v>
      </c>
      <c r="VT57" s="261">
        <v>5015</v>
      </c>
      <c r="VU57" s="261">
        <v>4720</v>
      </c>
      <c r="VV57" s="261">
        <v>6785</v>
      </c>
      <c r="VW57" s="261">
        <v>5310</v>
      </c>
      <c r="VX57" s="261">
        <v>4130</v>
      </c>
      <c r="VY57" s="261">
        <v>4425</v>
      </c>
      <c r="VZ57" s="261">
        <v>5310</v>
      </c>
      <c r="WA57" s="261">
        <v>5015</v>
      </c>
      <c r="WB57" s="261">
        <v>4130</v>
      </c>
      <c r="WC57" s="261">
        <v>4720</v>
      </c>
      <c r="WD57" s="262"/>
      <c r="WE57" s="263">
        <f t="shared" si="39"/>
        <v>59590</v>
      </c>
      <c r="WF57" s="264">
        <f t="shared" si="39"/>
        <v>53690</v>
      </c>
      <c r="WG57" s="261">
        <v>14166.77</v>
      </c>
      <c r="WH57" s="261">
        <v>21642.81</v>
      </c>
      <c r="WI57" s="261">
        <v>16375.05</v>
      </c>
      <c r="WJ57" s="261">
        <v>19721.23</v>
      </c>
      <c r="WK57" s="261">
        <v>13951.61</v>
      </c>
      <c r="WL57" s="261">
        <v>16287.37</v>
      </c>
      <c r="WM57" s="261">
        <v>13432.65</v>
      </c>
      <c r="WN57" s="261">
        <v>10329.370000000001</v>
      </c>
      <c r="WO57" s="261">
        <v>15928.92</v>
      </c>
      <c r="WP57" s="261">
        <v>20158.97</v>
      </c>
      <c r="WQ57" s="261">
        <v>17474.099999999999</v>
      </c>
      <c r="WR57" s="261">
        <v>19306.02</v>
      </c>
      <c r="WS57" s="262"/>
      <c r="WT57" s="263">
        <f t="shared" si="40"/>
        <v>198774.87</v>
      </c>
      <c r="WU57" s="264">
        <f t="shared" si="40"/>
        <v>184608.09999999998</v>
      </c>
      <c r="WV57" s="261">
        <v>3026.99</v>
      </c>
      <c r="WW57" s="261">
        <v>4148.6099999999997</v>
      </c>
      <c r="WX57" s="261">
        <v>3479.63</v>
      </c>
      <c r="WY57" s="261">
        <v>4190.16</v>
      </c>
      <c r="WZ57" s="261">
        <v>3886.29</v>
      </c>
      <c r="XA57" s="261">
        <v>4332.5200000000004</v>
      </c>
      <c r="XB57" s="261">
        <v>3059.22</v>
      </c>
      <c r="XC57" s="261">
        <v>2536.34</v>
      </c>
      <c r="XD57" s="261">
        <v>3314.28</v>
      </c>
      <c r="XE57" s="261">
        <v>4414.1000000000004</v>
      </c>
      <c r="XF57" s="261">
        <v>3728.38</v>
      </c>
      <c r="XG57" s="261">
        <v>4018.59</v>
      </c>
      <c r="XH57" s="262"/>
      <c r="XI57" s="263">
        <f t="shared" si="41"/>
        <v>44135.11</v>
      </c>
      <c r="XJ57" s="264">
        <f t="shared" si="41"/>
        <v>41108.119999999995</v>
      </c>
      <c r="XK57" s="261">
        <v>0</v>
      </c>
      <c r="XL57" s="261">
        <v>0</v>
      </c>
      <c r="XM57" s="261">
        <v>0</v>
      </c>
      <c r="XN57" s="261">
        <v>0</v>
      </c>
      <c r="XO57" s="261">
        <v>0</v>
      </c>
      <c r="XP57" s="261">
        <v>0</v>
      </c>
      <c r="XQ57" s="261">
        <v>0</v>
      </c>
      <c r="XR57" s="261">
        <v>0</v>
      </c>
      <c r="XS57" s="261">
        <v>0</v>
      </c>
      <c r="XT57" s="261">
        <v>0</v>
      </c>
      <c r="XU57" s="261">
        <v>0</v>
      </c>
      <c r="XV57" s="261">
        <v>0</v>
      </c>
      <c r="XW57" s="261"/>
      <c r="XX57" s="263">
        <f t="shared" si="42"/>
        <v>0</v>
      </c>
      <c r="XY57" s="264">
        <f t="shared" si="42"/>
        <v>0</v>
      </c>
      <c r="XZ57" s="261">
        <v>2214.36</v>
      </c>
      <c r="YA57" s="261">
        <v>3895.01</v>
      </c>
      <c r="YB57" s="261">
        <v>2557.58</v>
      </c>
      <c r="YC57" s="261">
        <v>1836.81</v>
      </c>
      <c r="YD57" s="261">
        <v>2660.86</v>
      </c>
      <c r="YE57" s="261">
        <v>3922.72</v>
      </c>
      <c r="YF57" s="261">
        <v>3971.29</v>
      </c>
      <c r="YG57" s="261">
        <v>851.55</v>
      </c>
      <c r="YH57" s="261">
        <v>1211.56</v>
      </c>
      <c r="YI57" s="261">
        <v>3136.13</v>
      </c>
      <c r="YJ57" s="261">
        <v>3662.17</v>
      </c>
      <c r="YK57" s="261">
        <v>2442.8200000000002</v>
      </c>
      <c r="YL57" s="262"/>
      <c r="YM57" s="263">
        <f t="shared" si="43"/>
        <v>32362.86</v>
      </c>
      <c r="YN57" s="264">
        <f t="shared" si="43"/>
        <v>30148.5</v>
      </c>
      <c r="YO57" s="261">
        <v>4895.72</v>
      </c>
      <c r="YP57" s="261">
        <v>7251.67</v>
      </c>
      <c r="YQ57" s="261">
        <v>4332.91</v>
      </c>
      <c r="YR57" s="261">
        <v>4676.3500000000004</v>
      </c>
      <c r="YS57" s="261">
        <v>4781.7</v>
      </c>
      <c r="YT57" s="261">
        <v>6192.29</v>
      </c>
      <c r="YU57" s="261">
        <v>6360</v>
      </c>
      <c r="YV57" s="261">
        <v>2476.4299999999998</v>
      </c>
      <c r="YW57" s="261">
        <v>2919.28</v>
      </c>
      <c r="YX57" s="261">
        <v>5389.4</v>
      </c>
      <c r="YY57" s="261">
        <v>7023.3</v>
      </c>
      <c r="YZ57" s="261">
        <v>5365.5</v>
      </c>
      <c r="ZA57" s="262"/>
      <c r="ZB57" s="263">
        <f t="shared" si="44"/>
        <v>61664.55</v>
      </c>
      <c r="ZC57" s="264">
        <f t="shared" si="44"/>
        <v>56768.83</v>
      </c>
      <c r="ZD57" s="261">
        <v>0</v>
      </c>
      <c r="ZE57" s="261">
        <v>0</v>
      </c>
      <c r="ZF57" s="261">
        <v>0</v>
      </c>
      <c r="ZG57" s="261">
        <v>0</v>
      </c>
      <c r="ZH57" s="261">
        <v>0</v>
      </c>
      <c r="ZI57" s="261">
        <v>0</v>
      </c>
      <c r="ZJ57" s="261">
        <v>0</v>
      </c>
      <c r="ZK57" s="261">
        <v>0</v>
      </c>
      <c r="ZL57" s="261">
        <v>0</v>
      </c>
      <c r="ZM57" s="261">
        <v>0</v>
      </c>
      <c r="ZN57" s="261">
        <v>0</v>
      </c>
      <c r="ZO57" s="261">
        <v>0</v>
      </c>
      <c r="ZP57" s="262"/>
      <c r="ZQ57" s="263">
        <f t="shared" si="45"/>
        <v>0</v>
      </c>
      <c r="ZR57" s="264">
        <f t="shared" si="45"/>
        <v>0</v>
      </c>
      <c r="ZS57" s="261">
        <v>14926.55</v>
      </c>
      <c r="ZT57" s="261">
        <v>18695.060000000001</v>
      </c>
      <c r="ZU57" s="261">
        <v>14941.99</v>
      </c>
      <c r="ZV57" s="261">
        <v>17836.75</v>
      </c>
      <c r="ZW57" s="261">
        <v>21154.27</v>
      </c>
      <c r="ZX57" s="261">
        <v>22003.65</v>
      </c>
      <c r="ZY57" s="261">
        <v>14249.7</v>
      </c>
      <c r="ZZ57" s="261">
        <v>11720.75</v>
      </c>
      <c r="AAA57" s="261">
        <v>13950.67</v>
      </c>
      <c r="AAB57" s="261">
        <v>19568.37</v>
      </c>
      <c r="AAC57" s="261">
        <v>16401.53</v>
      </c>
      <c r="AAD57" s="261">
        <v>16861.16</v>
      </c>
      <c r="AAE57" s="262"/>
      <c r="AAF57" s="263">
        <f t="shared" si="46"/>
        <v>202310.45000000004</v>
      </c>
      <c r="AAG57" s="264">
        <f t="shared" si="46"/>
        <v>187383.9</v>
      </c>
      <c r="AAH57" s="261">
        <v>19508.73</v>
      </c>
      <c r="AAI57" s="261">
        <v>23193.23</v>
      </c>
      <c r="AAJ57" s="261">
        <v>20058.03</v>
      </c>
      <c r="AAK57" s="261">
        <v>23527.26</v>
      </c>
      <c r="AAL57" s="261">
        <v>23170.93</v>
      </c>
      <c r="AAM57" s="261">
        <v>25481.39</v>
      </c>
      <c r="AAN57" s="261">
        <v>22880.42</v>
      </c>
      <c r="AAO57" s="261">
        <v>12330.42</v>
      </c>
      <c r="AAP57" s="261">
        <v>11808.06</v>
      </c>
      <c r="AAQ57" s="261">
        <v>12951.93</v>
      </c>
      <c r="AAR57" s="261">
        <v>11583.07</v>
      </c>
      <c r="AAS57" s="261">
        <v>11744.48</v>
      </c>
      <c r="AAT57" s="262"/>
      <c r="AAU57" s="263">
        <f t="shared" si="47"/>
        <v>218237.95</v>
      </c>
      <c r="AAV57" s="264">
        <f t="shared" si="47"/>
        <v>198729.22</v>
      </c>
      <c r="AAW57" s="261">
        <v>7874.47</v>
      </c>
      <c r="AAX57" s="261">
        <v>8732.8700000000008</v>
      </c>
      <c r="AAY57" s="261">
        <v>7906.16</v>
      </c>
      <c r="AAZ57" s="261">
        <v>9019.23</v>
      </c>
      <c r="ABA57" s="261">
        <v>8952.66</v>
      </c>
      <c r="ABB57" s="261">
        <v>9586.94</v>
      </c>
      <c r="ABC57" s="261">
        <v>9331.1200000000008</v>
      </c>
      <c r="ABD57" s="261">
        <v>4887.16</v>
      </c>
      <c r="ABE57" s="261">
        <v>4106.49</v>
      </c>
      <c r="ABF57" s="261">
        <v>5819.27</v>
      </c>
      <c r="ABG57" s="261">
        <v>4907.59</v>
      </c>
      <c r="ABH57" s="261">
        <v>4913.7700000000004</v>
      </c>
      <c r="ABI57" s="262"/>
      <c r="ABJ57" s="263">
        <f t="shared" si="48"/>
        <v>86037.73000000001</v>
      </c>
      <c r="ABK57" s="264">
        <f t="shared" si="48"/>
        <v>78163.259999999995</v>
      </c>
      <c r="ABL57" s="261">
        <v>4151.62</v>
      </c>
      <c r="ABM57" s="261">
        <v>5149.46</v>
      </c>
      <c r="ABN57" s="261">
        <v>3745.85</v>
      </c>
      <c r="ABO57" s="261">
        <v>4772.9799999999996</v>
      </c>
      <c r="ABP57" s="261">
        <v>5395</v>
      </c>
      <c r="ABQ57" s="261">
        <v>4392.3999999999996</v>
      </c>
      <c r="ABR57" s="261">
        <v>3592.5</v>
      </c>
      <c r="ABS57" s="261">
        <v>1802</v>
      </c>
      <c r="ABT57" s="261">
        <v>1320</v>
      </c>
      <c r="ABU57" s="261">
        <v>1587.5</v>
      </c>
      <c r="ABV57" s="261">
        <v>1338</v>
      </c>
      <c r="ABW57" s="261">
        <v>1038.48</v>
      </c>
      <c r="ABX57" s="262"/>
      <c r="ABY57" s="263">
        <f t="shared" si="49"/>
        <v>38285.79</v>
      </c>
      <c r="ABZ57" s="264">
        <f t="shared" si="49"/>
        <v>34134.170000000006</v>
      </c>
      <c r="ACA57" s="261">
        <v>27653.22</v>
      </c>
      <c r="ACB57" s="261">
        <v>30395.040000000001</v>
      </c>
      <c r="ACC57" s="261">
        <v>28043.01</v>
      </c>
      <c r="ACD57" s="261">
        <v>31444</v>
      </c>
      <c r="ACE57" s="261">
        <v>32203.77</v>
      </c>
      <c r="ACF57" s="261">
        <v>34248.9</v>
      </c>
      <c r="ACG57" s="261">
        <v>33951.129999999997</v>
      </c>
      <c r="ACH57" s="261">
        <v>18161.759999999998</v>
      </c>
      <c r="ACI57" s="261">
        <v>15084.29</v>
      </c>
      <c r="ACJ57" s="261">
        <v>20701.349999999999</v>
      </c>
      <c r="ACK57" s="261">
        <v>21093.65</v>
      </c>
      <c r="ACL57" s="261">
        <v>20279.36</v>
      </c>
      <c r="ACM57" s="262"/>
      <c r="ACN57" s="263">
        <f t="shared" si="50"/>
        <v>313259.48000000004</v>
      </c>
      <c r="ACO57" s="264">
        <f t="shared" si="50"/>
        <v>285606.26</v>
      </c>
      <c r="ACP57" s="261">
        <v>0</v>
      </c>
      <c r="ACQ57" s="261">
        <v>0</v>
      </c>
      <c r="ACR57" s="261">
        <v>460</v>
      </c>
      <c r="ACS57" s="261">
        <v>115</v>
      </c>
      <c r="ACT57" s="261">
        <v>0</v>
      </c>
      <c r="ACU57" s="261">
        <v>0</v>
      </c>
      <c r="ACV57" s="261">
        <v>0</v>
      </c>
      <c r="ACW57" s="261">
        <v>230</v>
      </c>
      <c r="ACX57" s="261">
        <v>0</v>
      </c>
      <c r="ACY57" s="261">
        <v>330.62</v>
      </c>
      <c r="ACZ57" s="261">
        <v>230</v>
      </c>
      <c r="ADA57" s="261">
        <v>0</v>
      </c>
      <c r="ADB57" s="262"/>
      <c r="ADC57" s="263">
        <f t="shared" si="51"/>
        <v>1365.62</v>
      </c>
      <c r="ADD57" s="264">
        <f t="shared" si="51"/>
        <v>1365.62</v>
      </c>
      <c r="ADE57" s="261">
        <v>0</v>
      </c>
      <c r="ADF57" s="261">
        <v>0</v>
      </c>
      <c r="ADG57" s="261">
        <v>0</v>
      </c>
      <c r="ADH57" s="261">
        <v>0</v>
      </c>
      <c r="ADI57" s="261">
        <v>0</v>
      </c>
      <c r="ADJ57" s="261">
        <v>0</v>
      </c>
      <c r="ADK57" s="261">
        <v>0</v>
      </c>
      <c r="ADL57" s="261">
        <v>0</v>
      </c>
      <c r="ADM57" s="261">
        <v>0</v>
      </c>
      <c r="ADN57" s="261">
        <v>5</v>
      </c>
      <c r="ADO57" s="261">
        <v>0</v>
      </c>
      <c r="ADP57" s="261">
        <v>0</v>
      </c>
      <c r="ADQ57" s="262"/>
      <c r="ADR57" s="263">
        <f t="shared" si="52"/>
        <v>5</v>
      </c>
      <c r="ADS57" s="264">
        <f t="shared" si="52"/>
        <v>5</v>
      </c>
      <c r="ADT57" s="261">
        <v>0</v>
      </c>
      <c r="ADU57" s="261">
        <v>0</v>
      </c>
      <c r="ADV57" s="261">
        <v>320</v>
      </c>
      <c r="ADW57" s="261">
        <v>80</v>
      </c>
      <c r="ADX57" s="261">
        <v>0</v>
      </c>
      <c r="ADY57" s="261">
        <v>0</v>
      </c>
      <c r="ADZ57" s="261">
        <v>0</v>
      </c>
      <c r="AEA57" s="261">
        <v>160</v>
      </c>
      <c r="AEB57" s="261">
        <v>0</v>
      </c>
      <c r="AEC57" s="261">
        <v>230</v>
      </c>
      <c r="AED57" s="261">
        <v>80</v>
      </c>
      <c r="AEE57" s="261">
        <v>0</v>
      </c>
      <c r="AEF57" s="262"/>
      <c r="AEG57" s="263">
        <f t="shared" si="53"/>
        <v>870</v>
      </c>
      <c r="AEH57" s="264">
        <f t="shared" si="53"/>
        <v>870</v>
      </c>
      <c r="AEI57" s="261">
        <v>0</v>
      </c>
      <c r="AEJ57" s="261">
        <v>0</v>
      </c>
      <c r="AEK57" s="261">
        <v>0</v>
      </c>
      <c r="AEL57" s="261">
        <v>0</v>
      </c>
      <c r="AEM57" s="261">
        <v>0</v>
      </c>
      <c r="AEN57" s="261">
        <v>0</v>
      </c>
      <c r="AEO57" s="261">
        <v>0</v>
      </c>
      <c r="AEP57" s="261">
        <v>0</v>
      </c>
      <c r="AEQ57" s="261">
        <v>0</v>
      </c>
      <c r="AER57" s="261">
        <v>0</v>
      </c>
      <c r="AES57" s="261">
        <v>0</v>
      </c>
      <c r="AET57" s="261">
        <v>0</v>
      </c>
      <c r="AEU57" s="262"/>
      <c r="AEV57" s="263">
        <f t="shared" si="54"/>
        <v>0</v>
      </c>
      <c r="AEW57" s="264">
        <f t="shared" si="54"/>
        <v>0</v>
      </c>
      <c r="AEX57" s="261">
        <v>0</v>
      </c>
      <c r="AEY57" s="261">
        <v>0</v>
      </c>
      <c r="AEZ57" s="261">
        <v>0</v>
      </c>
      <c r="AFA57" s="261">
        <v>0</v>
      </c>
      <c r="AFB57" s="261">
        <v>0</v>
      </c>
      <c r="AFC57" s="261">
        <v>0</v>
      </c>
      <c r="AFD57" s="261">
        <v>0</v>
      </c>
      <c r="AFE57" s="261">
        <v>0</v>
      </c>
      <c r="AFF57" s="261">
        <v>0</v>
      </c>
      <c r="AFG57" s="261">
        <v>0</v>
      </c>
      <c r="AFH57" s="261">
        <v>0</v>
      </c>
      <c r="AFI57" s="261">
        <v>0</v>
      </c>
      <c r="AFJ57" s="262"/>
      <c r="AFK57" s="263">
        <f t="shared" si="55"/>
        <v>0</v>
      </c>
      <c r="AFL57" s="264">
        <f t="shared" si="55"/>
        <v>0</v>
      </c>
      <c r="AFM57" s="261">
        <v>36</v>
      </c>
      <c r="AFN57" s="261">
        <v>12</v>
      </c>
      <c r="AFO57" s="261">
        <v>24</v>
      </c>
      <c r="AFP57" s="261">
        <v>72</v>
      </c>
      <c r="AFQ57" s="261">
        <v>0</v>
      </c>
      <c r="AFR57" s="261">
        <v>12</v>
      </c>
      <c r="AFS57" s="261">
        <v>0</v>
      </c>
      <c r="AFT57" s="261">
        <v>12</v>
      </c>
      <c r="AFU57" s="261">
        <v>0</v>
      </c>
      <c r="AFV57" s="261">
        <v>0</v>
      </c>
      <c r="AFW57" s="261">
        <v>0</v>
      </c>
      <c r="AFX57" s="261">
        <v>0</v>
      </c>
      <c r="AFY57" s="262"/>
      <c r="AFZ57" s="263">
        <f t="shared" si="56"/>
        <v>168</v>
      </c>
      <c r="AGA57" s="264">
        <f t="shared" si="56"/>
        <v>132</v>
      </c>
      <c r="AGB57" s="261">
        <v>0</v>
      </c>
      <c r="AGC57" s="261">
        <v>0</v>
      </c>
      <c r="AGD57" s="261">
        <v>0</v>
      </c>
      <c r="AGE57" s="261">
        <v>0</v>
      </c>
      <c r="AGF57" s="261">
        <v>0</v>
      </c>
      <c r="AGG57" s="261">
        <v>0</v>
      </c>
      <c r="AGH57" s="261">
        <v>0</v>
      </c>
      <c r="AGI57" s="261">
        <v>0</v>
      </c>
      <c r="AGJ57" s="261">
        <v>0</v>
      </c>
      <c r="AGK57" s="261">
        <v>0</v>
      </c>
      <c r="AGL57" s="261">
        <v>0</v>
      </c>
      <c r="AGM57" s="261">
        <v>0</v>
      </c>
      <c r="AGN57" s="262"/>
      <c r="AGO57" s="263">
        <f t="shared" si="57"/>
        <v>0</v>
      </c>
      <c r="AGP57" s="264">
        <f t="shared" si="57"/>
        <v>0</v>
      </c>
      <c r="AGQ57" s="261">
        <v>0</v>
      </c>
      <c r="AGR57" s="261">
        <v>0</v>
      </c>
      <c r="AGS57" s="261">
        <v>0</v>
      </c>
      <c r="AGT57" s="261">
        <v>0</v>
      </c>
      <c r="AGU57" s="261">
        <v>0</v>
      </c>
      <c r="AGV57" s="261">
        <v>0</v>
      </c>
      <c r="AGW57" s="261">
        <v>0</v>
      </c>
      <c r="AGX57" s="261">
        <v>0</v>
      </c>
      <c r="AGY57" s="261">
        <v>0</v>
      </c>
      <c r="AGZ57" s="261">
        <v>0</v>
      </c>
      <c r="AHA57" s="261">
        <v>0</v>
      </c>
      <c r="AHB57" s="261">
        <v>0</v>
      </c>
      <c r="AHC57" s="262"/>
      <c r="AHD57" s="263">
        <f t="shared" si="58"/>
        <v>0</v>
      </c>
      <c r="AHE57" s="264">
        <f t="shared" si="58"/>
        <v>0</v>
      </c>
      <c r="AHF57" s="261">
        <v>3.6</v>
      </c>
      <c r="AHG57" s="261">
        <v>12.4</v>
      </c>
      <c r="AHH57" s="261">
        <v>4.8</v>
      </c>
      <c r="AHI57" s="261">
        <v>0</v>
      </c>
      <c r="AHJ57" s="261">
        <v>2</v>
      </c>
      <c r="AHK57" s="261">
        <v>1.6</v>
      </c>
      <c r="AHL57" s="261">
        <v>0.8</v>
      </c>
      <c r="AHM57" s="261">
        <v>0.8</v>
      </c>
      <c r="AHN57" s="261">
        <v>48</v>
      </c>
      <c r="AHO57" s="261">
        <v>4.4000000000000004</v>
      </c>
      <c r="AHP57" s="261">
        <v>2.8</v>
      </c>
      <c r="AHQ57" s="261">
        <v>5.6</v>
      </c>
      <c r="AHR57" s="262"/>
      <c r="AHS57" s="263">
        <f t="shared" si="59"/>
        <v>86.8</v>
      </c>
      <c r="AHT57" s="264">
        <f t="shared" si="59"/>
        <v>83.2</v>
      </c>
      <c r="AHU57" s="261">
        <v>0</v>
      </c>
      <c r="AHV57" s="261">
        <v>0</v>
      </c>
      <c r="AHW57" s="261">
        <v>0</v>
      </c>
      <c r="AHX57" s="261">
        <v>0</v>
      </c>
      <c r="AHY57" s="261">
        <v>0</v>
      </c>
      <c r="AHZ57" s="261">
        <v>0</v>
      </c>
      <c r="AIA57" s="261">
        <v>0</v>
      </c>
      <c r="AIB57" s="261">
        <v>0</v>
      </c>
      <c r="AIC57" s="261">
        <v>0</v>
      </c>
      <c r="AID57" s="261">
        <v>0</v>
      </c>
      <c r="AIE57" s="261">
        <v>0</v>
      </c>
      <c r="AIF57" s="261">
        <v>0</v>
      </c>
      <c r="AIG57" s="262"/>
      <c r="AIH57" s="263">
        <f t="shared" si="60"/>
        <v>0</v>
      </c>
      <c r="AII57" s="264">
        <f t="shared" si="60"/>
        <v>0</v>
      </c>
      <c r="AIJ57" s="261">
        <v>0</v>
      </c>
      <c r="AIK57" s="261">
        <v>0</v>
      </c>
      <c r="AIL57" s="261">
        <v>0</v>
      </c>
      <c r="AIM57" s="261">
        <v>0</v>
      </c>
      <c r="AIN57" s="261">
        <v>0</v>
      </c>
      <c r="AIO57" s="261">
        <v>0</v>
      </c>
      <c r="AIP57" s="261">
        <v>0</v>
      </c>
      <c r="AIQ57" s="261">
        <v>0</v>
      </c>
      <c r="AIR57" s="261">
        <v>0</v>
      </c>
      <c r="AIS57" s="261">
        <v>0</v>
      </c>
      <c r="AIT57" s="261">
        <v>0</v>
      </c>
      <c r="AIU57" s="261">
        <v>0</v>
      </c>
      <c r="AIV57" s="262"/>
      <c r="AIW57" s="263">
        <f t="shared" si="61"/>
        <v>0</v>
      </c>
      <c r="AIX57" s="264">
        <f t="shared" si="61"/>
        <v>0</v>
      </c>
      <c r="AIY57" s="261">
        <v>0</v>
      </c>
      <c r="AIZ57" s="261">
        <v>0</v>
      </c>
      <c r="AJA57" s="261">
        <v>0</v>
      </c>
      <c r="AJB57" s="261">
        <v>0</v>
      </c>
      <c r="AJC57" s="261">
        <v>0</v>
      </c>
      <c r="AJD57" s="261">
        <v>0</v>
      </c>
      <c r="AJE57" s="261">
        <v>0</v>
      </c>
      <c r="AJF57" s="261">
        <v>0</v>
      </c>
      <c r="AJG57" s="261">
        <v>0</v>
      </c>
      <c r="AJH57" s="261">
        <v>0</v>
      </c>
      <c r="AJI57" s="261">
        <v>0</v>
      </c>
      <c r="AJJ57" s="261">
        <v>0</v>
      </c>
      <c r="AJK57" s="262"/>
      <c r="AJL57" s="263">
        <f t="shared" si="62"/>
        <v>0</v>
      </c>
      <c r="AJM57" s="264">
        <f t="shared" si="62"/>
        <v>0</v>
      </c>
      <c r="AJN57" s="261">
        <v>0</v>
      </c>
      <c r="AJO57" s="261">
        <v>0</v>
      </c>
      <c r="AJP57" s="261">
        <v>0</v>
      </c>
      <c r="AJQ57" s="261">
        <v>0</v>
      </c>
      <c r="AJR57" s="261">
        <v>-22.48</v>
      </c>
      <c r="AJS57" s="261">
        <v>0</v>
      </c>
      <c r="AJT57" s="261">
        <v>-225</v>
      </c>
      <c r="AJU57" s="261">
        <v>0</v>
      </c>
      <c r="AJV57" s="261">
        <v>-224.55</v>
      </c>
      <c r="AJW57" s="261">
        <v>9</v>
      </c>
      <c r="AJX57" s="261">
        <v>-9</v>
      </c>
      <c r="AJY57" s="261">
        <v>30</v>
      </c>
      <c r="AJZ57" s="262"/>
      <c r="AKA57" s="263">
        <f t="shared" si="63"/>
        <v>-442.03</v>
      </c>
      <c r="AKB57" s="264">
        <f t="shared" si="63"/>
        <v>-442.03</v>
      </c>
      <c r="AKC57" s="261">
        <v>0</v>
      </c>
      <c r="AKD57" s="261">
        <v>69.5</v>
      </c>
      <c r="AKE57" s="261">
        <v>325.5</v>
      </c>
      <c r="AKF57" s="261">
        <v>0</v>
      </c>
      <c r="AKG57" s="261">
        <v>0</v>
      </c>
      <c r="AKH57" s="261">
        <v>0</v>
      </c>
      <c r="AKI57" s="261">
        <v>0</v>
      </c>
      <c r="AKJ57" s="261">
        <v>0</v>
      </c>
      <c r="AKK57" s="261">
        <v>0</v>
      </c>
      <c r="AKL57" s="261">
        <v>0</v>
      </c>
      <c r="AKM57" s="261">
        <v>0</v>
      </c>
      <c r="AKN57" s="261">
        <v>0</v>
      </c>
      <c r="AKO57" s="262"/>
      <c r="AKP57" s="263">
        <f t="shared" si="64"/>
        <v>395</v>
      </c>
      <c r="AKQ57" s="264">
        <f t="shared" si="64"/>
        <v>395</v>
      </c>
      <c r="AKR57" s="261">
        <v>9282.86</v>
      </c>
      <c r="AKS57" s="261">
        <v>9458.0300000000007</v>
      </c>
      <c r="AKT57" s="261">
        <v>2828.84</v>
      </c>
      <c r="AKU57" s="261">
        <v>5896.72</v>
      </c>
      <c r="AKV57" s="261">
        <v>5684.95</v>
      </c>
      <c r="AKW57" s="261">
        <v>21114.9</v>
      </c>
      <c r="AKX57" s="261">
        <v>47395.519999999997</v>
      </c>
      <c r="AKY57" s="261">
        <v>2685.69</v>
      </c>
      <c r="AKZ57" s="261">
        <v>6842.03</v>
      </c>
      <c r="ALA57" s="261">
        <v>8899.86</v>
      </c>
      <c r="ALB57" s="261">
        <v>17299.939999999999</v>
      </c>
      <c r="ALC57" s="261">
        <v>3346.72</v>
      </c>
      <c r="ALD57" s="262"/>
      <c r="ALE57" s="263">
        <f t="shared" si="65"/>
        <v>140736.06</v>
      </c>
      <c r="ALF57" s="264">
        <f t="shared" si="65"/>
        <v>131453.19999999998</v>
      </c>
      <c r="ALG57" s="261">
        <v>830</v>
      </c>
      <c r="ALH57" s="261">
        <v>370</v>
      </c>
      <c r="ALI57" s="261">
        <v>305</v>
      </c>
      <c r="ALJ57" s="261">
        <v>195</v>
      </c>
      <c r="ALK57" s="261">
        <v>315</v>
      </c>
      <c r="ALL57" s="261">
        <v>595</v>
      </c>
      <c r="ALM57" s="261">
        <v>590</v>
      </c>
      <c r="ALN57" s="261">
        <v>-65</v>
      </c>
      <c r="ALO57" s="261">
        <v>2090</v>
      </c>
      <c r="ALP57" s="261">
        <v>-105</v>
      </c>
      <c r="ALQ57" s="261">
        <v>0</v>
      </c>
      <c r="ALR57" s="261">
        <v>0</v>
      </c>
      <c r="ALS57" s="262"/>
      <c r="ALT57" s="263">
        <f t="shared" si="66"/>
        <v>5120</v>
      </c>
      <c r="ALU57" s="264">
        <f t="shared" si="66"/>
        <v>4290</v>
      </c>
      <c r="ALV57" s="261">
        <v>2251.14</v>
      </c>
      <c r="ALW57" s="261">
        <v>2015.02</v>
      </c>
      <c r="ALX57" s="261">
        <v>1844.34</v>
      </c>
      <c r="ALY57" s="261">
        <v>1573.59</v>
      </c>
      <c r="ALZ57" s="261">
        <v>3394.17</v>
      </c>
      <c r="AMA57" s="261">
        <v>2646.78</v>
      </c>
      <c r="AMB57" s="261">
        <v>1730.33</v>
      </c>
      <c r="AMC57" s="261">
        <v>289.95999999999998</v>
      </c>
      <c r="AMD57" s="261">
        <v>-1193.73</v>
      </c>
      <c r="AME57" s="261">
        <v>3221.58</v>
      </c>
      <c r="AMF57" s="261">
        <v>2211.2800000000002</v>
      </c>
      <c r="AMG57" s="261">
        <v>1287.71</v>
      </c>
      <c r="AMH57" s="262"/>
      <c r="AMI57" s="263">
        <f t="shared" si="67"/>
        <v>21272.17</v>
      </c>
      <c r="AMJ57" s="264">
        <f t="shared" si="67"/>
        <v>19021.03</v>
      </c>
      <c r="AMK57" s="261">
        <v>1958.66</v>
      </c>
      <c r="AML57" s="261">
        <v>1936.9</v>
      </c>
      <c r="AMM57" s="261">
        <v>2818.41</v>
      </c>
      <c r="AMN57" s="261">
        <v>2829.95</v>
      </c>
      <c r="AMO57" s="261">
        <v>2491.17</v>
      </c>
      <c r="AMP57" s="261">
        <v>2281.91</v>
      </c>
      <c r="AMQ57" s="261">
        <v>1653.48</v>
      </c>
      <c r="AMR57" s="261">
        <v>874.99</v>
      </c>
      <c r="AMS57" s="261">
        <v>543.6</v>
      </c>
      <c r="AMT57" s="261">
        <v>416.57</v>
      </c>
      <c r="AMU57" s="261">
        <v>264.47000000000003</v>
      </c>
      <c r="AMV57" s="261">
        <v>134.63999999999999</v>
      </c>
      <c r="AMW57" s="262"/>
      <c r="AMX57" s="263">
        <f t="shared" si="68"/>
        <v>18204.75</v>
      </c>
      <c r="AMY57" s="264">
        <f t="shared" si="68"/>
        <v>16246.089999999998</v>
      </c>
      <c r="AMZ57" s="261">
        <v>439.3</v>
      </c>
      <c r="ANA57" s="261">
        <v>633.28</v>
      </c>
      <c r="ANB57" s="261">
        <v>379.37</v>
      </c>
      <c r="ANC57" s="261">
        <v>296.55</v>
      </c>
      <c r="AND57" s="261">
        <v>244.83</v>
      </c>
      <c r="ANE57" s="261">
        <v>424</v>
      </c>
      <c r="ANF57" s="261">
        <v>396.41</v>
      </c>
      <c r="ANG57" s="261">
        <v>201.83</v>
      </c>
      <c r="ANH57" s="261">
        <v>262.27</v>
      </c>
      <c r="ANI57" s="261">
        <v>381.8</v>
      </c>
      <c r="ANJ57" s="261">
        <v>563.36</v>
      </c>
      <c r="ANK57" s="261">
        <v>462.21</v>
      </c>
      <c r="ANL57" s="262"/>
      <c r="ANM57" s="263">
        <f t="shared" si="69"/>
        <v>4685.21</v>
      </c>
      <c r="ANN57" s="264">
        <f t="shared" si="69"/>
        <v>4245.91</v>
      </c>
      <c r="ANO57" s="261">
        <v>0</v>
      </c>
      <c r="ANP57" s="261">
        <v>-160</v>
      </c>
      <c r="ANQ57" s="261">
        <v>-160</v>
      </c>
      <c r="ANR57" s="261">
        <v>80</v>
      </c>
      <c r="ANS57" s="261">
        <v>-240</v>
      </c>
      <c r="ANT57" s="261">
        <v>0</v>
      </c>
      <c r="ANU57" s="261">
        <v>0</v>
      </c>
      <c r="ANV57" s="261">
        <v>0</v>
      </c>
      <c r="ANW57" s="261">
        <v>80</v>
      </c>
      <c r="ANX57" s="261">
        <v>-80</v>
      </c>
      <c r="ANY57" s="261">
        <v>80</v>
      </c>
      <c r="ANZ57" s="261">
        <v>-80</v>
      </c>
      <c r="AOA57" s="262"/>
      <c r="AOB57" s="263">
        <f t="shared" si="70"/>
        <v>-480</v>
      </c>
      <c r="AOC57" s="264">
        <f t="shared" si="70"/>
        <v>-480</v>
      </c>
      <c r="AOD57" s="261">
        <v>0</v>
      </c>
      <c r="AOE57" s="261">
        <v>0</v>
      </c>
      <c r="AOF57" s="261">
        <v>0</v>
      </c>
      <c r="AOG57" s="261">
        <v>0</v>
      </c>
      <c r="AOH57" s="261">
        <v>0</v>
      </c>
      <c r="AOI57" s="261">
        <v>0</v>
      </c>
      <c r="AOJ57" s="261">
        <v>0</v>
      </c>
      <c r="AOK57" s="261">
        <v>0</v>
      </c>
      <c r="AOL57" s="261">
        <v>0</v>
      </c>
      <c r="AOM57" s="261">
        <v>0</v>
      </c>
      <c r="AON57" s="261">
        <v>0</v>
      </c>
      <c r="AOO57" s="261">
        <v>0</v>
      </c>
      <c r="AOP57" s="262"/>
      <c r="AOQ57" s="263">
        <f t="shared" si="71"/>
        <v>0</v>
      </c>
      <c r="AOR57" s="264">
        <f t="shared" si="71"/>
        <v>0</v>
      </c>
      <c r="AOS57" s="261">
        <v>0</v>
      </c>
      <c r="AOT57" s="261">
        <v>0</v>
      </c>
      <c r="AOU57" s="261">
        <v>0</v>
      </c>
      <c r="AOV57" s="261">
        <v>0</v>
      </c>
      <c r="AOW57" s="261">
        <v>0</v>
      </c>
      <c r="AOX57" s="261">
        <v>0</v>
      </c>
      <c r="AOY57" s="261">
        <v>0</v>
      </c>
      <c r="AOZ57" s="261">
        <v>0</v>
      </c>
      <c r="APA57" s="261">
        <v>0</v>
      </c>
      <c r="APB57" s="261">
        <v>0</v>
      </c>
      <c r="APC57" s="261">
        <v>0</v>
      </c>
      <c r="APD57" s="261">
        <v>0</v>
      </c>
      <c r="APE57" s="262"/>
      <c r="APF57" s="263">
        <f t="shared" si="72"/>
        <v>0</v>
      </c>
      <c r="APG57" s="264">
        <f t="shared" si="72"/>
        <v>0</v>
      </c>
      <c r="APH57" s="261">
        <v>0</v>
      </c>
      <c r="API57" s="261">
        <v>0</v>
      </c>
      <c r="APJ57" s="261">
        <v>0</v>
      </c>
      <c r="APK57" s="261">
        <v>0</v>
      </c>
      <c r="APL57" s="261">
        <v>0</v>
      </c>
      <c r="APM57" s="261">
        <v>0</v>
      </c>
      <c r="APN57" s="261">
        <v>0</v>
      </c>
      <c r="APO57" s="261">
        <v>0</v>
      </c>
      <c r="APP57" s="261">
        <v>0</v>
      </c>
      <c r="APQ57" s="261">
        <v>0</v>
      </c>
      <c r="APR57" s="261">
        <v>0</v>
      </c>
      <c r="APS57" s="261">
        <v>0</v>
      </c>
      <c r="APT57" s="262"/>
      <c r="APU57" s="263">
        <f t="shared" si="73"/>
        <v>0</v>
      </c>
      <c r="APV57" s="264">
        <f t="shared" si="73"/>
        <v>0</v>
      </c>
      <c r="APW57" s="261">
        <v>0</v>
      </c>
      <c r="APX57" s="261">
        <v>0</v>
      </c>
      <c r="APY57" s="261">
        <v>0</v>
      </c>
      <c r="APZ57" s="261">
        <v>0</v>
      </c>
      <c r="AQA57" s="261">
        <v>0</v>
      </c>
      <c r="AQB57" s="261">
        <v>0</v>
      </c>
      <c r="AQC57" s="261">
        <v>0</v>
      </c>
      <c r="AQD57" s="261">
        <v>0</v>
      </c>
      <c r="AQE57" s="261">
        <v>0</v>
      </c>
      <c r="AQF57" s="261">
        <v>0</v>
      </c>
      <c r="AQG57" s="261">
        <v>0</v>
      </c>
      <c r="AQH57" s="261">
        <v>0</v>
      </c>
      <c r="AQI57" s="262"/>
      <c r="AQJ57" s="263">
        <f t="shared" si="74"/>
        <v>0</v>
      </c>
      <c r="AQK57" s="264">
        <f t="shared" si="74"/>
        <v>0</v>
      </c>
      <c r="AQL57" s="261"/>
      <c r="AQM57" s="261"/>
      <c r="AQN57" s="261"/>
      <c r="AQO57" s="261"/>
      <c r="AQP57" s="261"/>
      <c r="AQQ57" s="261"/>
      <c r="AQR57" s="261">
        <v>126199</v>
      </c>
      <c r="AQS57" s="261"/>
      <c r="AQT57" s="261"/>
      <c r="AQU57" s="261"/>
      <c r="AQV57" s="261"/>
      <c r="AQW57" s="261"/>
      <c r="AQX57" s="262"/>
      <c r="AQY57" s="263">
        <f t="shared" si="75"/>
        <v>126199</v>
      </c>
      <c r="AQZ57" s="264">
        <f t="shared" si="75"/>
        <v>126199</v>
      </c>
      <c r="ARA57" s="261">
        <v>32395</v>
      </c>
      <c r="ARB57" s="261">
        <v>0</v>
      </c>
      <c r="ARC57" s="261">
        <v>0</v>
      </c>
      <c r="ARD57" s="261">
        <v>0</v>
      </c>
      <c r="ARE57" s="261">
        <v>0</v>
      </c>
      <c r="ARF57" s="261">
        <v>0</v>
      </c>
      <c r="ARG57" s="261">
        <v>0</v>
      </c>
      <c r="ARH57" s="261">
        <v>0</v>
      </c>
      <c r="ARI57" s="261">
        <v>0</v>
      </c>
      <c r="ARJ57" s="261">
        <v>0</v>
      </c>
      <c r="ARK57" s="261">
        <v>0</v>
      </c>
      <c r="ARL57" s="261">
        <v>0</v>
      </c>
      <c r="ARM57" s="262"/>
      <c r="ARN57" s="263">
        <f t="shared" si="76"/>
        <v>32395</v>
      </c>
      <c r="ARO57" s="264">
        <f t="shared" si="76"/>
        <v>0</v>
      </c>
      <c r="ARP57" s="261">
        <v>114800.07</v>
      </c>
      <c r="ARQ57" s="261">
        <v>335153.65000000002</v>
      </c>
      <c r="ARR57" s="261">
        <v>245109.1</v>
      </c>
      <c r="ARS57" s="261">
        <v>264571.68</v>
      </c>
      <c r="ART57" s="261">
        <v>258810.92</v>
      </c>
      <c r="ARU57" s="261">
        <v>254761.66</v>
      </c>
      <c r="ARV57" s="261">
        <v>240769.58</v>
      </c>
      <c r="ARW57" s="261">
        <v>363249.23</v>
      </c>
      <c r="ARX57" s="261">
        <v>281797.08</v>
      </c>
      <c r="ARY57" s="261">
        <v>201608.46</v>
      </c>
      <c r="ARZ57" s="261">
        <v>213417.45</v>
      </c>
      <c r="ASA57" s="262"/>
      <c r="ASB57" s="265">
        <f t="shared" si="78"/>
        <v>2774048.88</v>
      </c>
      <c r="ASC57" s="266"/>
      <c r="ASD57" s="261">
        <v>16763.37</v>
      </c>
      <c r="ASE57" s="261"/>
      <c r="ASF57" s="261">
        <v>1683.74</v>
      </c>
      <c r="ASG57" s="261">
        <v>22145.1</v>
      </c>
      <c r="ASH57" s="261"/>
      <c r="ASI57" s="261">
        <v>81567.03</v>
      </c>
      <c r="ASJ57" s="261"/>
      <c r="ASK57" s="261"/>
      <c r="ASL57" s="261"/>
      <c r="ASM57" s="261">
        <v>5966.69</v>
      </c>
      <c r="ASN57" s="262"/>
      <c r="ASO57" s="267">
        <f t="shared" si="77"/>
        <v>128125.93</v>
      </c>
    </row>
    <row r="58" spans="1:1185" x14ac:dyDescent="0.25">
      <c r="A58" s="39">
        <v>59</v>
      </c>
      <c r="B58" s="40">
        <v>1</v>
      </c>
      <c r="C58" s="40" t="s">
        <v>70</v>
      </c>
      <c r="D58" s="40" t="s">
        <v>130</v>
      </c>
      <c r="E58" s="41" t="s">
        <v>131</v>
      </c>
      <c r="F58" s="187">
        <v>6445895</v>
      </c>
      <c r="G58" s="49">
        <v>6804885</v>
      </c>
      <c r="H58" s="51">
        <v>5902540</v>
      </c>
      <c r="I58" s="49">
        <v>5961168</v>
      </c>
      <c r="J58" s="49"/>
      <c r="K58" s="51">
        <v>40467</v>
      </c>
      <c r="L58" s="49">
        <v>6604527.0700000003</v>
      </c>
      <c r="M58" s="49">
        <v>6564061</v>
      </c>
      <c r="N58" s="49">
        <v>5902540</v>
      </c>
      <c r="O58" s="49">
        <v>491878</v>
      </c>
      <c r="P58" s="49">
        <v>496764</v>
      </c>
      <c r="Q58" s="258">
        <v>88526.057968919908</v>
      </c>
      <c r="R58" s="259">
        <v>152298.38870818776</v>
      </c>
      <c r="S58" s="260">
        <f t="shared" si="0"/>
        <v>240824.44667710765</v>
      </c>
      <c r="T58" s="268">
        <v>13171.24</v>
      </c>
      <c r="U58" s="268">
        <v>5748.09</v>
      </c>
      <c r="V58" s="268">
        <v>5066.9399999999996</v>
      </c>
      <c r="W58" s="268">
        <v>6670.13</v>
      </c>
      <c r="X58" s="268">
        <v>5366.92</v>
      </c>
      <c r="Y58" s="268">
        <v>7107.99</v>
      </c>
      <c r="Z58" s="268">
        <v>2914.34</v>
      </c>
      <c r="AA58" s="268">
        <v>2739.13</v>
      </c>
      <c r="AB58" s="268">
        <v>6964.51</v>
      </c>
      <c r="AC58" s="268">
        <v>10891.64</v>
      </c>
      <c r="AD58" s="268">
        <v>6245.75</v>
      </c>
      <c r="AE58" s="268">
        <v>3985.39</v>
      </c>
      <c r="AF58" s="269"/>
      <c r="AG58" s="270">
        <f t="shared" si="1"/>
        <v>76872.069999999992</v>
      </c>
      <c r="AH58" s="271">
        <f t="shared" si="1"/>
        <v>63700.83</v>
      </c>
      <c r="AI58" s="268">
        <v>4997.38</v>
      </c>
      <c r="AJ58" s="268">
        <v>5059.47</v>
      </c>
      <c r="AK58" s="268">
        <v>4075.34</v>
      </c>
      <c r="AL58" s="268">
        <v>5403.52</v>
      </c>
      <c r="AM58" s="268">
        <v>5242.1000000000004</v>
      </c>
      <c r="AN58" s="268">
        <v>4223.91</v>
      </c>
      <c r="AO58" s="268">
        <v>4283.7700000000004</v>
      </c>
      <c r="AP58" s="268">
        <v>3306.63</v>
      </c>
      <c r="AQ58" s="268">
        <v>3680.34</v>
      </c>
      <c r="AR58" s="268">
        <v>4237.43</v>
      </c>
      <c r="AS58" s="268">
        <v>4761.29</v>
      </c>
      <c r="AT58" s="268">
        <v>8658.4500000000007</v>
      </c>
      <c r="AU58" s="269"/>
      <c r="AV58" s="270">
        <f t="shared" si="2"/>
        <v>57929.62999999999</v>
      </c>
      <c r="AW58" s="271">
        <f t="shared" si="2"/>
        <v>52932.25</v>
      </c>
      <c r="AX58" s="268">
        <v>0</v>
      </c>
      <c r="AY58" s="268">
        <v>0</v>
      </c>
      <c r="AZ58" s="268">
        <v>0</v>
      </c>
      <c r="BA58" s="268">
        <v>0</v>
      </c>
      <c r="BB58" s="268">
        <v>0</v>
      </c>
      <c r="BC58" s="268">
        <v>0</v>
      </c>
      <c r="BD58" s="268">
        <v>0</v>
      </c>
      <c r="BE58" s="268">
        <v>0</v>
      </c>
      <c r="BF58" s="268">
        <v>0</v>
      </c>
      <c r="BG58" s="268">
        <v>0</v>
      </c>
      <c r="BH58" s="268">
        <v>0</v>
      </c>
      <c r="BI58" s="268">
        <v>0</v>
      </c>
      <c r="BJ58" s="269"/>
      <c r="BK58" s="270">
        <f t="shared" si="3"/>
        <v>0</v>
      </c>
      <c r="BL58" s="271">
        <f t="shared" si="3"/>
        <v>0</v>
      </c>
      <c r="BM58" s="268">
        <v>2418.6799999999998</v>
      </c>
      <c r="BN58" s="268">
        <v>2888.74</v>
      </c>
      <c r="BO58" s="268">
        <v>2324.16</v>
      </c>
      <c r="BP58" s="268">
        <v>2472.87</v>
      </c>
      <c r="BQ58" s="268">
        <v>3151.1</v>
      </c>
      <c r="BR58" s="268">
        <v>2701.21</v>
      </c>
      <c r="BS58" s="268">
        <v>3327.22</v>
      </c>
      <c r="BT58" s="268">
        <v>1561.42</v>
      </c>
      <c r="BU58" s="268">
        <v>1970.65</v>
      </c>
      <c r="BV58" s="268">
        <v>1729.47</v>
      </c>
      <c r="BW58" s="268">
        <v>1685.13</v>
      </c>
      <c r="BX58" s="268">
        <v>1332.84</v>
      </c>
      <c r="BY58" s="269"/>
      <c r="BZ58" s="270">
        <f t="shared" si="4"/>
        <v>27563.490000000005</v>
      </c>
      <c r="CA58" s="271">
        <f t="shared" si="4"/>
        <v>25144.810000000005</v>
      </c>
      <c r="CB58" s="268">
        <v>24427.49</v>
      </c>
      <c r="CC58" s="268">
        <v>35904.03</v>
      </c>
      <c r="CD58" s="268">
        <v>24983.84</v>
      </c>
      <c r="CE58" s="268">
        <v>28248.91</v>
      </c>
      <c r="CF58" s="268">
        <v>26908.63</v>
      </c>
      <c r="CG58" s="268">
        <v>27044.5</v>
      </c>
      <c r="CH58" s="268">
        <v>32619.95</v>
      </c>
      <c r="CI58" s="268">
        <v>20224.560000000001</v>
      </c>
      <c r="CJ58" s="268">
        <v>23656.69</v>
      </c>
      <c r="CK58" s="268">
        <v>25104.65</v>
      </c>
      <c r="CL58" s="268">
        <v>27087.33</v>
      </c>
      <c r="CM58" s="268">
        <v>26059.46</v>
      </c>
      <c r="CN58" s="269"/>
      <c r="CO58" s="270">
        <f t="shared" si="5"/>
        <v>322270.04000000004</v>
      </c>
      <c r="CP58" s="271">
        <f t="shared" si="5"/>
        <v>297842.55000000005</v>
      </c>
      <c r="CQ58" s="268">
        <v>126.02</v>
      </c>
      <c r="CR58" s="268">
        <v>173.98</v>
      </c>
      <c r="CS58" s="268">
        <v>200</v>
      </c>
      <c r="CT58" s="268">
        <v>105.29</v>
      </c>
      <c r="CU58" s="268">
        <v>0</v>
      </c>
      <c r="CV58" s="268">
        <v>0</v>
      </c>
      <c r="CW58" s="268">
        <v>0</v>
      </c>
      <c r="CX58" s="268">
        <v>0</v>
      </c>
      <c r="CY58" s="268">
        <v>0</v>
      </c>
      <c r="CZ58" s="268">
        <v>0</v>
      </c>
      <c r="DA58" s="268">
        <v>0</v>
      </c>
      <c r="DB58" s="268">
        <v>0</v>
      </c>
      <c r="DC58" s="269"/>
      <c r="DD58" s="270">
        <f t="shared" si="6"/>
        <v>605.29</v>
      </c>
      <c r="DE58" s="271">
        <f t="shared" si="6"/>
        <v>479.27000000000004</v>
      </c>
      <c r="DF58" s="268">
        <v>550.59</v>
      </c>
      <c r="DG58" s="268">
        <v>871.37</v>
      </c>
      <c r="DH58" s="268">
        <v>833.48</v>
      </c>
      <c r="DI58" s="268">
        <v>571.89</v>
      </c>
      <c r="DJ58" s="268">
        <v>784.35</v>
      </c>
      <c r="DK58" s="268">
        <v>429.21</v>
      </c>
      <c r="DL58" s="268">
        <v>2224.6799999999998</v>
      </c>
      <c r="DM58" s="268">
        <v>1706.66</v>
      </c>
      <c r="DN58" s="268">
        <v>1886.6</v>
      </c>
      <c r="DO58" s="268">
        <v>694.15</v>
      </c>
      <c r="DP58" s="268">
        <v>571.16</v>
      </c>
      <c r="DQ58" s="268">
        <v>1162.3399999999999</v>
      </c>
      <c r="DR58" s="269"/>
      <c r="DS58" s="270">
        <f t="shared" si="7"/>
        <v>12286.48</v>
      </c>
      <c r="DT58" s="271">
        <f t="shared" si="7"/>
        <v>11735.89</v>
      </c>
      <c r="DU58" s="268">
        <v>2500.54</v>
      </c>
      <c r="DV58" s="268">
        <v>3974.79</v>
      </c>
      <c r="DW58" s="268">
        <v>4609.49</v>
      </c>
      <c r="DX58" s="268">
        <v>3528.06</v>
      </c>
      <c r="DY58" s="268">
        <v>2878.18</v>
      </c>
      <c r="DZ58" s="268">
        <v>3035.79</v>
      </c>
      <c r="EA58" s="268">
        <v>3966.52</v>
      </c>
      <c r="EB58" s="268">
        <v>2311.1</v>
      </c>
      <c r="EC58" s="268">
        <v>2447.14</v>
      </c>
      <c r="ED58" s="268">
        <v>1164.42</v>
      </c>
      <c r="EE58" s="268">
        <v>2078.0100000000002</v>
      </c>
      <c r="EF58" s="268">
        <v>22287.41</v>
      </c>
      <c r="EG58" s="269"/>
      <c r="EH58" s="270">
        <f t="shared" si="8"/>
        <v>54781.45</v>
      </c>
      <c r="EI58" s="271">
        <f t="shared" si="8"/>
        <v>52280.91</v>
      </c>
      <c r="EJ58" s="268">
        <v>535.59</v>
      </c>
      <c r="EK58" s="268">
        <v>615.82000000000005</v>
      </c>
      <c r="EL58" s="268">
        <v>564.11</v>
      </c>
      <c r="EM58" s="268">
        <v>238.08</v>
      </c>
      <c r="EN58" s="268">
        <v>312.32</v>
      </c>
      <c r="EO58" s="268">
        <v>281.61</v>
      </c>
      <c r="EP58" s="268">
        <v>670.66</v>
      </c>
      <c r="EQ58" s="268">
        <v>273.10000000000002</v>
      </c>
      <c r="ER58" s="268">
        <v>213.41</v>
      </c>
      <c r="ES58" s="268">
        <v>300.04000000000002</v>
      </c>
      <c r="ET58" s="268">
        <v>304.08999999999997</v>
      </c>
      <c r="EU58" s="268">
        <v>986.21</v>
      </c>
      <c r="EV58" s="269"/>
      <c r="EW58" s="270">
        <f t="shared" si="9"/>
        <v>5295.04</v>
      </c>
      <c r="EX58" s="271">
        <f t="shared" si="9"/>
        <v>4759.45</v>
      </c>
      <c r="EY58" s="268">
        <v>0</v>
      </c>
      <c r="EZ58" s="268">
        <v>0</v>
      </c>
      <c r="FA58" s="268">
        <v>0</v>
      </c>
      <c r="FB58" s="268">
        <v>0</v>
      </c>
      <c r="FC58" s="268">
        <v>0</v>
      </c>
      <c r="FD58" s="268">
        <v>0</v>
      </c>
      <c r="FE58" s="268">
        <v>0</v>
      </c>
      <c r="FF58" s="268">
        <v>0</v>
      </c>
      <c r="FG58" s="268">
        <v>0</v>
      </c>
      <c r="FH58" s="268">
        <v>0</v>
      </c>
      <c r="FI58" s="268">
        <v>0</v>
      </c>
      <c r="FJ58" s="268">
        <v>0</v>
      </c>
      <c r="FK58" s="269"/>
      <c r="FL58" s="270">
        <f t="shared" si="10"/>
        <v>0</v>
      </c>
      <c r="FM58" s="271">
        <f t="shared" si="10"/>
        <v>0</v>
      </c>
      <c r="FN58" s="268">
        <v>6222.67</v>
      </c>
      <c r="FO58" s="268">
        <v>10283.91</v>
      </c>
      <c r="FP58" s="268">
        <v>7893.08</v>
      </c>
      <c r="FQ58" s="268">
        <v>8319.17</v>
      </c>
      <c r="FR58" s="268">
        <v>8535.49</v>
      </c>
      <c r="FS58" s="268">
        <v>9762.82</v>
      </c>
      <c r="FT58" s="268">
        <v>9870.32</v>
      </c>
      <c r="FU58" s="268">
        <v>5049.0200000000004</v>
      </c>
      <c r="FV58" s="268">
        <v>4487.04</v>
      </c>
      <c r="FW58" s="268">
        <v>4339.5600000000004</v>
      </c>
      <c r="FX58" s="268">
        <v>5770.09</v>
      </c>
      <c r="FY58" s="268">
        <v>5861.5</v>
      </c>
      <c r="FZ58" s="269"/>
      <c r="GA58" s="270">
        <f t="shared" si="11"/>
        <v>86394.669999999984</v>
      </c>
      <c r="GB58" s="271">
        <f t="shared" si="11"/>
        <v>80172</v>
      </c>
      <c r="GC58" s="268">
        <v>7608.58</v>
      </c>
      <c r="GD58" s="268">
        <v>9618.58</v>
      </c>
      <c r="GE58" s="268">
        <v>7063.69</v>
      </c>
      <c r="GF58" s="268">
        <v>7486.53</v>
      </c>
      <c r="GG58" s="268">
        <v>7938.53</v>
      </c>
      <c r="GH58" s="268">
        <v>7940.51</v>
      </c>
      <c r="GI58" s="268">
        <v>10090.06</v>
      </c>
      <c r="GJ58" s="268">
        <v>5407.25</v>
      </c>
      <c r="GK58" s="268">
        <v>5793.38</v>
      </c>
      <c r="GL58" s="268">
        <v>6698.72</v>
      </c>
      <c r="GM58" s="268">
        <v>8091.38</v>
      </c>
      <c r="GN58" s="268">
        <v>7401.94</v>
      </c>
      <c r="GO58" s="269"/>
      <c r="GP58" s="270">
        <f t="shared" si="12"/>
        <v>91139.150000000009</v>
      </c>
      <c r="GQ58" s="271">
        <f t="shared" si="12"/>
        <v>83530.569999999992</v>
      </c>
      <c r="GR58" s="268">
        <v>2915.75</v>
      </c>
      <c r="GS58" s="268">
        <v>2798.79</v>
      </c>
      <c r="GT58" s="268">
        <v>1095.95</v>
      </c>
      <c r="GU58" s="268">
        <v>1337.64</v>
      </c>
      <c r="GV58" s="268">
        <v>1317.8</v>
      </c>
      <c r="GW58" s="268">
        <v>691.65</v>
      </c>
      <c r="GX58" s="268">
        <v>1605.85</v>
      </c>
      <c r="GY58" s="268">
        <v>654.84</v>
      </c>
      <c r="GZ58" s="268">
        <v>1193.71</v>
      </c>
      <c r="HA58" s="268">
        <v>2637.28</v>
      </c>
      <c r="HB58" s="268">
        <v>1406.97</v>
      </c>
      <c r="HC58" s="268">
        <v>3455.73</v>
      </c>
      <c r="HD58" s="269"/>
      <c r="HE58" s="270">
        <f t="shared" si="13"/>
        <v>21111.96</v>
      </c>
      <c r="HF58" s="271">
        <f t="shared" si="13"/>
        <v>18196.21</v>
      </c>
      <c r="HG58" s="268">
        <v>0</v>
      </c>
      <c r="HH58" s="268">
        <v>0</v>
      </c>
      <c r="HI58" s="268">
        <v>0</v>
      </c>
      <c r="HJ58" s="268">
        <v>0</v>
      </c>
      <c r="HK58" s="268">
        <v>0</v>
      </c>
      <c r="HL58" s="268">
        <v>0</v>
      </c>
      <c r="HM58" s="268">
        <v>0</v>
      </c>
      <c r="HN58" s="268">
        <v>0</v>
      </c>
      <c r="HO58" s="268">
        <v>0</v>
      </c>
      <c r="HP58" s="268">
        <v>0</v>
      </c>
      <c r="HQ58" s="268">
        <v>0</v>
      </c>
      <c r="HR58" s="268">
        <v>0</v>
      </c>
      <c r="HS58" s="269"/>
      <c r="HT58" s="270">
        <f t="shared" si="14"/>
        <v>0</v>
      </c>
      <c r="HU58" s="271">
        <f t="shared" si="14"/>
        <v>0</v>
      </c>
      <c r="HV58" s="268">
        <v>0</v>
      </c>
      <c r="HW58" s="268">
        <v>0</v>
      </c>
      <c r="HX58" s="268">
        <v>0</v>
      </c>
      <c r="HY58" s="268">
        <v>0</v>
      </c>
      <c r="HZ58" s="268">
        <v>0</v>
      </c>
      <c r="IA58" s="268">
        <v>0</v>
      </c>
      <c r="IB58" s="268">
        <v>0</v>
      </c>
      <c r="IC58" s="268">
        <v>0</v>
      </c>
      <c r="ID58" s="268">
        <v>0</v>
      </c>
      <c r="IE58" s="268">
        <v>0</v>
      </c>
      <c r="IF58" s="268">
        <v>0</v>
      </c>
      <c r="IG58" s="268">
        <v>0</v>
      </c>
      <c r="IH58" s="269"/>
      <c r="II58" s="270">
        <f t="shared" si="15"/>
        <v>0</v>
      </c>
      <c r="IJ58" s="271">
        <f t="shared" si="15"/>
        <v>0</v>
      </c>
      <c r="IK58" s="268">
        <v>24734.19</v>
      </c>
      <c r="IL58" s="268">
        <v>35005</v>
      </c>
      <c r="IM58" s="268">
        <v>25397.61</v>
      </c>
      <c r="IN58" s="268">
        <v>29127.75</v>
      </c>
      <c r="IO58" s="268">
        <v>31177.22</v>
      </c>
      <c r="IP58" s="268">
        <v>25794.97</v>
      </c>
      <c r="IQ58" s="268">
        <v>23012.5</v>
      </c>
      <c r="IR58" s="268">
        <v>22200</v>
      </c>
      <c r="IS58" s="268">
        <v>26408.66</v>
      </c>
      <c r="IT58" s="268">
        <v>29317.5</v>
      </c>
      <c r="IU58" s="268">
        <v>30036</v>
      </c>
      <c r="IV58" s="268">
        <v>29679.94</v>
      </c>
      <c r="IW58" s="269"/>
      <c r="IX58" s="270">
        <f t="shared" si="16"/>
        <v>331891.34000000003</v>
      </c>
      <c r="IY58" s="271">
        <f t="shared" si="16"/>
        <v>307157.14999999997</v>
      </c>
      <c r="IZ58" s="268">
        <v>27021.33</v>
      </c>
      <c r="JA58" s="268">
        <v>37430.51</v>
      </c>
      <c r="JB58" s="268">
        <v>26210.46</v>
      </c>
      <c r="JC58" s="268">
        <v>17045.93</v>
      </c>
      <c r="JD58" s="268">
        <v>61731.81</v>
      </c>
      <c r="JE58" s="268">
        <v>35805.24</v>
      </c>
      <c r="JF58" s="268">
        <v>24375.4</v>
      </c>
      <c r="JG58" s="268">
        <v>5563.35</v>
      </c>
      <c r="JH58" s="268">
        <v>2889.43</v>
      </c>
      <c r="JI58" s="268">
        <v>4336.3500000000004</v>
      </c>
      <c r="JJ58" s="268">
        <v>9597.2099999999991</v>
      </c>
      <c r="JK58" s="268">
        <v>8630.69</v>
      </c>
      <c r="JL58" s="269"/>
      <c r="JM58" s="270">
        <f t="shared" si="17"/>
        <v>260637.71</v>
      </c>
      <c r="JN58" s="271">
        <f t="shared" si="17"/>
        <v>233616.37999999998</v>
      </c>
      <c r="JO58" s="268">
        <v>0</v>
      </c>
      <c r="JP58" s="268">
        <v>0</v>
      </c>
      <c r="JQ58" s="268">
        <v>0</v>
      </c>
      <c r="JR58" s="268">
        <v>0</v>
      </c>
      <c r="JS58" s="268">
        <v>0</v>
      </c>
      <c r="JT58" s="268">
        <v>0</v>
      </c>
      <c r="JU58" s="268">
        <v>0</v>
      </c>
      <c r="JV58" s="268">
        <v>0</v>
      </c>
      <c r="JW58" s="268">
        <v>0</v>
      </c>
      <c r="JX58" s="268">
        <v>0</v>
      </c>
      <c r="JY58" s="268">
        <v>0</v>
      </c>
      <c r="JZ58" s="268">
        <v>0</v>
      </c>
      <c r="KA58" s="269"/>
      <c r="KB58" s="270">
        <f t="shared" si="18"/>
        <v>0</v>
      </c>
      <c r="KC58" s="271">
        <f t="shared" si="18"/>
        <v>0</v>
      </c>
      <c r="KD58" s="268">
        <v>15499.15</v>
      </c>
      <c r="KE58" s="268">
        <v>22160</v>
      </c>
      <c r="KF58" s="268">
        <v>16684.09</v>
      </c>
      <c r="KG58" s="268">
        <v>17280</v>
      </c>
      <c r="KH58" s="268">
        <v>18720</v>
      </c>
      <c r="KI58" s="268">
        <v>16443.98</v>
      </c>
      <c r="KJ58" s="268">
        <v>15200</v>
      </c>
      <c r="KK58" s="268">
        <v>14880</v>
      </c>
      <c r="KL58" s="268">
        <v>17280</v>
      </c>
      <c r="KM58" s="268">
        <v>20000</v>
      </c>
      <c r="KN58" s="268">
        <v>20205</v>
      </c>
      <c r="KO58" s="268">
        <v>18823.89</v>
      </c>
      <c r="KP58" s="269"/>
      <c r="KQ58" s="270">
        <f t="shared" si="19"/>
        <v>213176.11</v>
      </c>
      <c r="KR58" s="271">
        <f t="shared" si="19"/>
        <v>197676.96000000002</v>
      </c>
      <c r="KS58" s="268">
        <v>2240</v>
      </c>
      <c r="KT58" s="268">
        <v>3050</v>
      </c>
      <c r="KU58" s="268">
        <v>1831.48</v>
      </c>
      <c r="KV58" s="268">
        <v>2159.73</v>
      </c>
      <c r="KW58" s="268">
        <v>2556</v>
      </c>
      <c r="KX58" s="268">
        <v>2892.13</v>
      </c>
      <c r="KY58" s="268">
        <v>2376.67</v>
      </c>
      <c r="KZ58" s="268">
        <v>1323.33</v>
      </c>
      <c r="LA58" s="268">
        <v>2650</v>
      </c>
      <c r="LB58" s="268">
        <v>3247.86</v>
      </c>
      <c r="LC58" s="268">
        <v>3674.38</v>
      </c>
      <c r="LD58" s="268">
        <v>1936.35</v>
      </c>
      <c r="LE58" s="269"/>
      <c r="LF58" s="270">
        <f t="shared" si="20"/>
        <v>29937.930000000004</v>
      </c>
      <c r="LG58" s="271">
        <f t="shared" si="20"/>
        <v>27697.93</v>
      </c>
      <c r="LH58" s="268">
        <v>0</v>
      </c>
      <c r="LI58" s="268">
        <v>0</v>
      </c>
      <c r="LJ58" s="268">
        <v>0</v>
      </c>
      <c r="LK58" s="268">
        <v>0</v>
      </c>
      <c r="LL58" s="268">
        <v>0</v>
      </c>
      <c r="LM58" s="268">
        <v>0</v>
      </c>
      <c r="LN58" s="268">
        <v>0</v>
      </c>
      <c r="LO58" s="268">
        <v>0</v>
      </c>
      <c r="LP58" s="268">
        <v>0</v>
      </c>
      <c r="LQ58" s="268">
        <v>0</v>
      </c>
      <c r="LR58" s="268">
        <v>0</v>
      </c>
      <c r="LS58" s="268">
        <v>0</v>
      </c>
      <c r="LT58" s="269"/>
      <c r="LU58" s="270">
        <f t="shared" si="21"/>
        <v>0</v>
      </c>
      <c r="LV58" s="271">
        <f t="shared" si="21"/>
        <v>0</v>
      </c>
      <c r="LW58" s="268">
        <v>6741</v>
      </c>
      <c r="LX58" s="268">
        <v>9062</v>
      </c>
      <c r="LY58" s="268">
        <v>9043.0499999999993</v>
      </c>
      <c r="LZ58" s="268">
        <v>6639</v>
      </c>
      <c r="MA58" s="268">
        <v>9881</v>
      </c>
      <c r="MB58" s="268">
        <v>9030.9500000000007</v>
      </c>
      <c r="MC58" s="268">
        <v>9454</v>
      </c>
      <c r="MD58" s="268">
        <v>3852</v>
      </c>
      <c r="ME58" s="268">
        <v>6723</v>
      </c>
      <c r="MF58" s="268">
        <v>7883</v>
      </c>
      <c r="MG58" s="268">
        <v>10636</v>
      </c>
      <c r="MH58" s="268">
        <v>5766</v>
      </c>
      <c r="MI58" s="269"/>
      <c r="MJ58" s="270">
        <f t="shared" si="22"/>
        <v>94711</v>
      </c>
      <c r="MK58" s="271">
        <f t="shared" si="22"/>
        <v>87970</v>
      </c>
      <c r="ML58" s="268">
        <v>0</v>
      </c>
      <c r="MM58" s="268">
        <v>0</v>
      </c>
      <c r="MN58" s="268">
        <v>0</v>
      </c>
      <c r="MO58" s="268">
        <v>0</v>
      </c>
      <c r="MP58" s="268">
        <v>0</v>
      </c>
      <c r="MQ58" s="268">
        <v>0</v>
      </c>
      <c r="MR58" s="268">
        <v>0</v>
      </c>
      <c r="MS58" s="268">
        <v>0</v>
      </c>
      <c r="MT58" s="268">
        <v>0</v>
      </c>
      <c r="MU58" s="268">
        <v>0</v>
      </c>
      <c r="MV58" s="268">
        <v>0</v>
      </c>
      <c r="MW58" s="268">
        <v>0</v>
      </c>
      <c r="MX58" s="269"/>
      <c r="MY58" s="270">
        <f t="shared" si="23"/>
        <v>0</v>
      </c>
      <c r="MZ58" s="271">
        <f t="shared" si="23"/>
        <v>0</v>
      </c>
      <c r="NA58" s="268">
        <v>114334.81</v>
      </c>
      <c r="NB58" s="268">
        <v>133635</v>
      </c>
      <c r="NC58" s="268">
        <v>135575</v>
      </c>
      <c r="ND58" s="268">
        <v>132445</v>
      </c>
      <c r="NE58" s="268">
        <v>139770</v>
      </c>
      <c r="NF58" s="268">
        <v>127769.77</v>
      </c>
      <c r="NG58" s="268">
        <v>150924.64000000001</v>
      </c>
      <c r="NH58" s="268">
        <v>64265</v>
      </c>
      <c r="NI58" s="268">
        <v>75200</v>
      </c>
      <c r="NJ58" s="268">
        <v>89880</v>
      </c>
      <c r="NK58" s="268">
        <v>92534.52</v>
      </c>
      <c r="NL58" s="268">
        <v>107703</v>
      </c>
      <c r="NM58" s="269"/>
      <c r="NN58" s="270">
        <f t="shared" si="24"/>
        <v>1364036.7400000002</v>
      </c>
      <c r="NO58" s="271">
        <f t="shared" si="24"/>
        <v>1249701.9300000002</v>
      </c>
      <c r="NP58" s="268">
        <v>1528.42</v>
      </c>
      <c r="NQ58" s="268">
        <v>1814.53</v>
      </c>
      <c r="NR58" s="268">
        <v>1209.51</v>
      </c>
      <c r="NS58" s="268">
        <v>1296.05</v>
      </c>
      <c r="NT58" s="268">
        <v>1562.04</v>
      </c>
      <c r="NU58" s="268">
        <v>1255.76</v>
      </c>
      <c r="NV58" s="268">
        <v>1359.1</v>
      </c>
      <c r="NW58" s="268">
        <v>54.46</v>
      </c>
      <c r="NX58" s="268">
        <v>260.2</v>
      </c>
      <c r="NY58" s="268">
        <v>852.58</v>
      </c>
      <c r="NZ58" s="268">
        <v>405.16</v>
      </c>
      <c r="OA58" s="268">
        <v>3374.99</v>
      </c>
      <c r="OB58" s="269"/>
      <c r="OC58" s="270">
        <f t="shared" si="25"/>
        <v>14972.8</v>
      </c>
      <c r="OD58" s="271">
        <f t="shared" si="25"/>
        <v>13444.38</v>
      </c>
      <c r="OE58" s="268">
        <v>0</v>
      </c>
      <c r="OF58" s="268">
        <v>0</v>
      </c>
      <c r="OG58" s="268">
        <v>0</v>
      </c>
      <c r="OH58" s="268">
        <v>0</v>
      </c>
      <c r="OI58" s="268">
        <v>0</v>
      </c>
      <c r="OJ58" s="268">
        <v>0</v>
      </c>
      <c r="OK58" s="268">
        <v>0</v>
      </c>
      <c r="OL58" s="268">
        <v>0</v>
      </c>
      <c r="OM58" s="268">
        <v>0</v>
      </c>
      <c r="ON58" s="268">
        <v>0</v>
      </c>
      <c r="OO58" s="268">
        <v>0</v>
      </c>
      <c r="OP58" s="268">
        <v>0</v>
      </c>
      <c r="OQ58" s="269"/>
      <c r="OR58" s="270">
        <f t="shared" si="26"/>
        <v>0</v>
      </c>
      <c r="OS58" s="271">
        <f t="shared" si="26"/>
        <v>0</v>
      </c>
      <c r="OT58" s="268">
        <v>200</v>
      </c>
      <c r="OU58" s="268">
        <v>550</v>
      </c>
      <c r="OV58" s="268">
        <v>300</v>
      </c>
      <c r="OW58" s="268">
        <v>100</v>
      </c>
      <c r="OX58" s="268">
        <v>250</v>
      </c>
      <c r="OY58" s="268">
        <v>200</v>
      </c>
      <c r="OZ58" s="268">
        <v>200</v>
      </c>
      <c r="PA58" s="268">
        <v>100</v>
      </c>
      <c r="PB58" s="268">
        <v>150</v>
      </c>
      <c r="PC58" s="268">
        <v>100</v>
      </c>
      <c r="PD58" s="268">
        <v>50</v>
      </c>
      <c r="PE58" s="268">
        <v>100</v>
      </c>
      <c r="PF58" s="269"/>
      <c r="PG58" s="270">
        <f t="shared" si="27"/>
        <v>2300</v>
      </c>
      <c r="PH58" s="271">
        <f t="shared" si="27"/>
        <v>2100</v>
      </c>
      <c r="PI58" s="268">
        <v>21461</v>
      </c>
      <c r="PJ58" s="268">
        <v>23167</v>
      </c>
      <c r="PK58" s="268">
        <v>23361</v>
      </c>
      <c r="PL58" s="268">
        <v>17532</v>
      </c>
      <c r="PM58" s="268">
        <v>20486</v>
      </c>
      <c r="PN58" s="268">
        <v>23088</v>
      </c>
      <c r="PO58" s="268">
        <v>19446</v>
      </c>
      <c r="PP58" s="268">
        <v>20284</v>
      </c>
      <c r="PQ58" s="268">
        <v>19015</v>
      </c>
      <c r="PR58" s="268">
        <v>23334.44</v>
      </c>
      <c r="PS58" s="268">
        <v>23776.560000000001</v>
      </c>
      <c r="PT58" s="268">
        <v>25670.5</v>
      </c>
      <c r="PU58" s="269"/>
      <c r="PV58" s="270">
        <f t="shared" si="28"/>
        <v>260621.5</v>
      </c>
      <c r="PW58" s="271">
        <f t="shared" si="28"/>
        <v>239160.5</v>
      </c>
      <c r="PX58" s="268">
        <v>2420.98</v>
      </c>
      <c r="PY58" s="268">
        <v>4646.09</v>
      </c>
      <c r="PZ58" s="268">
        <v>1233.6600000000001</v>
      </c>
      <c r="QA58" s="268">
        <v>1200.6199999999999</v>
      </c>
      <c r="QB58" s="268">
        <v>2959.5</v>
      </c>
      <c r="QC58" s="268">
        <v>1976</v>
      </c>
      <c r="QD58" s="268">
        <v>2835.69</v>
      </c>
      <c r="QE58" s="268">
        <v>2891.5</v>
      </c>
      <c r="QF58" s="268">
        <v>1251.6500000000001</v>
      </c>
      <c r="QG58" s="268">
        <v>1685</v>
      </c>
      <c r="QH58" s="268">
        <v>1215</v>
      </c>
      <c r="QI58" s="268">
        <v>272.45</v>
      </c>
      <c r="QJ58" s="269"/>
      <c r="QK58" s="270">
        <f t="shared" si="29"/>
        <v>24588.14</v>
      </c>
      <c r="QL58" s="271">
        <f t="shared" si="29"/>
        <v>22167.16</v>
      </c>
      <c r="QM58" s="268">
        <v>0</v>
      </c>
      <c r="QN58" s="268">
        <v>0</v>
      </c>
      <c r="QO58" s="268">
        <v>0</v>
      </c>
      <c r="QP58" s="268">
        <v>0</v>
      </c>
      <c r="QQ58" s="268">
        <v>0</v>
      </c>
      <c r="QR58" s="268">
        <v>0</v>
      </c>
      <c r="QS58" s="268">
        <v>0</v>
      </c>
      <c r="QT58" s="268">
        <v>0</v>
      </c>
      <c r="QU58" s="268">
        <v>0</v>
      </c>
      <c r="QV58" s="268">
        <v>0</v>
      </c>
      <c r="QW58" s="268">
        <v>0</v>
      </c>
      <c r="QX58" s="268">
        <v>0</v>
      </c>
      <c r="QY58" s="269"/>
      <c r="QZ58" s="270">
        <f t="shared" si="30"/>
        <v>0</v>
      </c>
      <c r="RA58" s="271">
        <f t="shared" si="30"/>
        <v>0</v>
      </c>
      <c r="RB58" s="268">
        <v>200</v>
      </c>
      <c r="RC58" s="268">
        <v>300</v>
      </c>
      <c r="RD58" s="268">
        <v>200</v>
      </c>
      <c r="RE58" s="268">
        <v>250</v>
      </c>
      <c r="RF58" s="268">
        <v>250</v>
      </c>
      <c r="RG58" s="268">
        <v>200</v>
      </c>
      <c r="RH58" s="268">
        <v>200</v>
      </c>
      <c r="RI58" s="268">
        <v>50</v>
      </c>
      <c r="RJ58" s="268">
        <v>100</v>
      </c>
      <c r="RK58" s="268">
        <v>205.56</v>
      </c>
      <c r="RL58" s="268">
        <v>194.44</v>
      </c>
      <c r="RM58" s="268">
        <v>200</v>
      </c>
      <c r="RN58" s="269"/>
      <c r="RO58" s="270">
        <f t="shared" si="31"/>
        <v>2350</v>
      </c>
      <c r="RP58" s="271">
        <f t="shared" si="31"/>
        <v>2150</v>
      </c>
      <c r="RQ58" s="268">
        <v>0</v>
      </c>
      <c r="RR58" s="268">
        <v>0</v>
      </c>
      <c r="RS58" s="268">
        <v>0</v>
      </c>
      <c r="RT58" s="268">
        <v>0</v>
      </c>
      <c r="RU58" s="268">
        <v>0</v>
      </c>
      <c r="RV58" s="268">
        <v>0</v>
      </c>
      <c r="RW58" s="268">
        <v>0</v>
      </c>
      <c r="RX58" s="268">
        <v>0</v>
      </c>
      <c r="RY58" s="268">
        <v>0</v>
      </c>
      <c r="RZ58" s="268">
        <v>0</v>
      </c>
      <c r="SA58" s="268">
        <v>0</v>
      </c>
      <c r="SB58" s="268">
        <v>0</v>
      </c>
      <c r="SC58" s="269"/>
      <c r="SD58" s="270">
        <f t="shared" si="32"/>
        <v>0</v>
      </c>
      <c r="SE58" s="271">
        <f t="shared" si="32"/>
        <v>0</v>
      </c>
      <c r="SF58" s="268">
        <v>0</v>
      </c>
      <c r="SG58" s="268">
        <v>0</v>
      </c>
      <c r="SH58" s="268">
        <v>0</v>
      </c>
      <c r="SI58" s="268">
        <v>0</v>
      </c>
      <c r="SJ58" s="268">
        <v>0</v>
      </c>
      <c r="SK58" s="268">
        <v>0</v>
      </c>
      <c r="SL58" s="268">
        <v>0</v>
      </c>
      <c r="SM58" s="268">
        <v>0</v>
      </c>
      <c r="SN58" s="268">
        <v>0</v>
      </c>
      <c r="SO58" s="268">
        <v>0</v>
      </c>
      <c r="SP58" s="268">
        <v>0</v>
      </c>
      <c r="SQ58" s="268">
        <v>0</v>
      </c>
      <c r="SR58" s="269"/>
      <c r="SS58" s="270">
        <f t="shared" si="33"/>
        <v>0</v>
      </c>
      <c r="ST58" s="271">
        <f t="shared" si="33"/>
        <v>0</v>
      </c>
      <c r="SU58" s="268">
        <v>0</v>
      </c>
      <c r="SV58" s="268">
        <v>0</v>
      </c>
      <c r="SW58" s="268">
        <v>0</v>
      </c>
      <c r="SX58" s="268">
        <v>0</v>
      </c>
      <c r="SY58" s="268">
        <v>0</v>
      </c>
      <c r="SZ58" s="268">
        <v>0</v>
      </c>
      <c r="TA58" s="268">
        <v>0</v>
      </c>
      <c r="TB58" s="268">
        <v>0</v>
      </c>
      <c r="TC58" s="268">
        <v>0</v>
      </c>
      <c r="TD58" s="268">
        <v>0</v>
      </c>
      <c r="TE58" s="268">
        <v>0</v>
      </c>
      <c r="TF58" s="268">
        <v>0</v>
      </c>
      <c r="TG58" s="269"/>
      <c r="TH58" s="270">
        <f t="shared" si="34"/>
        <v>0</v>
      </c>
      <c r="TI58" s="271">
        <f t="shared" si="34"/>
        <v>0</v>
      </c>
      <c r="TJ58" s="268">
        <v>0</v>
      </c>
      <c r="TK58" s="268">
        <v>0</v>
      </c>
      <c r="TL58" s="268">
        <v>0</v>
      </c>
      <c r="TM58" s="268">
        <v>0</v>
      </c>
      <c r="TN58" s="268">
        <v>0</v>
      </c>
      <c r="TO58" s="268">
        <v>0</v>
      </c>
      <c r="TP58" s="268">
        <v>0</v>
      </c>
      <c r="TQ58" s="268">
        <v>0</v>
      </c>
      <c r="TR58" s="268">
        <v>0</v>
      </c>
      <c r="TS58" s="268">
        <v>0</v>
      </c>
      <c r="TT58" s="268">
        <v>0</v>
      </c>
      <c r="TU58" s="268">
        <v>0</v>
      </c>
      <c r="TV58" s="269"/>
      <c r="TW58" s="270">
        <f t="shared" si="35"/>
        <v>0</v>
      </c>
      <c r="TX58" s="271">
        <f t="shared" si="35"/>
        <v>0</v>
      </c>
      <c r="TY58" s="268">
        <v>0</v>
      </c>
      <c r="TZ58" s="268">
        <v>0</v>
      </c>
      <c r="UA58" s="268">
        <v>0</v>
      </c>
      <c r="UB58" s="268">
        <v>0</v>
      </c>
      <c r="UC58" s="268">
        <v>0</v>
      </c>
      <c r="UD58" s="268">
        <v>0</v>
      </c>
      <c r="UE58" s="268">
        <v>0</v>
      </c>
      <c r="UF58" s="268">
        <v>0</v>
      </c>
      <c r="UG58" s="268">
        <v>0</v>
      </c>
      <c r="UH58" s="268">
        <v>0</v>
      </c>
      <c r="UI58" s="268">
        <v>0</v>
      </c>
      <c r="UJ58" s="268">
        <v>0</v>
      </c>
      <c r="UK58" s="269"/>
      <c r="UL58" s="270">
        <f t="shared" si="36"/>
        <v>0</v>
      </c>
      <c r="UM58" s="271">
        <f t="shared" si="36"/>
        <v>0</v>
      </c>
      <c r="UN58" s="268">
        <v>0</v>
      </c>
      <c r="UO58" s="268">
        <v>0</v>
      </c>
      <c r="UP58" s="268">
        <v>0</v>
      </c>
      <c r="UQ58" s="268">
        <v>0</v>
      </c>
      <c r="UR58" s="268">
        <v>0</v>
      </c>
      <c r="US58" s="268">
        <v>0</v>
      </c>
      <c r="UT58" s="268">
        <v>0</v>
      </c>
      <c r="UU58" s="268">
        <v>0</v>
      </c>
      <c r="UV58" s="268">
        <v>0</v>
      </c>
      <c r="UW58" s="268">
        <v>0</v>
      </c>
      <c r="UX58" s="268">
        <v>0</v>
      </c>
      <c r="UY58" s="268">
        <v>0</v>
      </c>
      <c r="UZ58" s="269"/>
      <c r="VA58" s="270">
        <f t="shared" si="37"/>
        <v>0</v>
      </c>
      <c r="VB58" s="271">
        <f t="shared" si="37"/>
        <v>0</v>
      </c>
      <c r="VC58" s="268">
        <v>0</v>
      </c>
      <c r="VD58" s="268">
        <v>0</v>
      </c>
      <c r="VE58" s="268">
        <v>0</v>
      </c>
      <c r="VF58" s="268">
        <v>0</v>
      </c>
      <c r="VG58" s="268">
        <v>0</v>
      </c>
      <c r="VH58" s="268">
        <v>0</v>
      </c>
      <c r="VI58" s="268">
        <v>0</v>
      </c>
      <c r="VJ58" s="268">
        <v>0</v>
      </c>
      <c r="VK58" s="268">
        <v>0</v>
      </c>
      <c r="VL58" s="268">
        <v>0</v>
      </c>
      <c r="VM58" s="268">
        <v>0</v>
      </c>
      <c r="VN58" s="268">
        <v>0</v>
      </c>
      <c r="VO58" s="269"/>
      <c r="VP58" s="270">
        <f t="shared" si="38"/>
        <v>0</v>
      </c>
      <c r="VQ58" s="271">
        <f t="shared" si="38"/>
        <v>0</v>
      </c>
      <c r="VR58" s="268">
        <v>0</v>
      </c>
      <c r="VS58" s="268">
        <v>0</v>
      </c>
      <c r="VT58" s="268">
        <v>0</v>
      </c>
      <c r="VU58" s="268">
        <v>0</v>
      </c>
      <c r="VV58" s="268">
        <v>0</v>
      </c>
      <c r="VW58" s="268">
        <v>0</v>
      </c>
      <c r="VX58" s="268">
        <v>0</v>
      </c>
      <c r="VY58" s="268">
        <v>0</v>
      </c>
      <c r="VZ58" s="268">
        <v>0</v>
      </c>
      <c r="WA58" s="268">
        <v>0</v>
      </c>
      <c r="WB58" s="268">
        <v>0</v>
      </c>
      <c r="WC58" s="268">
        <v>0</v>
      </c>
      <c r="WD58" s="269"/>
      <c r="WE58" s="270">
        <f t="shared" si="39"/>
        <v>0</v>
      </c>
      <c r="WF58" s="271">
        <f t="shared" si="39"/>
        <v>0</v>
      </c>
      <c r="WG58" s="268">
        <v>60335.48</v>
      </c>
      <c r="WH58" s="268">
        <v>73443.149999999994</v>
      </c>
      <c r="WI58" s="268">
        <v>57428.9</v>
      </c>
      <c r="WJ58" s="268">
        <v>63045.99</v>
      </c>
      <c r="WK58" s="268">
        <v>67763.490000000005</v>
      </c>
      <c r="WL58" s="268">
        <v>63028.58</v>
      </c>
      <c r="WM58" s="268">
        <v>64644.94</v>
      </c>
      <c r="WN58" s="268">
        <v>38039.230000000003</v>
      </c>
      <c r="WO58" s="268">
        <v>33621.120000000003</v>
      </c>
      <c r="WP58" s="268">
        <v>40845.47</v>
      </c>
      <c r="WQ58" s="268">
        <v>60837.81</v>
      </c>
      <c r="WR58" s="268">
        <v>60454.28</v>
      </c>
      <c r="WS58" s="269"/>
      <c r="WT58" s="270">
        <f t="shared" si="40"/>
        <v>683488.44</v>
      </c>
      <c r="WU58" s="271">
        <f t="shared" si="40"/>
        <v>623152.96</v>
      </c>
      <c r="WV58" s="268">
        <v>4034.77</v>
      </c>
      <c r="WW58" s="268">
        <v>5122.9399999999996</v>
      </c>
      <c r="WX58" s="268">
        <v>3793.66</v>
      </c>
      <c r="WY58" s="268">
        <v>3521.57</v>
      </c>
      <c r="WZ58" s="268">
        <v>4244.1899999999996</v>
      </c>
      <c r="XA58" s="268">
        <v>3466.51</v>
      </c>
      <c r="XB58" s="268">
        <v>4241.1899999999996</v>
      </c>
      <c r="XC58" s="268">
        <v>2032.62</v>
      </c>
      <c r="XD58" s="268">
        <v>1703.51</v>
      </c>
      <c r="XE58" s="268">
        <v>2200.5100000000002</v>
      </c>
      <c r="XF58" s="268">
        <v>3713.32</v>
      </c>
      <c r="XG58" s="268">
        <v>3939.75</v>
      </c>
      <c r="XH58" s="269"/>
      <c r="XI58" s="270">
        <f t="shared" si="41"/>
        <v>42014.539999999994</v>
      </c>
      <c r="XJ58" s="271">
        <f t="shared" si="41"/>
        <v>37979.76999999999</v>
      </c>
      <c r="XK58" s="268">
        <v>0</v>
      </c>
      <c r="XL58" s="268">
        <v>0</v>
      </c>
      <c r="XM58" s="268">
        <v>0</v>
      </c>
      <c r="XN58" s="268">
        <v>0</v>
      </c>
      <c r="XO58" s="268">
        <v>0</v>
      </c>
      <c r="XP58" s="268">
        <v>0</v>
      </c>
      <c r="XQ58" s="268">
        <v>0</v>
      </c>
      <c r="XR58" s="268">
        <v>0</v>
      </c>
      <c r="XS58" s="268">
        <v>0</v>
      </c>
      <c r="XT58" s="268">
        <v>0</v>
      </c>
      <c r="XU58" s="268">
        <v>0</v>
      </c>
      <c r="XV58" s="268">
        <v>0</v>
      </c>
      <c r="XW58" s="268"/>
      <c r="XX58" s="270">
        <f t="shared" si="42"/>
        <v>0</v>
      </c>
      <c r="XY58" s="271">
        <f t="shared" si="42"/>
        <v>0</v>
      </c>
      <c r="XZ58" s="268">
        <v>0</v>
      </c>
      <c r="YA58" s="268">
        <v>0</v>
      </c>
      <c r="YB58" s="268">
        <v>0</v>
      </c>
      <c r="YC58" s="268">
        <v>0</v>
      </c>
      <c r="YD58" s="268">
        <v>0</v>
      </c>
      <c r="YE58" s="268">
        <v>0</v>
      </c>
      <c r="YF58" s="268">
        <v>0</v>
      </c>
      <c r="YG58" s="268">
        <v>0</v>
      </c>
      <c r="YH58" s="268">
        <v>0</v>
      </c>
      <c r="YI58" s="268">
        <v>0</v>
      </c>
      <c r="YJ58" s="268">
        <v>0</v>
      </c>
      <c r="YK58" s="268">
        <v>0</v>
      </c>
      <c r="YL58" s="269"/>
      <c r="YM58" s="270">
        <f t="shared" si="43"/>
        <v>0</v>
      </c>
      <c r="YN58" s="271">
        <f t="shared" si="43"/>
        <v>0</v>
      </c>
      <c r="YO58" s="268">
        <v>0</v>
      </c>
      <c r="YP58" s="268">
        <v>0</v>
      </c>
      <c r="YQ58" s="268">
        <v>0</v>
      </c>
      <c r="YR58" s="268">
        <v>0</v>
      </c>
      <c r="YS58" s="268">
        <v>0</v>
      </c>
      <c r="YT58" s="268">
        <v>0</v>
      </c>
      <c r="YU58" s="268">
        <v>0</v>
      </c>
      <c r="YV58" s="268">
        <v>0</v>
      </c>
      <c r="YW58" s="268">
        <v>0</v>
      </c>
      <c r="YX58" s="268">
        <v>0</v>
      </c>
      <c r="YY58" s="268">
        <v>0</v>
      </c>
      <c r="YZ58" s="268">
        <v>0</v>
      </c>
      <c r="ZA58" s="269"/>
      <c r="ZB58" s="270">
        <f t="shared" si="44"/>
        <v>0</v>
      </c>
      <c r="ZC58" s="271">
        <f t="shared" si="44"/>
        <v>0</v>
      </c>
      <c r="ZD58" s="268">
        <v>560</v>
      </c>
      <c r="ZE58" s="268">
        <v>560</v>
      </c>
      <c r="ZF58" s="268">
        <v>0</v>
      </c>
      <c r="ZG58" s="268">
        <v>540</v>
      </c>
      <c r="ZH58" s="268">
        <v>0</v>
      </c>
      <c r="ZI58" s="268">
        <v>0</v>
      </c>
      <c r="ZJ58" s="268">
        <v>260</v>
      </c>
      <c r="ZK58" s="268">
        <v>260</v>
      </c>
      <c r="ZL58" s="268">
        <v>260</v>
      </c>
      <c r="ZM58" s="268">
        <v>520</v>
      </c>
      <c r="ZN58" s="268">
        <v>780</v>
      </c>
      <c r="ZO58" s="268">
        <v>0</v>
      </c>
      <c r="ZP58" s="269"/>
      <c r="ZQ58" s="270">
        <f t="shared" si="45"/>
        <v>3740</v>
      </c>
      <c r="ZR58" s="271">
        <f t="shared" si="45"/>
        <v>3180</v>
      </c>
      <c r="ZS58" s="268">
        <v>2033.59</v>
      </c>
      <c r="ZT58" s="268">
        <v>1649.43</v>
      </c>
      <c r="ZU58" s="268">
        <v>1635.86</v>
      </c>
      <c r="ZV58" s="268">
        <v>1051.58</v>
      </c>
      <c r="ZW58" s="268">
        <v>1060.47</v>
      </c>
      <c r="ZX58" s="268">
        <v>717.09</v>
      </c>
      <c r="ZY58" s="268">
        <v>1574.96</v>
      </c>
      <c r="ZZ58" s="268">
        <v>623.97</v>
      </c>
      <c r="AAA58" s="268">
        <v>326.33</v>
      </c>
      <c r="AAB58" s="268">
        <v>793.24</v>
      </c>
      <c r="AAC58" s="268">
        <v>471</v>
      </c>
      <c r="AAD58" s="268">
        <v>974.79</v>
      </c>
      <c r="AAE58" s="269"/>
      <c r="AAF58" s="270">
        <f t="shared" si="46"/>
        <v>12912.309999999998</v>
      </c>
      <c r="AAG58" s="271">
        <f t="shared" si="46"/>
        <v>10878.720000000001</v>
      </c>
      <c r="AAH58" s="268">
        <v>0</v>
      </c>
      <c r="AAI58" s="268">
        <v>0</v>
      </c>
      <c r="AAJ58" s="268">
        <v>0</v>
      </c>
      <c r="AAK58" s="268">
        <v>0</v>
      </c>
      <c r="AAL58" s="268">
        <v>0</v>
      </c>
      <c r="AAM58" s="268">
        <v>0</v>
      </c>
      <c r="AAN58" s="268">
        <v>0</v>
      </c>
      <c r="AAO58" s="268">
        <v>0</v>
      </c>
      <c r="AAP58" s="268">
        <v>0</v>
      </c>
      <c r="AAQ58" s="268">
        <v>0</v>
      </c>
      <c r="AAR58" s="268">
        <v>0</v>
      </c>
      <c r="AAS58" s="268">
        <v>0</v>
      </c>
      <c r="AAT58" s="269"/>
      <c r="AAU58" s="270">
        <f t="shared" si="47"/>
        <v>0</v>
      </c>
      <c r="AAV58" s="271">
        <f t="shared" si="47"/>
        <v>0</v>
      </c>
      <c r="AAW58" s="268">
        <v>16821.400000000001</v>
      </c>
      <c r="AAX58" s="268">
        <v>19985.84</v>
      </c>
      <c r="AAY58" s="268">
        <v>17533.16</v>
      </c>
      <c r="AAZ58" s="268">
        <v>19332.900000000001</v>
      </c>
      <c r="ABA58" s="268">
        <v>18109.41</v>
      </c>
      <c r="ABB58" s="268">
        <v>18360.84</v>
      </c>
      <c r="ABC58" s="268">
        <v>15871.84</v>
      </c>
      <c r="ABD58" s="268">
        <v>10130.4</v>
      </c>
      <c r="ABE58" s="268">
        <v>7264.07</v>
      </c>
      <c r="ABF58" s="268">
        <v>9948.23</v>
      </c>
      <c r="ABG58" s="268">
        <v>12349.55</v>
      </c>
      <c r="ABH58" s="268">
        <v>14384.77</v>
      </c>
      <c r="ABI58" s="269"/>
      <c r="ABJ58" s="270">
        <f t="shared" si="48"/>
        <v>180092.41</v>
      </c>
      <c r="ABK58" s="271">
        <f t="shared" si="48"/>
        <v>163271.00999999998</v>
      </c>
      <c r="ABL58" s="268">
        <v>21352.91</v>
      </c>
      <c r="ABM58" s="268">
        <v>28232.880000000001</v>
      </c>
      <c r="ABN58" s="268">
        <v>23026.2</v>
      </c>
      <c r="ABO58" s="268">
        <v>26079.5</v>
      </c>
      <c r="ABP58" s="268">
        <v>28932.17</v>
      </c>
      <c r="ABQ58" s="268">
        <v>28083.65</v>
      </c>
      <c r="ABR58" s="268">
        <v>24998.49</v>
      </c>
      <c r="ABS58" s="268">
        <v>16991.240000000002</v>
      </c>
      <c r="ABT58" s="268">
        <v>14644.65</v>
      </c>
      <c r="ABU58" s="268">
        <v>16644.740000000002</v>
      </c>
      <c r="ABV58" s="268">
        <v>16770.12</v>
      </c>
      <c r="ABW58" s="268">
        <v>16612.73</v>
      </c>
      <c r="ABX58" s="269"/>
      <c r="ABY58" s="270">
        <f t="shared" si="49"/>
        <v>262369.27999999997</v>
      </c>
      <c r="ABZ58" s="271">
        <f t="shared" si="49"/>
        <v>241016.36999999997</v>
      </c>
      <c r="ACA58" s="268">
        <v>72279.259999999995</v>
      </c>
      <c r="ACB58" s="268">
        <v>91538.94</v>
      </c>
      <c r="ACC58" s="268">
        <v>77999.47</v>
      </c>
      <c r="ACD58" s="268">
        <v>83330.320000000007</v>
      </c>
      <c r="ACE58" s="268">
        <v>83992.23</v>
      </c>
      <c r="ACF58" s="268">
        <v>90565.440000000002</v>
      </c>
      <c r="ACG58" s="268">
        <v>82884.89</v>
      </c>
      <c r="ACH58" s="268">
        <v>47574.23</v>
      </c>
      <c r="ACI58" s="268">
        <v>33452.79</v>
      </c>
      <c r="ACJ58" s="268">
        <v>46462.34</v>
      </c>
      <c r="ACK58" s="268">
        <v>55149.89</v>
      </c>
      <c r="ACL58" s="268">
        <v>63660.83</v>
      </c>
      <c r="ACM58" s="269"/>
      <c r="ACN58" s="270">
        <f t="shared" si="50"/>
        <v>828890.62999999989</v>
      </c>
      <c r="ACO58" s="271">
        <f t="shared" si="50"/>
        <v>756611.37</v>
      </c>
      <c r="ACP58" s="268">
        <v>0</v>
      </c>
      <c r="ACQ58" s="268">
        <v>0</v>
      </c>
      <c r="ACR58" s="268">
        <v>0</v>
      </c>
      <c r="ACS58" s="268">
        <v>0</v>
      </c>
      <c r="ACT58" s="268">
        <v>0</v>
      </c>
      <c r="ACU58" s="268">
        <v>0</v>
      </c>
      <c r="ACV58" s="268">
        <v>0</v>
      </c>
      <c r="ACW58" s="268">
        <v>0</v>
      </c>
      <c r="ACX58" s="268">
        <v>0</v>
      </c>
      <c r="ACY58" s="268">
        <v>0</v>
      </c>
      <c r="ACZ58" s="268">
        <v>0</v>
      </c>
      <c r="ADA58" s="268">
        <v>0</v>
      </c>
      <c r="ADB58" s="269"/>
      <c r="ADC58" s="270">
        <f t="shared" si="51"/>
        <v>0</v>
      </c>
      <c r="ADD58" s="271">
        <f t="shared" si="51"/>
        <v>0</v>
      </c>
      <c r="ADE58" s="268">
        <v>0</v>
      </c>
      <c r="ADF58" s="268">
        <v>0</v>
      </c>
      <c r="ADG58" s="268">
        <v>0</v>
      </c>
      <c r="ADH58" s="268">
        <v>0</v>
      </c>
      <c r="ADI58" s="268">
        <v>0</v>
      </c>
      <c r="ADJ58" s="268">
        <v>0</v>
      </c>
      <c r="ADK58" s="268">
        <v>0</v>
      </c>
      <c r="ADL58" s="268">
        <v>0</v>
      </c>
      <c r="ADM58" s="268">
        <v>0</v>
      </c>
      <c r="ADN58" s="268">
        <v>0</v>
      </c>
      <c r="ADO58" s="268">
        <v>0</v>
      </c>
      <c r="ADP58" s="268">
        <v>0</v>
      </c>
      <c r="ADQ58" s="269"/>
      <c r="ADR58" s="270">
        <f t="shared" si="52"/>
        <v>0</v>
      </c>
      <c r="ADS58" s="271">
        <f t="shared" si="52"/>
        <v>0</v>
      </c>
      <c r="ADT58" s="268">
        <v>0</v>
      </c>
      <c r="ADU58" s="268">
        <v>0</v>
      </c>
      <c r="ADV58" s="268">
        <v>0</v>
      </c>
      <c r="ADW58" s="268">
        <v>0</v>
      </c>
      <c r="ADX58" s="268">
        <v>0</v>
      </c>
      <c r="ADY58" s="268">
        <v>0</v>
      </c>
      <c r="ADZ58" s="268">
        <v>0</v>
      </c>
      <c r="AEA58" s="268">
        <v>0</v>
      </c>
      <c r="AEB58" s="268">
        <v>0</v>
      </c>
      <c r="AEC58" s="268">
        <v>0</v>
      </c>
      <c r="AED58" s="268">
        <v>0</v>
      </c>
      <c r="AEE58" s="268">
        <v>0</v>
      </c>
      <c r="AEF58" s="269"/>
      <c r="AEG58" s="270">
        <f t="shared" si="53"/>
        <v>0</v>
      </c>
      <c r="AEH58" s="271">
        <f t="shared" si="53"/>
        <v>0</v>
      </c>
      <c r="AEI58" s="268">
        <v>0</v>
      </c>
      <c r="AEJ58" s="268">
        <v>0</v>
      </c>
      <c r="AEK58" s="268">
        <v>0</v>
      </c>
      <c r="AEL58" s="268">
        <v>0</v>
      </c>
      <c r="AEM58" s="268">
        <v>0</v>
      </c>
      <c r="AEN58" s="268">
        <v>0</v>
      </c>
      <c r="AEO58" s="268">
        <v>0</v>
      </c>
      <c r="AEP58" s="268">
        <v>0</v>
      </c>
      <c r="AEQ58" s="268">
        <v>0</v>
      </c>
      <c r="AER58" s="268">
        <v>0</v>
      </c>
      <c r="AES58" s="268">
        <v>0</v>
      </c>
      <c r="AET58" s="268">
        <v>0</v>
      </c>
      <c r="AEU58" s="269"/>
      <c r="AEV58" s="270">
        <f t="shared" si="54"/>
        <v>0</v>
      </c>
      <c r="AEW58" s="271">
        <f t="shared" si="54"/>
        <v>0</v>
      </c>
      <c r="AEX58" s="268">
        <v>0</v>
      </c>
      <c r="AEY58" s="268">
        <v>0</v>
      </c>
      <c r="AEZ58" s="268">
        <v>0</v>
      </c>
      <c r="AFA58" s="268">
        <v>0</v>
      </c>
      <c r="AFB58" s="268">
        <v>0</v>
      </c>
      <c r="AFC58" s="268">
        <v>0</v>
      </c>
      <c r="AFD58" s="268">
        <v>0</v>
      </c>
      <c r="AFE58" s="268">
        <v>0</v>
      </c>
      <c r="AFF58" s="268">
        <v>0</v>
      </c>
      <c r="AFG58" s="268">
        <v>0</v>
      </c>
      <c r="AFH58" s="268">
        <v>0</v>
      </c>
      <c r="AFI58" s="268">
        <v>0</v>
      </c>
      <c r="AFJ58" s="269"/>
      <c r="AFK58" s="270">
        <f t="shared" si="55"/>
        <v>0</v>
      </c>
      <c r="AFL58" s="271">
        <f t="shared" si="55"/>
        <v>0</v>
      </c>
      <c r="AFM58" s="268">
        <v>0</v>
      </c>
      <c r="AFN58" s="268">
        <v>0</v>
      </c>
      <c r="AFO58" s="268">
        <v>0</v>
      </c>
      <c r="AFP58" s="268">
        <v>0</v>
      </c>
      <c r="AFQ58" s="268">
        <v>0</v>
      </c>
      <c r="AFR58" s="268">
        <v>0</v>
      </c>
      <c r="AFS58" s="268">
        <v>0</v>
      </c>
      <c r="AFT58" s="268">
        <v>0</v>
      </c>
      <c r="AFU58" s="268">
        <v>0</v>
      </c>
      <c r="AFV58" s="268">
        <v>0</v>
      </c>
      <c r="AFW58" s="268">
        <v>0</v>
      </c>
      <c r="AFX58" s="268">
        <v>0</v>
      </c>
      <c r="AFY58" s="269"/>
      <c r="AFZ58" s="270">
        <f t="shared" si="56"/>
        <v>0</v>
      </c>
      <c r="AGA58" s="271">
        <f t="shared" si="56"/>
        <v>0</v>
      </c>
      <c r="AGB58" s="268">
        <v>0</v>
      </c>
      <c r="AGC58" s="268">
        <v>0</v>
      </c>
      <c r="AGD58" s="268">
        <v>0</v>
      </c>
      <c r="AGE58" s="268">
        <v>0</v>
      </c>
      <c r="AGF58" s="268">
        <v>0</v>
      </c>
      <c r="AGG58" s="268">
        <v>0</v>
      </c>
      <c r="AGH58" s="268">
        <v>0</v>
      </c>
      <c r="AGI58" s="268">
        <v>0</v>
      </c>
      <c r="AGJ58" s="268">
        <v>0</v>
      </c>
      <c r="AGK58" s="268">
        <v>0</v>
      </c>
      <c r="AGL58" s="268">
        <v>0</v>
      </c>
      <c r="AGM58" s="268">
        <v>0</v>
      </c>
      <c r="AGN58" s="269"/>
      <c r="AGO58" s="270">
        <f t="shared" si="57"/>
        <v>0</v>
      </c>
      <c r="AGP58" s="271">
        <f t="shared" si="57"/>
        <v>0</v>
      </c>
      <c r="AGQ58" s="268">
        <v>0</v>
      </c>
      <c r="AGR58" s="268">
        <v>0</v>
      </c>
      <c r="AGS58" s="268">
        <v>0</v>
      </c>
      <c r="AGT58" s="268">
        <v>0</v>
      </c>
      <c r="AGU58" s="268">
        <v>0</v>
      </c>
      <c r="AGV58" s="268">
        <v>50</v>
      </c>
      <c r="AGW58" s="268">
        <v>0</v>
      </c>
      <c r="AGX58" s="268">
        <v>50</v>
      </c>
      <c r="AGY58" s="268">
        <v>50</v>
      </c>
      <c r="AGZ58" s="268">
        <v>0</v>
      </c>
      <c r="AHA58" s="268">
        <v>0</v>
      </c>
      <c r="AHB58" s="268">
        <v>0</v>
      </c>
      <c r="AHC58" s="269"/>
      <c r="AHD58" s="270">
        <f t="shared" si="58"/>
        <v>150</v>
      </c>
      <c r="AHE58" s="271">
        <f t="shared" si="58"/>
        <v>150</v>
      </c>
      <c r="AHF58" s="268">
        <v>604.37</v>
      </c>
      <c r="AHG58" s="268">
        <v>644.03</v>
      </c>
      <c r="AHH58" s="268">
        <v>634.34</v>
      </c>
      <c r="AHI58" s="268">
        <v>755.92</v>
      </c>
      <c r="AHJ58" s="268">
        <v>841.88</v>
      </c>
      <c r="AHK58" s="268">
        <v>748.03</v>
      </c>
      <c r="AHL58" s="268">
        <v>629.84</v>
      </c>
      <c r="AHM58" s="268">
        <v>575.27</v>
      </c>
      <c r="AHN58" s="268">
        <v>5032.47</v>
      </c>
      <c r="AHO58" s="268">
        <v>-3862.09</v>
      </c>
      <c r="AHP58" s="268">
        <v>578.69000000000005</v>
      </c>
      <c r="AHQ58" s="268">
        <v>840.04</v>
      </c>
      <c r="AHR58" s="269"/>
      <c r="AHS58" s="270">
        <f t="shared" si="59"/>
        <v>8022.7900000000018</v>
      </c>
      <c r="AHT58" s="271">
        <f t="shared" si="59"/>
        <v>7418.4199999999992</v>
      </c>
      <c r="AHU58" s="268">
        <v>0</v>
      </c>
      <c r="AHV58" s="268">
        <v>0</v>
      </c>
      <c r="AHW58" s="268">
        <v>0</v>
      </c>
      <c r="AHX58" s="268">
        <v>0</v>
      </c>
      <c r="AHY58" s="268">
        <v>0</v>
      </c>
      <c r="AHZ58" s="268">
        <v>0</v>
      </c>
      <c r="AIA58" s="268">
        <v>0</v>
      </c>
      <c r="AIB58" s="268">
        <v>0</v>
      </c>
      <c r="AIC58" s="268">
        <v>0</v>
      </c>
      <c r="AID58" s="268">
        <v>0</v>
      </c>
      <c r="AIE58" s="268">
        <v>0</v>
      </c>
      <c r="AIF58" s="268">
        <v>0</v>
      </c>
      <c r="AIG58" s="269"/>
      <c r="AIH58" s="270">
        <f t="shared" si="60"/>
        <v>0</v>
      </c>
      <c r="AII58" s="271">
        <f t="shared" si="60"/>
        <v>0</v>
      </c>
      <c r="AIJ58" s="268">
        <v>0</v>
      </c>
      <c r="AIK58" s="268">
        <v>0</v>
      </c>
      <c r="AIL58" s="268">
        <v>0</v>
      </c>
      <c r="AIM58" s="268">
        <v>0</v>
      </c>
      <c r="AIN58" s="268">
        <v>0</v>
      </c>
      <c r="AIO58" s="268">
        <v>0</v>
      </c>
      <c r="AIP58" s="268">
        <v>0</v>
      </c>
      <c r="AIQ58" s="268">
        <v>0</v>
      </c>
      <c r="AIR58" s="268">
        <v>0</v>
      </c>
      <c r="AIS58" s="268">
        <v>0</v>
      </c>
      <c r="AIT58" s="268">
        <v>0</v>
      </c>
      <c r="AIU58" s="268">
        <v>0</v>
      </c>
      <c r="AIV58" s="269"/>
      <c r="AIW58" s="270">
        <f t="shared" si="61"/>
        <v>0</v>
      </c>
      <c r="AIX58" s="271">
        <f t="shared" si="61"/>
        <v>0</v>
      </c>
      <c r="AIY58" s="268">
        <v>30</v>
      </c>
      <c r="AIZ58" s="268">
        <v>30</v>
      </c>
      <c r="AJA58" s="268">
        <v>274.33999999999997</v>
      </c>
      <c r="AJB58" s="268">
        <v>60</v>
      </c>
      <c r="AJC58" s="268">
        <v>0</v>
      </c>
      <c r="AJD58" s="268">
        <v>30</v>
      </c>
      <c r="AJE58" s="268">
        <v>2</v>
      </c>
      <c r="AJF58" s="268">
        <v>0</v>
      </c>
      <c r="AJG58" s="268">
        <v>0</v>
      </c>
      <c r="AJH58" s="268">
        <v>-396.34</v>
      </c>
      <c r="AJI58" s="268">
        <v>0</v>
      </c>
      <c r="AJJ58" s="268">
        <v>0</v>
      </c>
      <c r="AJK58" s="269"/>
      <c r="AJL58" s="270">
        <f t="shared" si="62"/>
        <v>30</v>
      </c>
      <c r="AJM58" s="271">
        <f t="shared" si="62"/>
        <v>0</v>
      </c>
      <c r="AJN58" s="268">
        <v>0</v>
      </c>
      <c r="AJO58" s="268">
        <v>0</v>
      </c>
      <c r="AJP58" s="268">
        <v>0</v>
      </c>
      <c r="AJQ58" s="268">
        <v>0</v>
      </c>
      <c r="AJR58" s="268">
        <v>0</v>
      </c>
      <c r="AJS58" s="268">
        <v>0</v>
      </c>
      <c r="AJT58" s="268">
        <v>0</v>
      </c>
      <c r="AJU58" s="268">
        <v>0</v>
      </c>
      <c r="AJV58" s="268">
        <v>0</v>
      </c>
      <c r="AJW58" s="268">
        <v>0</v>
      </c>
      <c r="AJX58" s="268">
        <v>0</v>
      </c>
      <c r="AJY58" s="268">
        <v>0</v>
      </c>
      <c r="AJZ58" s="269"/>
      <c r="AKA58" s="270">
        <f t="shared" si="63"/>
        <v>0</v>
      </c>
      <c r="AKB58" s="271">
        <f t="shared" si="63"/>
        <v>0</v>
      </c>
      <c r="AKC58" s="268">
        <v>287.5</v>
      </c>
      <c r="AKD58" s="268">
        <v>377.24</v>
      </c>
      <c r="AKE58" s="268">
        <v>379.76</v>
      </c>
      <c r="AKF58" s="268">
        <v>318.95</v>
      </c>
      <c r="AKG58" s="268">
        <v>412.12</v>
      </c>
      <c r="AKH58" s="268">
        <v>394.23</v>
      </c>
      <c r="AKI58" s="268">
        <v>441.62</v>
      </c>
      <c r="AKJ58" s="268">
        <v>334.94</v>
      </c>
      <c r="AKK58" s="268">
        <v>386.68</v>
      </c>
      <c r="AKL58" s="268">
        <v>472.8</v>
      </c>
      <c r="AKM58" s="268">
        <v>399.2</v>
      </c>
      <c r="AKN58" s="268">
        <v>449.12</v>
      </c>
      <c r="AKO58" s="269"/>
      <c r="AKP58" s="270">
        <f t="shared" si="64"/>
        <v>4654.16</v>
      </c>
      <c r="AKQ58" s="271">
        <f t="shared" si="64"/>
        <v>4366.66</v>
      </c>
      <c r="AKR58" s="268">
        <v>16042.25</v>
      </c>
      <c r="AKS58" s="268">
        <v>29776.85</v>
      </c>
      <c r="AKT58" s="268">
        <v>5485</v>
      </c>
      <c r="AKU58" s="268">
        <v>16842</v>
      </c>
      <c r="AKV58" s="268">
        <v>12016.5</v>
      </c>
      <c r="AKW58" s="268">
        <v>747</v>
      </c>
      <c r="AKX58" s="268">
        <v>15305.5</v>
      </c>
      <c r="AKY58" s="268">
        <v>4083</v>
      </c>
      <c r="AKZ58" s="268">
        <v>1675.5</v>
      </c>
      <c r="ALA58" s="268">
        <v>9557.83</v>
      </c>
      <c r="ALB58" s="268">
        <v>3782.25</v>
      </c>
      <c r="ALC58" s="268">
        <v>34476</v>
      </c>
      <c r="ALD58" s="269"/>
      <c r="ALE58" s="270">
        <f t="shared" si="65"/>
        <v>149789.68</v>
      </c>
      <c r="ALF58" s="271">
        <f t="shared" si="65"/>
        <v>133747.43</v>
      </c>
      <c r="ALG58" s="268">
        <v>0</v>
      </c>
      <c r="ALH58" s="268">
        <v>0</v>
      </c>
      <c r="ALI58" s="268">
        <v>0</v>
      </c>
      <c r="ALJ58" s="268">
        <v>0</v>
      </c>
      <c r="ALK58" s="268">
        <v>0</v>
      </c>
      <c r="ALL58" s="268">
        <v>0</v>
      </c>
      <c r="ALM58" s="268">
        <v>0</v>
      </c>
      <c r="ALN58" s="268">
        <v>0</v>
      </c>
      <c r="ALO58" s="268">
        <v>0</v>
      </c>
      <c r="ALP58" s="268">
        <v>0</v>
      </c>
      <c r="ALQ58" s="268">
        <v>0</v>
      </c>
      <c r="ALR58" s="268">
        <v>0</v>
      </c>
      <c r="ALS58" s="269"/>
      <c r="ALT58" s="270">
        <f t="shared" si="66"/>
        <v>0</v>
      </c>
      <c r="ALU58" s="271">
        <f t="shared" si="66"/>
        <v>0</v>
      </c>
      <c r="ALV58" s="268">
        <v>33535.22</v>
      </c>
      <c r="ALW58" s="268">
        <v>2050.91</v>
      </c>
      <c r="ALX58" s="268">
        <v>2044.69</v>
      </c>
      <c r="ALY58" s="268">
        <v>1921.02</v>
      </c>
      <c r="ALZ58" s="268">
        <v>3096.71</v>
      </c>
      <c r="AMA58" s="268">
        <v>2587.39</v>
      </c>
      <c r="AMB58" s="268">
        <v>2459.2199999999998</v>
      </c>
      <c r="AMC58" s="268">
        <v>382.86</v>
      </c>
      <c r="AMD58" s="268">
        <v>531.07000000000005</v>
      </c>
      <c r="AME58" s="268">
        <v>660.31</v>
      </c>
      <c r="AMF58" s="268">
        <v>923.37</v>
      </c>
      <c r="AMG58" s="268">
        <v>760.06</v>
      </c>
      <c r="AMH58" s="269"/>
      <c r="AMI58" s="270">
        <f t="shared" si="67"/>
        <v>50952.83</v>
      </c>
      <c r="AMJ58" s="271">
        <f t="shared" si="67"/>
        <v>17417.61</v>
      </c>
      <c r="AMK58" s="268">
        <v>23127.63</v>
      </c>
      <c r="AML58" s="268">
        <v>22260.38</v>
      </c>
      <c r="AMM58" s="268">
        <v>19630.580000000002</v>
      </c>
      <c r="AMN58" s="268">
        <v>21595.360000000001</v>
      </c>
      <c r="AMO58" s="268">
        <v>17333.849999999999</v>
      </c>
      <c r="AMP58" s="268">
        <v>20352.689999999999</v>
      </c>
      <c r="AMQ58" s="268">
        <v>19823.63</v>
      </c>
      <c r="AMR58" s="268">
        <v>10688.25</v>
      </c>
      <c r="AMS58" s="268">
        <v>9089.09</v>
      </c>
      <c r="AMT58" s="268">
        <v>10286.31</v>
      </c>
      <c r="AMU58" s="268">
        <v>12072.15</v>
      </c>
      <c r="AMV58" s="268">
        <v>8961.43</v>
      </c>
      <c r="AMW58" s="269"/>
      <c r="AMX58" s="270">
        <f t="shared" si="68"/>
        <v>195221.35</v>
      </c>
      <c r="AMY58" s="271">
        <f t="shared" si="68"/>
        <v>172093.72</v>
      </c>
      <c r="AMZ58" s="268">
        <v>0</v>
      </c>
      <c r="ANA58" s="268">
        <v>0</v>
      </c>
      <c r="ANB58" s="268">
        <v>0</v>
      </c>
      <c r="ANC58" s="268">
        <v>0</v>
      </c>
      <c r="AND58" s="268">
        <v>0</v>
      </c>
      <c r="ANE58" s="268">
        <v>0</v>
      </c>
      <c r="ANF58" s="268">
        <v>0</v>
      </c>
      <c r="ANG58" s="268">
        <v>0</v>
      </c>
      <c r="ANH58" s="268">
        <v>0</v>
      </c>
      <c r="ANI58" s="268">
        <v>0</v>
      </c>
      <c r="ANJ58" s="268">
        <v>0</v>
      </c>
      <c r="ANK58" s="268">
        <v>0</v>
      </c>
      <c r="ANL58" s="269"/>
      <c r="ANM58" s="270">
        <f t="shared" si="69"/>
        <v>0</v>
      </c>
      <c r="ANN58" s="271">
        <f t="shared" si="69"/>
        <v>0</v>
      </c>
      <c r="ANO58" s="268">
        <v>0</v>
      </c>
      <c r="ANP58" s="268">
        <v>0</v>
      </c>
      <c r="ANQ58" s="268">
        <v>0</v>
      </c>
      <c r="ANR58" s="268">
        <v>0</v>
      </c>
      <c r="ANS58" s="268">
        <v>0</v>
      </c>
      <c r="ANT58" s="268">
        <v>0</v>
      </c>
      <c r="ANU58" s="268">
        <v>0</v>
      </c>
      <c r="ANV58" s="268">
        <v>0</v>
      </c>
      <c r="ANW58" s="268">
        <v>0</v>
      </c>
      <c r="ANX58" s="268">
        <v>0</v>
      </c>
      <c r="ANY58" s="268">
        <v>0</v>
      </c>
      <c r="ANZ58" s="268">
        <v>0</v>
      </c>
      <c r="AOA58" s="269"/>
      <c r="AOB58" s="270">
        <f t="shared" si="70"/>
        <v>0</v>
      </c>
      <c r="AOC58" s="271">
        <f t="shared" si="70"/>
        <v>0</v>
      </c>
      <c r="AOD58" s="268">
        <v>0</v>
      </c>
      <c r="AOE58" s="268">
        <v>0</v>
      </c>
      <c r="AOF58" s="268">
        <v>0</v>
      </c>
      <c r="AOG58" s="268">
        <v>0</v>
      </c>
      <c r="AOH58" s="268">
        <v>0</v>
      </c>
      <c r="AOI58" s="268">
        <v>0</v>
      </c>
      <c r="AOJ58" s="268">
        <v>0</v>
      </c>
      <c r="AOK58" s="268">
        <v>0</v>
      </c>
      <c r="AOL58" s="268">
        <v>0</v>
      </c>
      <c r="AOM58" s="268">
        <v>0</v>
      </c>
      <c r="AON58" s="268">
        <v>0</v>
      </c>
      <c r="AOO58" s="268">
        <v>0</v>
      </c>
      <c r="AOP58" s="269"/>
      <c r="AOQ58" s="270">
        <f t="shared" si="71"/>
        <v>0</v>
      </c>
      <c r="AOR58" s="271">
        <f t="shared" si="71"/>
        <v>0</v>
      </c>
      <c r="AOS58" s="268">
        <v>0</v>
      </c>
      <c r="AOT58" s="268">
        <v>0</v>
      </c>
      <c r="AOU58" s="268">
        <v>0</v>
      </c>
      <c r="AOV58" s="268">
        <v>0</v>
      </c>
      <c r="AOW58" s="268">
        <v>0</v>
      </c>
      <c r="AOX58" s="268">
        <v>0</v>
      </c>
      <c r="AOY58" s="268">
        <v>0</v>
      </c>
      <c r="AOZ58" s="268">
        <v>0</v>
      </c>
      <c r="APA58" s="268">
        <v>0</v>
      </c>
      <c r="APB58" s="268">
        <v>0</v>
      </c>
      <c r="APC58" s="268">
        <v>0</v>
      </c>
      <c r="APD58" s="268">
        <v>0</v>
      </c>
      <c r="APE58" s="269"/>
      <c r="APF58" s="270">
        <f t="shared" si="72"/>
        <v>0</v>
      </c>
      <c r="APG58" s="271">
        <f t="shared" si="72"/>
        <v>0</v>
      </c>
      <c r="APH58" s="268">
        <v>0</v>
      </c>
      <c r="API58" s="268">
        <v>0</v>
      </c>
      <c r="APJ58" s="268">
        <v>0</v>
      </c>
      <c r="APK58" s="268">
        <v>0</v>
      </c>
      <c r="APL58" s="268">
        <v>0</v>
      </c>
      <c r="APM58" s="268">
        <v>0</v>
      </c>
      <c r="APN58" s="268">
        <v>0</v>
      </c>
      <c r="APO58" s="268">
        <v>0</v>
      </c>
      <c r="APP58" s="268">
        <v>0</v>
      </c>
      <c r="APQ58" s="268">
        <v>0</v>
      </c>
      <c r="APR58" s="268">
        <v>0</v>
      </c>
      <c r="APS58" s="268">
        <v>0</v>
      </c>
      <c r="APT58" s="269"/>
      <c r="APU58" s="270">
        <f t="shared" si="73"/>
        <v>0</v>
      </c>
      <c r="APV58" s="271">
        <f t="shared" si="73"/>
        <v>0</v>
      </c>
      <c r="APW58" s="268">
        <v>0</v>
      </c>
      <c r="APX58" s="268">
        <v>0</v>
      </c>
      <c r="APY58" s="268">
        <v>0</v>
      </c>
      <c r="APZ58" s="268">
        <v>0</v>
      </c>
      <c r="AQA58" s="268">
        <v>0</v>
      </c>
      <c r="AQB58" s="268">
        <v>0</v>
      </c>
      <c r="AQC58" s="268">
        <v>0</v>
      </c>
      <c r="AQD58" s="268">
        <v>0</v>
      </c>
      <c r="AQE58" s="268">
        <v>0</v>
      </c>
      <c r="AQF58" s="268">
        <v>0</v>
      </c>
      <c r="AQG58" s="268">
        <v>0</v>
      </c>
      <c r="AQH58" s="268">
        <v>0</v>
      </c>
      <c r="AQI58" s="269"/>
      <c r="AQJ58" s="270">
        <f t="shared" si="74"/>
        <v>0</v>
      </c>
      <c r="AQK58" s="271">
        <f t="shared" si="74"/>
        <v>0</v>
      </c>
      <c r="AQL58" s="268"/>
      <c r="AQM58" s="268"/>
      <c r="AQN58" s="268"/>
      <c r="AQO58" s="268"/>
      <c r="AQP58" s="268"/>
      <c r="AQQ58" s="268"/>
      <c r="AQR58" s="268">
        <v>240824</v>
      </c>
      <c r="AQS58" s="268"/>
      <c r="AQT58" s="268"/>
      <c r="AQU58" s="268"/>
      <c r="AQV58" s="268"/>
      <c r="AQW58" s="268"/>
      <c r="AQX58" s="269"/>
      <c r="AQY58" s="270">
        <f t="shared" si="75"/>
        <v>240824</v>
      </c>
      <c r="AQZ58" s="271">
        <f t="shared" si="75"/>
        <v>240824</v>
      </c>
      <c r="ARA58" s="268">
        <v>41158</v>
      </c>
      <c r="ARB58" s="268">
        <v>0</v>
      </c>
      <c r="ARC58" s="268">
        <v>0</v>
      </c>
      <c r="ARD58" s="268">
        <v>0</v>
      </c>
      <c r="ARE58" s="268">
        <v>0</v>
      </c>
      <c r="ARF58" s="268">
        <v>0</v>
      </c>
      <c r="ARG58" s="268">
        <v>0</v>
      </c>
      <c r="ARH58" s="268">
        <v>0</v>
      </c>
      <c r="ARI58" s="268">
        <v>11314.03</v>
      </c>
      <c r="ARJ58" s="268">
        <v>0</v>
      </c>
      <c r="ARK58" s="268">
        <v>17705.41</v>
      </c>
      <c r="ARL58" s="268">
        <v>47000</v>
      </c>
      <c r="ARM58" s="269"/>
      <c r="ARN58" s="270">
        <f t="shared" si="76"/>
        <v>117177.44</v>
      </c>
      <c r="ARO58" s="271">
        <f t="shared" si="76"/>
        <v>76019.44</v>
      </c>
      <c r="ARP58" s="268">
        <v>453584.01</v>
      </c>
      <c r="ARQ58" s="268">
        <v>596400.47</v>
      </c>
      <c r="ARR58" s="268">
        <v>508290.97</v>
      </c>
      <c r="ARS58" s="268">
        <v>422869.06</v>
      </c>
      <c r="ART58" s="268">
        <v>781625.37</v>
      </c>
      <c r="ARU58" s="268">
        <v>469993.45</v>
      </c>
      <c r="ARV58" s="268">
        <v>393719.77</v>
      </c>
      <c r="ARW58" s="268">
        <v>388600.79</v>
      </c>
      <c r="ARX58" s="268">
        <v>429120.08</v>
      </c>
      <c r="ARY58" s="268">
        <v>428467.45</v>
      </c>
      <c r="ARZ58" s="268">
        <v>669202.59</v>
      </c>
      <c r="ASA58" s="269"/>
      <c r="ASB58" s="272">
        <f t="shared" si="78"/>
        <v>5541874.0099999998</v>
      </c>
      <c r="ASC58" s="273"/>
      <c r="ASD58" s="268"/>
      <c r="ASE58" s="268">
        <v>57356.54</v>
      </c>
      <c r="ASF58" s="268"/>
      <c r="ASG58" s="268">
        <v>22508.26</v>
      </c>
      <c r="ASH58" s="268"/>
      <c r="ASI58" s="268"/>
      <c r="ASJ58" s="268"/>
      <c r="ASK58" s="268"/>
      <c r="ASL58" s="268"/>
      <c r="ASM58" s="268"/>
      <c r="ASN58" s="269"/>
      <c r="ASO58" s="274">
        <f t="shared" si="77"/>
        <v>79864.800000000003</v>
      </c>
    </row>
    <row r="59" spans="1:1185" x14ac:dyDescent="0.25">
      <c r="A59" s="39">
        <v>55</v>
      </c>
      <c r="B59" s="40">
        <v>1</v>
      </c>
      <c r="C59" s="40" t="s">
        <v>66</v>
      </c>
      <c r="D59" s="40" t="s">
        <v>66</v>
      </c>
      <c r="E59" s="41" t="s">
        <v>66</v>
      </c>
      <c r="F59" s="187">
        <v>2830132</v>
      </c>
      <c r="G59" s="49">
        <v>3167828</v>
      </c>
      <c r="H59" s="51">
        <v>2747766</v>
      </c>
      <c r="I59" s="49">
        <v>2775059</v>
      </c>
      <c r="J59" s="49"/>
      <c r="K59" s="51">
        <v>667888</v>
      </c>
      <c r="L59" s="49">
        <v>3723607</v>
      </c>
      <c r="M59" s="49">
        <v>3055719</v>
      </c>
      <c r="N59" s="49">
        <v>2747766</v>
      </c>
      <c r="O59" s="49">
        <v>228981</v>
      </c>
      <c r="P59" s="49">
        <v>231255</v>
      </c>
      <c r="Q59" s="258">
        <v>41210.883822954784</v>
      </c>
      <c r="R59" s="259">
        <v>70898.347305601943</v>
      </c>
      <c r="S59" s="260">
        <f t="shared" si="0"/>
        <v>112109.23112855673</v>
      </c>
      <c r="T59" s="261">
        <v>9360.7099999999991</v>
      </c>
      <c r="U59" s="261">
        <v>11156.36</v>
      </c>
      <c r="V59" s="261">
        <v>13332.96</v>
      </c>
      <c r="W59" s="261">
        <v>4062.27</v>
      </c>
      <c r="X59" s="261">
        <v>9764.32</v>
      </c>
      <c r="Y59" s="261">
        <v>11399.87</v>
      </c>
      <c r="Z59" s="261">
        <v>11461.84</v>
      </c>
      <c r="AA59" s="261">
        <v>6591.59</v>
      </c>
      <c r="AB59" s="261">
        <v>10398.799999999999</v>
      </c>
      <c r="AC59" s="261">
        <v>10795.02</v>
      </c>
      <c r="AD59" s="261">
        <v>8276.49</v>
      </c>
      <c r="AE59" s="261">
        <v>8868.6299999999992</v>
      </c>
      <c r="AF59" s="262"/>
      <c r="AG59" s="263">
        <f t="shared" si="1"/>
        <v>115468.86000000002</v>
      </c>
      <c r="AH59" s="264">
        <f t="shared" si="1"/>
        <v>106108.15000000002</v>
      </c>
      <c r="AI59" s="261">
        <v>1098.83</v>
      </c>
      <c r="AJ59" s="261">
        <v>1256.1300000000001</v>
      </c>
      <c r="AK59" s="261">
        <v>714.91</v>
      </c>
      <c r="AL59" s="261">
        <v>1149.99</v>
      </c>
      <c r="AM59" s="261">
        <v>913.9</v>
      </c>
      <c r="AN59" s="261">
        <v>1144.54</v>
      </c>
      <c r="AO59" s="261">
        <v>1436.24</v>
      </c>
      <c r="AP59" s="261">
        <v>1094.5999999999999</v>
      </c>
      <c r="AQ59" s="261">
        <v>1399.73</v>
      </c>
      <c r="AR59" s="261">
        <v>1103.18</v>
      </c>
      <c r="AS59" s="261">
        <v>1044.69</v>
      </c>
      <c r="AT59" s="261">
        <v>1122.22</v>
      </c>
      <c r="AU59" s="262"/>
      <c r="AV59" s="263">
        <f t="shared" si="2"/>
        <v>13478.96</v>
      </c>
      <c r="AW59" s="264">
        <f t="shared" si="2"/>
        <v>12380.13</v>
      </c>
      <c r="AX59" s="261">
        <v>0</v>
      </c>
      <c r="AY59" s="261">
        <v>0</v>
      </c>
      <c r="AZ59" s="261">
        <v>0</v>
      </c>
      <c r="BA59" s="261">
        <v>0</v>
      </c>
      <c r="BB59" s="261">
        <v>0</v>
      </c>
      <c r="BC59" s="261">
        <v>0</v>
      </c>
      <c r="BD59" s="261">
        <v>0</v>
      </c>
      <c r="BE59" s="261">
        <v>0</v>
      </c>
      <c r="BF59" s="261">
        <v>0</v>
      </c>
      <c r="BG59" s="261">
        <v>0</v>
      </c>
      <c r="BH59" s="261">
        <v>0</v>
      </c>
      <c r="BI59" s="261">
        <v>0</v>
      </c>
      <c r="BJ59" s="262"/>
      <c r="BK59" s="263">
        <f t="shared" si="3"/>
        <v>0</v>
      </c>
      <c r="BL59" s="264">
        <f t="shared" si="3"/>
        <v>0</v>
      </c>
      <c r="BM59" s="261">
        <v>2037.23</v>
      </c>
      <c r="BN59" s="261">
        <v>2318.9899999999998</v>
      </c>
      <c r="BO59" s="261">
        <v>2059</v>
      </c>
      <c r="BP59" s="261">
        <v>1920.82</v>
      </c>
      <c r="BQ59" s="261">
        <v>2009.13</v>
      </c>
      <c r="BR59" s="261">
        <v>2325.0500000000002</v>
      </c>
      <c r="BS59" s="261">
        <v>2113.5300000000002</v>
      </c>
      <c r="BT59" s="261">
        <v>1368.34</v>
      </c>
      <c r="BU59" s="261">
        <v>2023.67</v>
      </c>
      <c r="BV59" s="261">
        <v>2112.6</v>
      </c>
      <c r="BW59" s="261">
        <v>1796.98</v>
      </c>
      <c r="BX59" s="261">
        <v>1843.47</v>
      </c>
      <c r="BY59" s="262"/>
      <c r="BZ59" s="263">
        <f t="shared" si="4"/>
        <v>23928.809999999998</v>
      </c>
      <c r="CA59" s="264">
        <f t="shared" si="4"/>
        <v>21891.579999999998</v>
      </c>
      <c r="CB59" s="261">
        <v>11874.21</v>
      </c>
      <c r="CC59" s="261">
        <v>13511.39</v>
      </c>
      <c r="CD59" s="261">
        <v>11330.88</v>
      </c>
      <c r="CE59" s="261">
        <v>10162.209999999999</v>
      </c>
      <c r="CF59" s="261">
        <v>13386.78</v>
      </c>
      <c r="CG59" s="261">
        <v>12867.52</v>
      </c>
      <c r="CH59" s="261">
        <v>17467.91</v>
      </c>
      <c r="CI59" s="261">
        <v>10062.049999999999</v>
      </c>
      <c r="CJ59" s="261">
        <v>11779.2</v>
      </c>
      <c r="CK59" s="261">
        <v>13297.65</v>
      </c>
      <c r="CL59" s="261">
        <v>13452.91</v>
      </c>
      <c r="CM59" s="261">
        <v>10409.81</v>
      </c>
      <c r="CN59" s="262"/>
      <c r="CO59" s="263">
        <f t="shared" si="5"/>
        <v>149602.51999999999</v>
      </c>
      <c r="CP59" s="264">
        <f t="shared" si="5"/>
        <v>137728.31</v>
      </c>
      <c r="CQ59" s="261">
        <v>0</v>
      </c>
      <c r="CR59" s="261">
        <v>0</v>
      </c>
      <c r="CS59" s="261">
        <v>0</v>
      </c>
      <c r="CT59" s="261">
        <v>0</v>
      </c>
      <c r="CU59" s="261">
        <v>0</v>
      </c>
      <c r="CV59" s="261">
        <v>0</v>
      </c>
      <c r="CW59" s="261">
        <v>0</v>
      </c>
      <c r="CX59" s="261">
        <v>0</v>
      </c>
      <c r="CY59" s="261">
        <v>0</v>
      </c>
      <c r="CZ59" s="261">
        <v>0</v>
      </c>
      <c r="DA59" s="261">
        <v>0</v>
      </c>
      <c r="DB59" s="261">
        <v>0</v>
      </c>
      <c r="DC59" s="262"/>
      <c r="DD59" s="263">
        <f t="shared" si="6"/>
        <v>0</v>
      </c>
      <c r="DE59" s="264">
        <f t="shared" si="6"/>
        <v>0</v>
      </c>
      <c r="DF59" s="261">
        <v>3510.04</v>
      </c>
      <c r="DG59" s="261">
        <v>2465.0100000000002</v>
      </c>
      <c r="DH59" s="261">
        <v>1749.35</v>
      </c>
      <c r="DI59" s="261">
        <v>2189.9499999999998</v>
      </c>
      <c r="DJ59" s="261">
        <v>2788.34</v>
      </c>
      <c r="DK59" s="261">
        <v>2098.44</v>
      </c>
      <c r="DL59" s="261">
        <v>5392.4</v>
      </c>
      <c r="DM59" s="261">
        <v>3043.45</v>
      </c>
      <c r="DN59" s="261">
        <v>2727.45</v>
      </c>
      <c r="DO59" s="261">
        <v>2454.5500000000002</v>
      </c>
      <c r="DP59" s="261">
        <v>2958.63</v>
      </c>
      <c r="DQ59" s="261">
        <v>2583.0700000000002</v>
      </c>
      <c r="DR59" s="262"/>
      <c r="DS59" s="263">
        <f t="shared" si="7"/>
        <v>33960.68</v>
      </c>
      <c r="DT59" s="264">
        <f t="shared" si="7"/>
        <v>30450.640000000003</v>
      </c>
      <c r="DU59" s="261">
        <v>4791.75</v>
      </c>
      <c r="DV59" s="261">
        <v>6982.73</v>
      </c>
      <c r="DW59" s="261">
        <v>5913.28</v>
      </c>
      <c r="DX59" s="261">
        <v>13958.42</v>
      </c>
      <c r="DY59" s="261">
        <v>8824.5300000000007</v>
      </c>
      <c r="DZ59" s="261">
        <v>13880.68</v>
      </c>
      <c r="EA59" s="261">
        <v>29287.26</v>
      </c>
      <c r="EB59" s="261">
        <v>6966.98</v>
      </c>
      <c r="EC59" s="261">
        <v>8191.37</v>
      </c>
      <c r="ED59" s="261">
        <v>12581.67</v>
      </c>
      <c r="EE59" s="261">
        <v>7753.47</v>
      </c>
      <c r="EF59" s="261">
        <v>8460.17</v>
      </c>
      <c r="EG59" s="262"/>
      <c r="EH59" s="263">
        <f t="shared" si="8"/>
        <v>127592.30999999998</v>
      </c>
      <c r="EI59" s="264">
        <f t="shared" si="8"/>
        <v>122800.55999999998</v>
      </c>
      <c r="EJ59" s="261">
        <v>628.6</v>
      </c>
      <c r="EK59" s="261">
        <v>650.35</v>
      </c>
      <c r="EL59" s="261">
        <v>583.69000000000005</v>
      </c>
      <c r="EM59" s="261">
        <v>1553.81</v>
      </c>
      <c r="EN59" s="261">
        <v>1066.6099999999999</v>
      </c>
      <c r="EO59" s="261">
        <v>1403.08</v>
      </c>
      <c r="EP59" s="261">
        <v>1047.04</v>
      </c>
      <c r="EQ59" s="261">
        <v>891.24</v>
      </c>
      <c r="ER59" s="261">
        <v>2121.8200000000002</v>
      </c>
      <c r="ES59" s="261">
        <v>1617.82</v>
      </c>
      <c r="ET59" s="261">
        <v>586.5</v>
      </c>
      <c r="EU59" s="261">
        <v>1062.93</v>
      </c>
      <c r="EV59" s="262"/>
      <c r="EW59" s="263">
        <f t="shared" si="9"/>
        <v>13213.49</v>
      </c>
      <c r="EX59" s="264">
        <f t="shared" si="9"/>
        <v>12584.89</v>
      </c>
      <c r="EY59" s="261">
        <v>0</v>
      </c>
      <c r="EZ59" s="261">
        <v>0</v>
      </c>
      <c r="FA59" s="261">
        <v>0</v>
      </c>
      <c r="FB59" s="261">
        <v>0</v>
      </c>
      <c r="FC59" s="261">
        <v>0</v>
      </c>
      <c r="FD59" s="261">
        <v>0</v>
      </c>
      <c r="FE59" s="261">
        <v>0</v>
      </c>
      <c r="FF59" s="261">
        <v>0</v>
      </c>
      <c r="FG59" s="261">
        <v>0</v>
      </c>
      <c r="FH59" s="261">
        <v>0</v>
      </c>
      <c r="FI59" s="261">
        <v>0</v>
      </c>
      <c r="FJ59" s="261">
        <v>0</v>
      </c>
      <c r="FK59" s="262"/>
      <c r="FL59" s="263">
        <f t="shared" si="10"/>
        <v>0</v>
      </c>
      <c r="FM59" s="264">
        <f t="shared" si="10"/>
        <v>0</v>
      </c>
      <c r="FN59" s="261">
        <v>2710.96</v>
      </c>
      <c r="FO59" s="261">
        <v>3389.4</v>
      </c>
      <c r="FP59" s="261">
        <v>1861.31</v>
      </c>
      <c r="FQ59" s="261">
        <v>2386.5100000000002</v>
      </c>
      <c r="FR59" s="261">
        <v>2860.39</v>
      </c>
      <c r="FS59" s="261">
        <v>2261.35</v>
      </c>
      <c r="FT59" s="261">
        <v>2121.84</v>
      </c>
      <c r="FU59" s="261">
        <v>1313.89</v>
      </c>
      <c r="FV59" s="261">
        <v>1747.76</v>
      </c>
      <c r="FW59" s="261">
        <v>3041.02</v>
      </c>
      <c r="FX59" s="261">
        <v>2371.19</v>
      </c>
      <c r="FY59" s="261">
        <v>2849.97</v>
      </c>
      <c r="FZ59" s="262"/>
      <c r="GA59" s="263">
        <f t="shared" si="11"/>
        <v>28915.59</v>
      </c>
      <c r="GB59" s="264">
        <f t="shared" si="11"/>
        <v>26204.63</v>
      </c>
      <c r="GC59" s="261">
        <v>4666.07</v>
      </c>
      <c r="GD59" s="261">
        <v>4840.55</v>
      </c>
      <c r="GE59" s="261">
        <v>3081.03</v>
      </c>
      <c r="GF59" s="261">
        <v>3421.73</v>
      </c>
      <c r="GG59" s="261">
        <v>3428.56</v>
      </c>
      <c r="GH59" s="261">
        <v>3871.53</v>
      </c>
      <c r="GI59" s="261">
        <v>4203.49</v>
      </c>
      <c r="GJ59" s="261">
        <v>2388.79</v>
      </c>
      <c r="GK59" s="261">
        <v>3514.65</v>
      </c>
      <c r="GL59" s="261">
        <v>4641.8999999999996</v>
      </c>
      <c r="GM59" s="261">
        <v>3672.04</v>
      </c>
      <c r="GN59" s="261">
        <v>3822.93</v>
      </c>
      <c r="GO59" s="262"/>
      <c r="GP59" s="263">
        <f t="shared" si="12"/>
        <v>45553.270000000004</v>
      </c>
      <c r="GQ59" s="264">
        <f t="shared" si="12"/>
        <v>40887.200000000004</v>
      </c>
      <c r="GR59" s="261">
        <v>806.68</v>
      </c>
      <c r="GS59" s="261">
        <v>1081.03</v>
      </c>
      <c r="GT59" s="261">
        <v>611.92999999999995</v>
      </c>
      <c r="GU59" s="261">
        <v>443.17</v>
      </c>
      <c r="GV59" s="261">
        <v>511.83</v>
      </c>
      <c r="GW59" s="261">
        <v>608.13</v>
      </c>
      <c r="GX59" s="261">
        <v>548.95000000000005</v>
      </c>
      <c r="GY59" s="261">
        <v>271.33</v>
      </c>
      <c r="GZ59" s="261">
        <v>2192.16</v>
      </c>
      <c r="HA59" s="261">
        <v>564.94000000000005</v>
      </c>
      <c r="HB59" s="261">
        <v>342.36</v>
      </c>
      <c r="HC59" s="261">
        <v>283.04000000000002</v>
      </c>
      <c r="HD59" s="262"/>
      <c r="HE59" s="263">
        <f t="shared" si="13"/>
        <v>8265.5499999999993</v>
      </c>
      <c r="HF59" s="264">
        <f t="shared" si="13"/>
        <v>7458.869999999999</v>
      </c>
      <c r="HG59" s="261">
        <v>0</v>
      </c>
      <c r="HH59" s="261">
        <v>0</v>
      </c>
      <c r="HI59" s="261">
        <v>0</v>
      </c>
      <c r="HJ59" s="261">
        <v>0</v>
      </c>
      <c r="HK59" s="261">
        <v>0</v>
      </c>
      <c r="HL59" s="261">
        <v>0</v>
      </c>
      <c r="HM59" s="261">
        <v>0</v>
      </c>
      <c r="HN59" s="261">
        <v>0</v>
      </c>
      <c r="HO59" s="261">
        <v>0</v>
      </c>
      <c r="HP59" s="261">
        <v>0</v>
      </c>
      <c r="HQ59" s="261">
        <v>0</v>
      </c>
      <c r="HR59" s="261">
        <v>0</v>
      </c>
      <c r="HS59" s="262"/>
      <c r="HT59" s="263">
        <f t="shared" si="14"/>
        <v>0</v>
      </c>
      <c r="HU59" s="264">
        <f t="shared" si="14"/>
        <v>0</v>
      </c>
      <c r="HV59" s="261">
        <v>0</v>
      </c>
      <c r="HW59" s="261">
        <v>0</v>
      </c>
      <c r="HX59" s="261">
        <v>0</v>
      </c>
      <c r="HY59" s="261">
        <v>0</v>
      </c>
      <c r="HZ59" s="261">
        <v>0</v>
      </c>
      <c r="IA59" s="261">
        <v>0</v>
      </c>
      <c r="IB59" s="261">
        <v>0</v>
      </c>
      <c r="IC59" s="261">
        <v>0</v>
      </c>
      <c r="ID59" s="261">
        <v>0</v>
      </c>
      <c r="IE59" s="261">
        <v>0</v>
      </c>
      <c r="IF59" s="261">
        <v>0</v>
      </c>
      <c r="IG59" s="261">
        <v>0</v>
      </c>
      <c r="IH59" s="262"/>
      <c r="II59" s="263">
        <f t="shared" si="15"/>
        <v>0</v>
      </c>
      <c r="IJ59" s="264">
        <f t="shared" si="15"/>
        <v>0</v>
      </c>
      <c r="IK59" s="261">
        <v>29962.6</v>
      </c>
      <c r="IL59" s="261">
        <v>34736.980000000003</v>
      </c>
      <c r="IM59" s="261">
        <v>33289.839999999997</v>
      </c>
      <c r="IN59" s="261">
        <v>42638.32</v>
      </c>
      <c r="IO59" s="261">
        <v>33274.6</v>
      </c>
      <c r="IP59" s="261">
        <v>29363.56</v>
      </c>
      <c r="IQ59" s="261">
        <v>33812.53</v>
      </c>
      <c r="IR59" s="261">
        <v>12987.5</v>
      </c>
      <c r="IS59" s="261">
        <v>14150.27</v>
      </c>
      <c r="IT59" s="261">
        <v>17332.990000000002</v>
      </c>
      <c r="IU59" s="261">
        <v>19732.78</v>
      </c>
      <c r="IV59" s="261">
        <v>21008</v>
      </c>
      <c r="IW59" s="262"/>
      <c r="IX59" s="263">
        <f t="shared" si="16"/>
        <v>322289.96999999997</v>
      </c>
      <c r="IY59" s="264">
        <f t="shared" si="16"/>
        <v>292327.37</v>
      </c>
      <c r="IZ59" s="261">
        <v>5333.26</v>
      </c>
      <c r="JA59" s="261">
        <v>14947.74</v>
      </c>
      <c r="JB59" s="261">
        <v>13956.42</v>
      </c>
      <c r="JC59" s="261">
        <v>11669.13</v>
      </c>
      <c r="JD59" s="261">
        <v>19478.28</v>
      </c>
      <c r="JE59" s="261">
        <v>20186.62</v>
      </c>
      <c r="JF59" s="261">
        <v>17426.61</v>
      </c>
      <c r="JG59" s="261">
        <v>-2222.2800000000002</v>
      </c>
      <c r="JH59" s="261">
        <v>789.38</v>
      </c>
      <c r="JI59" s="261">
        <v>4008.21</v>
      </c>
      <c r="JJ59" s="261">
        <v>6519.54</v>
      </c>
      <c r="JK59" s="261">
        <v>8603.9</v>
      </c>
      <c r="JL59" s="262"/>
      <c r="JM59" s="263">
        <f t="shared" si="17"/>
        <v>120696.81</v>
      </c>
      <c r="JN59" s="264">
        <f t="shared" si="17"/>
        <v>115363.55</v>
      </c>
      <c r="JO59" s="261">
        <v>0</v>
      </c>
      <c r="JP59" s="261">
        <v>0</v>
      </c>
      <c r="JQ59" s="261">
        <v>0</v>
      </c>
      <c r="JR59" s="261">
        <v>0</v>
      </c>
      <c r="JS59" s="261">
        <v>0</v>
      </c>
      <c r="JT59" s="261">
        <v>0</v>
      </c>
      <c r="JU59" s="261">
        <v>0</v>
      </c>
      <c r="JV59" s="261">
        <v>0</v>
      </c>
      <c r="JW59" s="261">
        <v>0</v>
      </c>
      <c r="JX59" s="261">
        <v>0</v>
      </c>
      <c r="JY59" s="261">
        <v>0</v>
      </c>
      <c r="JZ59" s="261">
        <v>0</v>
      </c>
      <c r="KA59" s="262"/>
      <c r="KB59" s="263">
        <f t="shared" si="18"/>
        <v>0</v>
      </c>
      <c r="KC59" s="264">
        <f t="shared" si="18"/>
        <v>0</v>
      </c>
      <c r="KD59" s="261">
        <v>4565.24</v>
      </c>
      <c r="KE59" s="261">
        <v>7285.24</v>
      </c>
      <c r="KF59" s="261">
        <v>6320</v>
      </c>
      <c r="KG59" s="261">
        <v>5864.11</v>
      </c>
      <c r="KH59" s="261">
        <v>4730.1499999999996</v>
      </c>
      <c r="KI59" s="261">
        <v>4320</v>
      </c>
      <c r="KJ59" s="261">
        <v>5840</v>
      </c>
      <c r="KK59" s="261">
        <v>2560</v>
      </c>
      <c r="KL59" s="261">
        <v>3040</v>
      </c>
      <c r="KM59" s="261">
        <v>3600</v>
      </c>
      <c r="KN59" s="261">
        <v>4320</v>
      </c>
      <c r="KO59" s="261">
        <v>4960</v>
      </c>
      <c r="KP59" s="262"/>
      <c r="KQ59" s="263">
        <f t="shared" si="19"/>
        <v>57404.74</v>
      </c>
      <c r="KR59" s="264">
        <f t="shared" si="19"/>
        <v>52839.5</v>
      </c>
      <c r="KS59" s="261">
        <v>0</v>
      </c>
      <c r="KT59" s="261">
        <v>0</v>
      </c>
      <c r="KU59" s="261">
        <v>0</v>
      </c>
      <c r="KV59" s="261">
        <v>0</v>
      </c>
      <c r="KW59" s="261">
        <v>0</v>
      </c>
      <c r="KX59" s="261">
        <v>0</v>
      </c>
      <c r="KY59" s="261">
        <v>0</v>
      </c>
      <c r="KZ59" s="261">
        <v>0</v>
      </c>
      <c r="LA59" s="261">
        <v>0</v>
      </c>
      <c r="LB59" s="261">
        <v>0</v>
      </c>
      <c r="LC59" s="261">
        <v>0</v>
      </c>
      <c r="LD59" s="261">
        <v>0</v>
      </c>
      <c r="LE59" s="262"/>
      <c r="LF59" s="263">
        <f t="shared" si="20"/>
        <v>0</v>
      </c>
      <c r="LG59" s="264">
        <f t="shared" si="20"/>
        <v>0</v>
      </c>
      <c r="LH59" s="261">
        <v>0</v>
      </c>
      <c r="LI59" s="261">
        <v>0</v>
      </c>
      <c r="LJ59" s="261">
        <v>0</v>
      </c>
      <c r="LK59" s="261">
        <v>0</v>
      </c>
      <c r="LL59" s="261">
        <v>0</v>
      </c>
      <c r="LM59" s="261">
        <v>0</v>
      </c>
      <c r="LN59" s="261">
        <v>0</v>
      </c>
      <c r="LO59" s="261">
        <v>0</v>
      </c>
      <c r="LP59" s="261">
        <v>0</v>
      </c>
      <c r="LQ59" s="261">
        <v>0</v>
      </c>
      <c r="LR59" s="261">
        <v>0</v>
      </c>
      <c r="LS59" s="261">
        <v>0</v>
      </c>
      <c r="LT59" s="262"/>
      <c r="LU59" s="263">
        <f t="shared" si="21"/>
        <v>0</v>
      </c>
      <c r="LV59" s="264">
        <f t="shared" si="21"/>
        <v>0</v>
      </c>
      <c r="LW59" s="261">
        <v>3640</v>
      </c>
      <c r="LX59" s="261">
        <v>6239.35</v>
      </c>
      <c r="LY59" s="261">
        <v>3840</v>
      </c>
      <c r="LZ59" s="261">
        <v>3764.96</v>
      </c>
      <c r="MA59" s="261">
        <v>5119.91</v>
      </c>
      <c r="MB59" s="261">
        <v>2999.96</v>
      </c>
      <c r="MC59" s="261">
        <v>4770</v>
      </c>
      <c r="MD59" s="261">
        <v>4475</v>
      </c>
      <c r="ME59" s="261">
        <v>3820</v>
      </c>
      <c r="MF59" s="261">
        <v>5705</v>
      </c>
      <c r="MG59" s="261">
        <v>2005</v>
      </c>
      <c r="MH59" s="261">
        <v>4130</v>
      </c>
      <c r="MI59" s="262"/>
      <c r="MJ59" s="263">
        <f t="shared" si="22"/>
        <v>50509.18</v>
      </c>
      <c r="MK59" s="264">
        <f t="shared" si="22"/>
        <v>46869.18</v>
      </c>
      <c r="ML59" s="261">
        <v>0</v>
      </c>
      <c r="MM59" s="261">
        <v>0</v>
      </c>
      <c r="MN59" s="261">
        <v>0</v>
      </c>
      <c r="MO59" s="261">
        <v>0</v>
      </c>
      <c r="MP59" s="261">
        <v>0</v>
      </c>
      <c r="MQ59" s="261">
        <v>0</v>
      </c>
      <c r="MR59" s="261">
        <v>0</v>
      </c>
      <c r="MS59" s="261">
        <v>0</v>
      </c>
      <c r="MT59" s="261">
        <v>0</v>
      </c>
      <c r="MU59" s="261">
        <v>0</v>
      </c>
      <c r="MV59" s="261">
        <v>0</v>
      </c>
      <c r="MW59" s="261">
        <v>0</v>
      </c>
      <c r="MX59" s="262"/>
      <c r="MY59" s="263">
        <f t="shared" si="23"/>
        <v>0</v>
      </c>
      <c r="MZ59" s="264">
        <f t="shared" si="23"/>
        <v>0</v>
      </c>
      <c r="NA59" s="261">
        <v>16175</v>
      </c>
      <c r="NB59" s="261">
        <v>20940</v>
      </c>
      <c r="NC59" s="261">
        <v>16710</v>
      </c>
      <c r="ND59" s="261">
        <v>24040</v>
      </c>
      <c r="NE59" s="261">
        <v>22175</v>
      </c>
      <c r="NF59" s="261">
        <v>21755</v>
      </c>
      <c r="NG59" s="261">
        <v>28650</v>
      </c>
      <c r="NH59" s="261">
        <v>10305</v>
      </c>
      <c r="NI59" s="261">
        <v>7950</v>
      </c>
      <c r="NJ59" s="261">
        <v>14355</v>
      </c>
      <c r="NK59" s="261">
        <v>19158.22</v>
      </c>
      <c r="NL59" s="261">
        <v>7465</v>
      </c>
      <c r="NM59" s="262"/>
      <c r="NN59" s="263">
        <f t="shared" si="24"/>
        <v>209678.22</v>
      </c>
      <c r="NO59" s="264">
        <f t="shared" si="24"/>
        <v>193503.22</v>
      </c>
      <c r="NP59" s="261">
        <v>358.93</v>
      </c>
      <c r="NQ59" s="261">
        <v>391.56</v>
      </c>
      <c r="NR59" s="261">
        <v>258.26</v>
      </c>
      <c r="NS59" s="261">
        <v>667.79</v>
      </c>
      <c r="NT59" s="261">
        <v>383.48</v>
      </c>
      <c r="NU59" s="261">
        <v>345.58</v>
      </c>
      <c r="NV59" s="261">
        <v>992.15</v>
      </c>
      <c r="NW59" s="261">
        <v>82.5</v>
      </c>
      <c r="NX59" s="261">
        <v>104.5</v>
      </c>
      <c r="NY59" s="261">
        <v>260</v>
      </c>
      <c r="NZ59" s="261">
        <v>194</v>
      </c>
      <c r="OA59" s="261">
        <v>202.75</v>
      </c>
      <c r="OB59" s="262"/>
      <c r="OC59" s="263">
        <f t="shared" si="25"/>
        <v>4241.5</v>
      </c>
      <c r="OD59" s="264">
        <f t="shared" si="25"/>
        <v>3882.5699999999997</v>
      </c>
      <c r="OE59" s="261">
        <v>6320</v>
      </c>
      <c r="OF59" s="261">
        <v>8000</v>
      </c>
      <c r="OG59" s="261">
        <v>7520</v>
      </c>
      <c r="OH59" s="261">
        <v>8720</v>
      </c>
      <c r="OI59" s="261">
        <v>8400</v>
      </c>
      <c r="OJ59" s="261">
        <v>7760</v>
      </c>
      <c r="OK59" s="261">
        <v>9440</v>
      </c>
      <c r="OL59" s="261">
        <v>3120</v>
      </c>
      <c r="OM59" s="261">
        <v>2560</v>
      </c>
      <c r="ON59" s="261">
        <v>5040</v>
      </c>
      <c r="OO59" s="261">
        <v>6480</v>
      </c>
      <c r="OP59" s="261">
        <v>8400</v>
      </c>
      <c r="OQ59" s="262"/>
      <c r="OR59" s="263">
        <f t="shared" si="26"/>
        <v>81760</v>
      </c>
      <c r="OS59" s="264">
        <f t="shared" si="26"/>
        <v>75440</v>
      </c>
      <c r="OT59" s="261">
        <v>0</v>
      </c>
      <c r="OU59" s="261">
        <v>0</v>
      </c>
      <c r="OV59" s="261">
        <v>0</v>
      </c>
      <c r="OW59" s="261">
        <v>0</v>
      </c>
      <c r="OX59" s="261">
        <v>0</v>
      </c>
      <c r="OY59" s="261">
        <v>0</v>
      </c>
      <c r="OZ59" s="261">
        <v>0</v>
      </c>
      <c r="PA59" s="261">
        <v>0</v>
      </c>
      <c r="PB59" s="261">
        <v>0</v>
      </c>
      <c r="PC59" s="261">
        <v>0</v>
      </c>
      <c r="PD59" s="261">
        <v>0</v>
      </c>
      <c r="PE59" s="261">
        <v>0</v>
      </c>
      <c r="PF59" s="262"/>
      <c r="PG59" s="263">
        <f t="shared" si="27"/>
        <v>0</v>
      </c>
      <c r="PH59" s="264">
        <f t="shared" si="27"/>
        <v>0</v>
      </c>
      <c r="PI59" s="261">
        <v>11435</v>
      </c>
      <c r="PJ59" s="261">
        <v>9710</v>
      </c>
      <c r="PK59" s="261">
        <v>7250</v>
      </c>
      <c r="PL59" s="261">
        <v>8280</v>
      </c>
      <c r="PM59" s="261">
        <v>8360</v>
      </c>
      <c r="PN59" s="261">
        <v>8445</v>
      </c>
      <c r="PO59" s="261">
        <v>9880</v>
      </c>
      <c r="PP59" s="261">
        <v>8920</v>
      </c>
      <c r="PQ59" s="261">
        <v>9545</v>
      </c>
      <c r="PR59" s="261">
        <v>9970</v>
      </c>
      <c r="PS59" s="261">
        <v>10005</v>
      </c>
      <c r="PT59" s="261">
        <v>8720</v>
      </c>
      <c r="PU59" s="262"/>
      <c r="PV59" s="263">
        <f t="shared" si="28"/>
        <v>110520</v>
      </c>
      <c r="PW59" s="264">
        <f t="shared" si="28"/>
        <v>99085</v>
      </c>
      <c r="PX59" s="261">
        <v>799.5</v>
      </c>
      <c r="PY59" s="261">
        <v>501</v>
      </c>
      <c r="PZ59" s="261">
        <v>676.28</v>
      </c>
      <c r="QA59" s="261">
        <v>576.5</v>
      </c>
      <c r="QB59" s="261">
        <v>679.5</v>
      </c>
      <c r="QC59" s="261">
        <v>1239.5</v>
      </c>
      <c r="QD59" s="261">
        <v>1906.5</v>
      </c>
      <c r="QE59" s="261">
        <v>2150</v>
      </c>
      <c r="QF59" s="261">
        <v>1061.5</v>
      </c>
      <c r="QG59" s="261">
        <v>1695.5</v>
      </c>
      <c r="QH59" s="261">
        <v>1501</v>
      </c>
      <c r="QI59" s="261">
        <v>1684</v>
      </c>
      <c r="QJ59" s="262"/>
      <c r="QK59" s="263">
        <f t="shared" si="29"/>
        <v>14470.779999999999</v>
      </c>
      <c r="QL59" s="264">
        <f t="shared" si="29"/>
        <v>13671.279999999999</v>
      </c>
      <c r="QM59" s="261">
        <v>0</v>
      </c>
      <c r="QN59" s="261">
        <v>0</v>
      </c>
      <c r="QO59" s="261">
        <v>0</v>
      </c>
      <c r="QP59" s="261">
        <v>0</v>
      </c>
      <c r="QQ59" s="261">
        <v>0</v>
      </c>
      <c r="QR59" s="261">
        <v>0</v>
      </c>
      <c r="QS59" s="261">
        <v>0</v>
      </c>
      <c r="QT59" s="261">
        <v>0</v>
      </c>
      <c r="QU59" s="261">
        <v>0</v>
      </c>
      <c r="QV59" s="261">
        <v>0</v>
      </c>
      <c r="QW59" s="261">
        <v>0</v>
      </c>
      <c r="QX59" s="261">
        <v>0</v>
      </c>
      <c r="QY59" s="262"/>
      <c r="QZ59" s="263">
        <f t="shared" si="30"/>
        <v>0</v>
      </c>
      <c r="RA59" s="264">
        <f t="shared" si="30"/>
        <v>0</v>
      </c>
      <c r="RB59" s="261">
        <v>100</v>
      </c>
      <c r="RC59" s="261">
        <v>0</v>
      </c>
      <c r="RD59" s="261">
        <v>100</v>
      </c>
      <c r="RE59" s="261">
        <v>50</v>
      </c>
      <c r="RF59" s="261">
        <v>50</v>
      </c>
      <c r="RG59" s="261">
        <v>0</v>
      </c>
      <c r="RH59" s="261">
        <v>50</v>
      </c>
      <c r="RI59" s="261">
        <v>0</v>
      </c>
      <c r="RJ59" s="261">
        <v>50</v>
      </c>
      <c r="RK59" s="261">
        <v>100</v>
      </c>
      <c r="RL59" s="261">
        <v>50</v>
      </c>
      <c r="RM59" s="261">
        <v>50</v>
      </c>
      <c r="RN59" s="262"/>
      <c r="RO59" s="263">
        <f t="shared" si="31"/>
        <v>600</v>
      </c>
      <c r="RP59" s="264">
        <f t="shared" si="31"/>
        <v>500</v>
      </c>
      <c r="RQ59" s="261">
        <v>0</v>
      </c>
      <c r="RR59" s="261">
        <v>0</v>
      </c>
      <c r="RS59" s="261">
        <v>0</v>
      </c>
      <c r="RT59" s="261">
        <v>0</v>
      </c>
      <c r="RU59" s="261">
        <v>0</v>
      </c>
      <c r="RV59" s="261">
        <v>0</v>
      </c>
      <c r="RW59" s="261">
        <v>0</v>
      </c>
      <c r="RX59" s="261">
        <v>0</v>
      </c>
      <c r="RY59" s="261">
        <v>0</v>
      </c>
      <c r="RZ59" s="261">
        <v>0</v>
      </c>
      <c r="SA59" s="261">
        <v>0</v>
      </c>
      <c r="SB59" s="261">
        <v>0</v>
      </c>
      <c r="SC59" s="262"/>
      <c r="SD59" s="263">
        <f t="shared" si="32"/>
        <v>0</v>
      </c>
      <c r="SE59" s="264">
        <f t="shared" si="32"/>
        <v>0</v>
      </c>
      <c r="SF59" s="261">
        <v>0</v>
      </c>
      <c r="SG59" s="261">
        <v>0</v>
      </c>
      <c r="SH59" s="261">
        <v>0</v>
      </c>
      <c r="SI59" s="261">
        <v>0</v>
      </c>
      <c r="SJ59" s="261">
        <v>0</v>
      </c>
      <c r="SK59" s="261">
        <v>0</v>
      </c>
      <c r="SL59" s="261">
        <v>0</v>
      </c>
      <c r="SM59" s="261">
        <v>0</v>
      </c>
      <c r="SN59" s="261">
        <v>0</v>
      </c>
      <c r="SO59" s="261">
        <v>0</v>
      </c>
      <c r="SP59" s="261">
        <v>0</v>
      </c>
      <c r="SQ59" s="261">
        <v>0</v>
      </c>
      <c r="SR59" s="262"/>
      <c r="SS59" s="263">
        <f t="shared" si="33"/>
        <v>0</v>
      </c>
      <c r="ST59" s="264">
        <f t="shared" si="33"/>
        <v>0</v>
      </c>
      <c r="SU59" s="261">
        <v>8411.44</v>
      </c>
      <c r="SV59" s="261">
        <v>11197.78</v>
      </c>
      <c r="SW59" s="261">
        <v>10257.57</v>
      </c>
      <c r="SX59" s="261">
        <v>7512.54</v>
      </c>
      <c r="SY59" s="261">
        <v>10001.23</v>
      </c>
      <c r="SZ59" s="261">
        <v>9002.43</v>
      </c>
      <c r="TA59" s="261">
        <v>7807.65</v>
      </c>
      <c r="TB59" s="261">
        <v>6151.86</v>
      </c>
      <c r="TC59" s="261">
        <v>10370.14</v>
      </c>
      <c r="TD59" s="261">
        <v>8839.3700000000008</v>
      </c>
      <c r="TE59" s="261">
        <v>8421.07</v>
      </c>
      <c r="TF59" s="261">
        <v>5716.26</v>
      </c>
      <c r="TG59" s="262"/>
      <c r="TH59" s="263">
        <f t="shared" si="34"/>
        <v>103689.33999999998</v>
      </c>
      <c r="TI59" s="264">
        <f t="shared" si="34"/>
        <v>95277.89999999998</v>
      </c>
      <c r="TJ59" s="261">
        <v>154.85</v>
      </c>
      <c r="TK59" s="261">
        <v>2771.76</v>
      </c>
      <c r="TL59" s="261">
        <v>2190.23</v>
      </c>
      <c r="TM59" s="261">
        <v>1205.9000000000001</v>
      </c>
      <c r="TN59" s="261">
        <v>1781.89</v>
      </c>
      <c r="TO59" s="261">
        <v>2118.66</v>
      </c>
      <c r="TP59" s="261">
        <v>296.06</v>
      </c>
      <c r="TQ59" s="261">
        <v>3982.69</v>
      </c>
      <c r="TR59" s="261">
        <v>1454.21</v>
      </c>
      <c r="TS59" s="261">
        <v>22.03</v>
      </c>
      <c r="TT59" s="261">
        <v>2695.65</v>
      </c>
      <c r="TU59" s="261">
        <v>1091.55</v>
      </c>
      <c r="TV59" s="262"/>
      <c r="TW59" s="263">
        <f t="shared" si="35"/>
        <v>19765.48</v>
      </c>
      <c r="TX59" s="264">
        <f t="shared" si="35"/>
        <v>19610.629999999997</v>
      </c>
      <c r="TY59" s="261">
        <v>5212.28</v>
      </c>
      <c r="TZ59" s="261">
        <v>7184.03</v>
      </c>
      <c r="UA59" s="261">
        <v>6172.52</v>
      </c>
      <c r="UB59" s="261">
        <v>4452.3599999999997</v>
      </c>
      <c r="UC59" s="261">
        <v>5946.81</v>
      </c>
      <c r="UD59" s="261">
        <v>5520</v>
      </c>
      <c r="UE59" s="261">
        <v>5147.03</v>
      </c>
      <c r="UF59" s="261">
        <v>4000</v>
      </c>
      <c r="UG59" s="261">
        <v>6897.1</v>
      </c>
      <c r="UH59" s="261">
        <v>5579.3</v>
      </c>
      <c r="UI59" s="261">
        <v>5361.55</v>
      </c>
      <c r="UJ59" s="261">
        <v>6187.67</v>
      </c>
      <c r="UK59" s="262"/>
      <c r="UL59" s="263">
        <f t="shared" si="36"/>
        <v>67660.650000000009</v>
      </c>
      <c r="UM59" s="264">
        <f t="shared" si="36"/>
        <v>62448.37</v>
      </c>
      <c r="UN59" s="261">
        <v>0</v>
      </c>
      <c r="UO59" s="261">
        <v>0</v>
      </c>
      <c r="UP59" s="261">
        <v>0</v>
      </c>
      <c r="UQ59" s="261">
        <v>0</v>
      </c>
      <c r="UR59" s="261">
        <v>0</v>
      </c>
      <c r="US59" s="261">
        <v>0</v>
      </c>
      <c r="UT59" s="261">
        <v>0</v>
      </c>
      <c r="UU59" s="261">
        <v>0</v>
      </c>
      <c r="UV59" s="261">
        <v>0</v>
      </c>
      <c r="UW59" s="261">
        <v>0</v>
      </c>
      <c r="UX59" s="261">
        <v>0</v>
      </c>
      <c r="UY59" s="261">
        <v>0</v>
      </c>
      <c r="UZ59" s="262"/>
      <c r="VA59" s="263">
        <f t="shared" si="37"/>
        <v>0</v>
      </c>
      <c r="VB59" s="264">
        <f t="shared" si="37"/>
        <v>0</v>
      </c>
      <c r="VC59" s="261">
        <v>0</v>
      </c>
      <c r="VD59" s="261">
        <v>0</v>
      </c>
      <c r="VE59" s="261">
        <v>0</v>
      </c>
      <c r="VF59" s="261">
        <v>0</v>
      </c>
      <c r="VG59" s="261">
        <v>0</v>
      </c>
      <c r="VH59" s="261">
        <v>0</v>
      </c>
      <c r="VI59" s="261">
        <v>0</v>
      </c>
      <c r="VJ59" s="261">
        <v>0</v>
      </c>
      <c r="VK59" s="261">
        <v>0</v>
      </c>
      <c r="VL59" s="261">
        <v>0</v>
      </c>
      <c r="VM59" s="261">
        <v>0</v>
      </c>
      <c r="VN59" s="261">
        <v>0</v>
      </c>
      <c r="VO59" s="262"/>
      <c r="VP59" s="263">
        <f t="shared" si="38"/>
        <v>0</v>
      </c>
      <c r="VQ59" s="264">
        <f t="shared" si="38"/>
        <v>0</v>
      </c>
      <c r="VR59" s="261">
        <v>0</v>
      </c>
      <c r="VS59" s="261">
        <v>0</v>
      </c>
      <c r="VT59" s="261">
        <v>0</v>
      </c>
      <c r="VU59" s="261">
        <v>0</v>
      </c>
      <c r="VV59" s="261">
        <v>0</v>
      </c>
      <c r="VW59" s="261">
        <v>0</v>
      </c>
      <c r="VX59" s="261">
        <v>0</v>
      </c>
      <c r="VY59" s="261">
        <v>0</v>
      </c>
      <c r="VZ59" s="261">
        <v>0</v>
      </c>
      <c r="WA59" s="261">
        <v>0</v>
      </c>
      <c r="WB59" s="261">
        <v>0</v>
      </c>
      <c r="WC59" s="261">
        <v>0</v>
      </c>
      <c r="WD59" s="262"/>
      <c r="WE59" s="263">
        <f t="shared" si="39"/>
        <v>0</v>
      </c>
      <c r="WF59" s="264">
        <f t="shared" si="39"/>
        <v>0</v>
      </c>
      <c r="WG59" s="261">
        <v>0</v>
      </c>
      <c r="WH59" s="261">
        <v>0</v>
      </c>
      <c r="WI59" s="261">
        <v>0</v>
      </c>
      <c r="WJ59" s="261">
        <v>0</v>
      </c>
      <c r="WK59" s="261">
        <v>0</v>
      </c>
      <c r="WL59" s="261">
        <v>0</v>
      </c>
      <c r="WM59" s="261">
        <v>0</v>
      </c>
      <c r="WN59" s="261">
        <v>0</v>
      </c>
      <c r="WO59" s="261">
        <v>0</v>
      </c>
      <c r="WP59" s="261">
        <v>0</v>
      </c>
      <c r="WQ59" s="261">
        <v>0</v>
      </c>
      <c r="WR59" s="261">
        <v>0</v>
      </c>
      <c r="WS59" s="262"/>
      <c r="WT59" s="263">
        <f t="shared" si="40"/>
        <v>0</v>
      </c>
      <c r="WU59" s="264">
        <f t="shared" si="40"/>
        <v>0</v>
      </c>
      <c r="WV59" s="261">
        <v>0</v>
      </c>
      <c r="WW59" s="261">
        <v>0</v>
      </c>
      <c r="WX59" s="261">
        <v>0</v>
      </c>
      <c r="WY59" s="261">
        <v>0</v>
      </c>
      <c r="WZ59" s="261">
        <v>0</v>
      </c>
      <c r="XA59" s="261">
        <v>0</v>
      </c>
      <c r="XB59" s="261">
        <v>0</v>
      </c>
      <c r="XC59" s="261">
        <v>0</v>
      </c>
      <c r="XD59" s="261">
        <v>0</v>
      </c>
      <c r="XE59" s="261">
        <v>0</v>
      </c>
      <c r="XF59" s="261">
        <v>0</v>
      </c>
      <c r="XG59" s="261">
        <v>0</v>
      </c>
      <c r="XH59" s="262"/>
      <c r="XI59" s="263">
        <f t="shared" si="41"/>
        <v>0</v>
      </c>
      <c r="XJ59" s="264">
        <f t="shared" si="41"/>
        <v>0</v>
      </c>
      <c r="XK59" s="261">
        <v>0</v>
      </c>
      <c r="XL59" s="261">
        <v>0</v>
      </c>
      <c r="XM59" s="261">
        <v>0</v>
      </c>
      <c r="XN59" s="261">
        <v>0</v>
      </c>
      <c r="XO59" s="261">
        <v>0</v>
      </c>
      <c r="XP59" s="261">
        <v>0</v>
      </c>
      <c r="XQ59" s="261">
        <v>0</v>
      </c>
      <c r="XR59" s="261">
        <v>0</v>
      </c>
      <c r="XS59" s="261">
        <v>0</v>
      </c>
      <c r="XT59" s="261">
        <v>0</v>
      </c>
      <c r="XU59" s="261">
        <v>0</v>
      </c>
      <c r="XV59" s="261">
        <v>0</v>
      </c>
      <c r="XW59" s="261"/>
      <c r="XX59" s="263">
        <f t="shared" si="42"/>
        <v>0</v>
      </c>
      <c r="XY59" s="264">
        <f t="shared" si="42"/>
        <v>0</v>
      </c>
      <c r="XZ59" s="261">
        <v>23558.83</v>
      </c>
      <c r="YA59" s="261">
        <v>29417.56</v>
      </c>
      <c r="YB59" s="261">
        <v>20767.02</v>
      </c>
      <c r="YC59" s="261">
        <v>22510.13</v>
      </c>
      <c r="YD59" s="261">
        <v>23159.200000000001</v>
      </c>
      <c r="YE59" s="261">
        <v>27440.44</v>
      </c>
      <c r="YF59" s="261">
        <v>23783.16</v>
      </c>
      <c r="YG59" s="261">
        <v>13459.32</v>
      </c>
      <c r="YH59" s="261">
        <v>15201.21</v>
      </c>
      <c r="YI59" s="261">
        <v>20395.86</v>
      </c>
      <c r="YJ59" s="261">
        <v>19955.66</v>
      </c>
      <c r="YK59" s="261">
        <v>16857.22</v>
      </c>
      <c r="YL59" s="262"/>
      <c r="YM59" s="263">
        <f t="shared" si="43"/>
        <v>256505.61</v>
      </c>
      <c r="YN59" s="264">
        <f t="shared" si="43"/>
        <v>232946.78000000003</v>
      </c>
      <c r="YO59" s="261">
        <v>49910.61</v>
      </c>
      <c r="YP59" s="261">
        <v>54827.89</v>
      </c>
      <c r="YQ59" s="261">
        <v>44166.5</v>
      </c>
      <c r="YR59" s="261">
        <v>45072.95</v>
      </c>
      <c r="YS59" s="261">
        <v>52817.08</v>
      </c>
      <c r="YT59" s="261">
        <v>56254.45</v>
      </c>
      <c r="YU59" s="261">
        <v>54900.52</v>
      </c>
      <c r="YV59" s="261">
        <v>35266.04</v>
      </c>
      <c r="YW59" s="261">
        <v>29249.4</v>
      </c>
      <c r="YX59" s="261">
        <v>39446.74</v>
      </c>
      <c r="YY59" s="261">
        <v>38395.32</v>
      </c>
      <c r="YZ59" s="261">
        <v>34056.839999999997</v>
      </c>
      <c r="ZA59" s="262"/>
      <c r="ZB59" s="263">
        <f t="shared" si="44"/>
        <v>534364.34000000008</v>
      </c>
      <c r="ZC59" s="264">
        <f t="shared" si="44"/>
        <v>484453.73</v>
      </c>
      <c r="ZD59" s="261">
        <v>206.74</v>
      </c>
      <c r="ZE59" s="261">
        <v>371.43</v>
      </c>
      <c r="ZF59" s="261">
        <v>249.67</v>
      </c>
      <c r="ZG59" s="261">
        <v>225.92</v>
      </c>
      <c r="ZH59" s="261">
        <v>383.24</v>
      </c>
      <c r="ZI59" s="261">
        <v>294.39999999999998</v>
      </c>
      <c r="ZJ59" s="261">
        <v>436.75</v>
      </c>
      <c r="ZK59" s="261">
        <v>232.66</v>
      </c>
      <c r="ZL59" s="261">
        <v>207.7</v>
      </c>
      <c r="ZM59" s="261">
        <v>431.88</v>
      </c>
      <c r="ZN59" s="261">
        <v>247.98</v>
      </c>
      <c r="ZO59" s="261">
        <v>470.76</v>
      </c>
      <c r="ZP59" s="262"/>
      <c r="ZQ59" s="263">
        <f t="shared" si="45"/>
        <v>3759.13</v>
      </c>
      <c r="ZR59" s="264">
        <f t="shared" si="45"/>
        <v>3552.3899999999994</v>
      </c>
      <c r="ZS59" s="261">
        <v>0</v>
      </c>
      <c r="ZT59" s="261">
        <v>0</v>
      </c>
      <c r="ZU59" s="261">
        <v>0</v>
      </c>
      <c r="ZV59" s="261">
        <v>0</v>
      </c>
      <c r="ZW59" s="261">
        <v>0</v>
      </c>
      <c r="ZX59" s="261">
        <v>0</v>
      </c>
      <c r="ZY59" s="261">
        <v>0</v>
      </c>
      <c r="ZZ59" s="261">
        <v>0</v>
      </c>
      <c r="AAA59" s="261">
        <v>0</v>
      </c>
      <c r="AAB59" s="261">
        <v>0</v>
      </c>
      <c r="AAC59" s="261">
        <v>0</v>
      </c>
      <c r="AAD59" s="261">
        <v>0</v>
      </c>
      <c r="AAE59" s="262"/>
      <c r="AAF59" s="263">
        <f t="shared" si="46"/>
        <v>0</v>
      </c>
      <c r="AAG59" s="264">
        <f t="shared" si="46"/>
        <v>0</v>
      </c>
      <c r="AAH59" s="261">
        <v>43469.83</v>
      </c>
      <c r="AAI59" s="261">
        <v>51188.51</v>
      </c>
      <c r="AAJ59" s="261">
        <v>36821</v>
      </c>
      <c r="AAK59" s="261">
        <v>43339.35</v>
      </c>
      <c r="AAL59" s="261">
        <v>52163.66</v>
      </c>
      <c r="AAM59" s="261">
        <v>58759.040000000001</v>
      </c>
      <c r="AAN59" s="261">
        <v>47350.59</v>
      </c>
      <c r="AAO59" s="261">
        <v>33321.4</v>
      </c>
      <c r="AAP59" s="261">
        <v>33229.29</v>
      </c>
      <c r="AAQ59" s="261">
        <v>53160.56</v>
      </c>
      <c r="AAR59" s="261">
        <v>47347</v>
      </c>
      <c r="AAS59" s="261">
        <v>39529.06</v>
      </c>
      <c r="AAT59" s="262"/>
      <c r="AAU59" s="263">
        <f t="shared" si="47"/>
        <v>539679.29</v>
      </c>
      <c r="AAV59" s="264">
        <f t="shared" si="47"/>
        <v>496209.46</v>
      </c>
      <c r="AAW59" s="261">
        <v>11190.9</v>
      </c>
      <c r="AAX59" s="261">
        <v>13129.68</v>
      </c>
      <c r="AAY59" s="261">
        <v>10022.18</v>
      </c>
      <c r="AAZ59" s="261">
        <v>11185.6</v>
      </c>
      <c r="ABA59" s="261">
        <v>13255.76</v>
      </c>
      <c r="ABB59" s="261">
        <v>14546.17</v>
      </c>
      <c r="ABC59" s="261">
        <v>11790.71</v>
      </c>
      <c r="ABD59" s="261">
        <v>7587.3</v>
      </c>
      <c r="ABE59" s="261">
        <v>6886.64</v>
      </c>
      <c r="ABF59" s="261">
        <v>10653.3</v>
      </c>
      <c r="ABG59" s="261">
        <v>9985.56</v>
      </c>
      <c r="ABH59" s="261">
        <v>8589.66</v>
      </c>
      <c r="ABI59" s="262"/>
      <c r="ABJ59" s="263">
        <f t="shared" si="48"/>
        <v>128823.46</v>
      </c>
      <c r="ABK59" s="264">
        <f t="shared" si="48"/>
        <v>117632.56000000001</v>
      </c>
      <c r="ABL59" s="261">
        <v>0</v>
      </c>
      <c r="ABM59" s="261">
        <v>0</v>
      </c>
      <c r="ABN59" s="261">
        <v>0</v>
      </c>
      <c r="ABO59" s="261">
        <v>0</v>
      </c>
      <c r="ABP59" s="261">
        <v>0</v>
      </c>
      <c r="ABQ59" s="261">
        <v>0</v>
      </c>
      <c r="ABR59" s="261">
        <v>0</v>
      </c>
      <c r="ABS59" s="261">
        <v>0</v>
      </c>
      <c r="ABT59" s="261">
        <v>0</v>
      </c>
      <c r="ABU59" s="261">
        <v>0</v>
      </c>
      <c r="ABV59" s="261">
        <v>0</v>
      </c>
      <c r="ABW59" s="261">
        <v>0</v>
      </c>
      <c r="ABX59" s="262"/>
      <c r="ABY59" s="263">
        <f t="shared" si="49"/>
        <v>0</v>
      </c>
      <c r="ABZ59" s="264">
        <f t="shared" si="49"/>
        <v>0</v>
      </c>
      <c r="ACA59" s="261">
        <v>0</v>
      </c>
      <c r="ACB59" s="261">
        <v>0</v>
      </c>
      <c r="ACC59" s="261">
        <v>0</v>
      </c>
      <c r="ACD59" s="261">
        <v>0</v>
      </c>
      <c r="ACE59" s="261">
        <v>0</v>
      </c>
      <c r="ACF59" s="261">
        <v>0</v>
      </c>
      <c r="ACG59" s="261">
        <v>0</v>
      </c>
      <c r="ACH59" s="261">
        <v>0</v>
      </c>
      <c r="ACI59" s="261">
        <v>0</v>
      </c>
      <c r="ACJ59" s="261">
        <v>0</v>
      </c>
      <c r="ACK59" s="261">
        <v>0</v>
      </c>
      <c r="ACL59" s="261">
        <v>0</v>
      </c>
      <c r="ACM59" s="262"/>
      <c r="ACN59" s="263">
        <f t="shared" si="50"/>
        <v>0</v>
      </c>
      <c r="ACO59" s="264">
        <f t="shared" si="50"/>
        <v>0</v>
      </c>
      <c r="ACP59" s="261">
        <v>50</v>
      </c>
      <c r="ACQ59" s="261">
        <v>50</v>
      </c>
      <c r="ACR59" s="261">
        <v>50</v>
      </c>
      <c r="ACS59" s="261">
        <v>100</v>
      </c>
      <c r="ACT59" s="261">
        <v>300</v>
      </c>
      <c r="ACU59" s="261">
        <v>50</v>
      </c>
      <c r="ACV59" s="261">
        <v>50</v>
      </c>
      <c r="ACW59" s="261">
        <v>0</v>
      </c>
      <c r="ACX59" s="261">
        <v>0</v>
      </c>
      <c r="ACY59" s="261">
        <v>100</v>
      </c>
      <c r="ACZ59" s="261">
        <v>0</v>
      </c>
      <c r="ADA59" s="261">
        <v>150</v>
      </c>
      <c r="ADB59" s="262"/>
      <c r="ADC59" s="263">
        <f t="shared" si="51"/>
        <v>900</v>
      </c>
      <c r="ADD59" s="264">
        <f t="shared" si="51"/>
        <v>850</v>
      </c>
      <c r="ADE59" s="261">
        <v>183.49</v>
      </c>
      <c r="ADF59" s="261">
        <v>335.62</v>
      </c>
      <c r="ADG59" s="261">
        <v>189.19</v>
      </c>
      <c r="ADH59" s="261">
        <v>314.93</v>
      </c>
      <c r="ADI59" s="261">
        <v>270.56</v>
      </c>
      <c r="ADJ59" s="261">
        <v>257.58</v>
      </c>
      <c r="ADK59" s="261">
        <v>375.39</v>
      </c>
      <c r="ADL59" s="261">
        <v>161.6</v>
      </c>
      <c r="ADM59" s="261">
        <v>280.23</v>
      </c>
      <c r="ADN59" s="261">
        <v>236.69</v>
      </c>
      <c r="ADO59" s="261">
        <v>213.97</v>
      </c>
      <c r="ADP59" s="261">
        <v>305.69</v>
      </c>
      <c r="ADQ59" s="262"/>
      <c r="ADR59" s="263">
        <f t="shared" si="52"/>
        <v>3124.9399999999996</v>
      </c>
      <c r="ADS59" s="264">
        <f t="shared" si="52"/>
        <v>2941.45</v>
      </c>
      <c r="ADT59" s="261">
        <v>0</v>
      </c>
      <c r="ADU59" s="261">
        <v>0</v>
      </c>
      <c r="ADV59" s="261">
        <v>0</v>
      </c>
      <c r="ADW59" s="261">
        <v>0</v>
      </c>
      <c r="ADX59" s="261">
        <v>0</v>
      </c>
      <c r="ADY59" s="261">
        <v>0</v>
      </c>
      <c r="ADZ59" s="261">
        <v>0</v>
      </c>
      <c r="AEA59" s="261">
        <v>0</v>
      </c>
      <c r="AEB59" s="261">
        <v>0</v>
      </c>
      <c r="AEC59" s="261">
        <v>0</v>
      </c>
      <c r="AED59" s="261">
        <v>0</v>
      </c>
      <c r="AEE59" s="261">
        <v>0</v>
      </c>
      <c r="AEF59" s="262"/>
      <c r="AEG59" s="263">
        <f t="shared" si="53"/>
        <v>0</v>
      </c>
      <c r="AEH59" s="264">
        <f t="shared" si="53"/>
        <v>0</v>
      </c>
      <c r="AEI59" s="261">
        <v>0</v>
      </c>
      <c r="AEJ59" s="261">
        <v>0</v>
      </c>
      <c r="AEK59" s="261">
        <v>0</v>
      </c>
      <c r="AEL59" s="261">
        <v>0</v>
      </c>
      <c r="AEM59" s="261">
        <v>0</v>
      </c>
      <c r="AEN59" s="261">
        <v>0</v>
      </c>
      <c r="AEO59" s="261">
        <v>0</v>
      </c>
      <c r="AEP59" s="261">
        <v>0</v>
      </c>
      <c r="AEQ59" s="261">
        <v>0</v>
      </c>
      <c r="AER59" s="261">
        <v>0</v>
      </c>
      <c r="AES59" s="261">
        <v>0</v>
      </c>
      <c r="AET59" s="261">
        <v>0</v>
      </c>
      <c r="AEU59" s="262"/>
      <c r="AEV59" s="263">
        <f t="shared" si="54"/>
        <v>0</v>
      </c>
      <c r="AEW59" s="264">
        <f t="shared" si="54"/>
        <v>0</v>
      </c>
      <c r="AEX59" s="261">
        <v>0</v>
      </c>
      <c r="AEY59" s="261">
        <v>0</v>
      </c>
      <c r="AEZ59" s="261">
        <v>0</v>
      </c>
      <c r="AFA59" s="261">
        <v>0</v>
      </c>
      <c r="AFB59" s="261">
        <v>0</v>
      </c>
      <c r="AFC59" s="261">
        <v>0</v>
      </c>
      <c r="AFD59" s="261">
        <v>0</v>
      </c>
      <c r="AFE59" s="261">
        <v>0</v>
      </c>
      <c r="AFF59" s="261">
        <v>0</v>
      </c>
      <c r="AFG59" s="261">
        <v>0</v>
      </c>
      <c r="AFH59" s="261">
        <v>0</v>
      </c>
      <c r="AFI59" s="261">
        <v>0</v>
      </c>
      <c r="AFJ59" s="262"/>
      <c r="AFK59" s="263">
        <f t="shared" si="55"/>
        <v>0</v>
      </c>
      <c r="AFL59" s="264">
        <f t="shared" si="55"/>
        <v>0</v>
      </c>
      <c r="AFM59" s="261">
        <v>0</v>
      </c>
      <c r="AFN59" s="261">
        <v>0</v>
      </c>
      <c r="AFO59" s="261">
        <v>0</v>
      </c>
      <c r="AFP59" s="261">
        <v>0</v>
      </c>
      <c r="AFQ59" s="261">
        <v>0</v>
      </c>
      <c r="AFR59" s="261">
        <v>0</v>
      </c>
      <c r="AFS59" s="261">
        <v>0</v>
      </c>
      <c r="AFT59" s="261">
        <v>0</v>
      </c>
      <c r="AFU59" s="261">
        <v>0</v>
      </c>
      <c r="AFV59" s="261">
        <v>0</v>
      </c>
      <c r="AFW59" s="261">
        <v>0</v>
      </c>
      <c r="AFX59" s="261">
        <v>0</v>
      </c>
      <c r="AFY59" s="262"/>
      <c r="AFZ59" s="263">
        <f t="shared" si="56"/>
        <v>0</v>
      </c>
      <c r="AGA59" s="264">
        <f t="shared" si="56"/>
        <v>0</v>
      </c>
      <c r="AGB59" s="261">
        <v>0</v>
      </c>
      <c r="AGC59" s="261">
        <v>0</v>
      </c>
      <c r="AGD59" s="261">
        <v>0</v>
      </c>
      <c r="AGE59" s="261">
        <v>0</v>
      </c>
      <c r="AGF59" s="261">
        <v>0</v>
      </c>
      <c r="AGG59" s="261">
        <v>0</v>
      </c>
      <c r="AGH59" s="261">
        <v>0</v>
      </c>
      <c r="AGI59" s="261">
        <v>0</v>
      </c>
      <c r="AGJ59" s="261">
        <v>0</v>
      </c>
      <c r="AGK59" s="261">
        <v>0</v>
      </c>
      <c r="AGL59" s="261">
        <v>0</v>
      </c>
      <c r="AGM59" s="261">
        <v>0</v>
      </c>
      <c r="AGN59" s="262"/>
      <c r="AGO59" s="263">
        <f t="shared" si="57"/>
        <v>0</v>
      </c>
      <c r="AGP59" s="264">
        <f t="shared" si="57"/>
        <v>0</v>
      </c>
      <c r="AGQ59" s="261">
        <v>0</v>
      </c>
      <c r="AGR59" s="261">
        <v>0</v>
      </c>
      <c r="AGS59" s="261">
        <v>0</v>
      </c>
      <c r="AGT59" s="261">
        <v>0</v>
      </c>
      <c r="AGU59" s="261">
        <v>0</v>
      </c>
      <c r="AGV59" s="261">
        <v>0</v>
      </c>
      <c r="AGW59" s="261">
        <v>0</v>
      </c>
      <c r="AGX59" s="261">
        <v>0</v>
      </c>
      <c r="AGY59" s="261">
        <v>0</v>
      </c>
      <c r="AGZ59" s="261">
        <v>0</v>
      </c>
      <c r="AHA59" s="261">
        <v>0</v>
      </c>
      <c r="AHB59" s="261">
        <v>0</v>
      </c>
      <c r="AHC59" s="262"/>
      <c r="AHD59" s="263">
        <f t="shared" si="58"/>
        <v>0</v>
      </c>
      <c r="AHE59" s="264">
        <f t="shared" si="58"/>
        <v>0</v>
      </c>
      <c r="AHF59" s="261">
        <v>0</v>
      </c>
      <c r="AHG59" s="261">
        <v>0</v>
      </c>
      <c r="AHH59" s="261">
        <v>0</v>
      </c>
      <c r="AHI59" s="261">
        <v>0</v>
      </c>
      <c r="AHJ59" s="261">
        <v>0</v>
      </c>
      <c r="AHK59" s="261">
        <v>0</v>
      </c>
      <c r="AHL59" s="261">
        <v>0</v>
      </c>
      <c r="AHM59" s="261">
        <v>0</v>
      </c>
      <c r="AHN59" s="261">
        <v>0</v>
      </c>
      <c r="AHO59" s="261">
        <v>0</v>
      </c>
      <c r="AHP59" s="261">
        <v>0</v>
      </c>
      <c r="AHQ59" s="261">
        <v>0</v>
      </c>
      <c r="AHR59" s="262"/>
      <c r="AHS59" s="263">
        <f t="shared" si="59"/>
        <v>0</v>
      </c>
      <c r="AHT59" s="264">
        <f t="shared" si="59"/>
        <v>0</v>
      </c>
      <c r="AHU59" s="261">
        <v>0.15</v>
      </c>
      <c r="AHV59" s="261">
        <v>0.01</v>
      </c>
      <c r="AHW59" s="261">
        <v>0.14000000000000001</v>
      </c>
      <c r="AHX59" s="261">
        <v>0.38</v>
      </c>
      <c r="AHY59" s="261">
        <v>0</v>
      </c>
      <c r="AHZ59" s="261">
        <v>0.32</v>
      </c>
      <c r="AIA59" s="261">
        <v>0.11</v>
      </c>
      <c r="AIB59" s="261">
        <v>0</v>
      </c>
      <c r="AIC59" s="261">
        <v>0.38</v>
      </c>
      <c r="AID59" s="261">
        <v>0.11</v>
      </c>
      <c r="AIE59" s="261">
        <v>0</v>
      </c>
      <c r="AIF59" s="261">
        <v>0.03</v>
      </c>
      <c r="AIG59" s="262"/>
      <c r="AIH59" s="263">
        <f t="shared" si="60"/>
        <v>1.6300000000000003</v>
      </c>
      <c r="AII59" s="264">
        <f t="shared" si="60"/>
        <v>1.4800000000000002</v>
      </c>
      <c r="AIJ59" s="261">
        <v>0</v>
      </c>
      <c r="AIK59" s="261">
        <v>0</v>
      </c>
      <c r="AIL59" s="261">
        <v>0</v>
      </c>
      <c r="AIM59" s="261">
        <v>0</v>
      </c>
      <c r="AIN59" s="261">
        <v>0</v>
      </c>
      <c r="AIO59" s="261">
        <v>0</v>
      </c>
      <c r="AIP59" s="261">
        <v>0</v>
      </c>
      <c r="AIQ59" s="261">
        <v>0</v>
      </c>
      <c r="AIR59" s="261">
        <v>0</v>
      </c>
      <c r="AIS59" s="261">
        <v>0</v>
      </c>
      <c r="AIT59" s="261">
        <v>0</v>
      </c>
      <c r="AIU59" s="261">
        <v>0</v>
      </c>
      <c r="AIV59" s="262"/>
      <c r="AIW59" s="263">
        <f t="shared" si="61"/>
        <v>0</v>
      </c>
      <c r="AIX59" s="264">
        <f t="shared" si="61"/>
        <v>0</v>
      </c>
      <c r="AIY59" s="261">
        <v>0</v>
      </c>
      <c r="AIZ59" s="261">
        <v>0</v>
      </c>
      <c r="AJA59" s="261">
        <v>0</v>
      </c>
      <c r="AJB59" s="261">
        <v>0</v>
      </c>
      <c r="AJC59" s="261">
        <v>0</v>
      </c>
      <c r="AJD59" s="261">
        <v>0</v>
      </c>
      <c r="AJE59" s="261">
        <v>0</v>
      </c>
      <c r="AJF59" s="261">
        <v>0</v>
      </c>
      <c r="AJG59" s="261">
        <v>0</v>
      </c>
      <c r="AJH59" s="261">
        <v>0</v>
      </c>
      <c r="AJI59" s="261">
        <v>0</v>
      </c>
      <c r="AJJ59" s="261">
        <v>0</v>
      </c>
      <c r="AJK59" s="262"/>
      <c r="AJL59" s="263">
        <f t="shared" si="62"/>
        <v>0</v>
      </c>
      <c r="AJM59" s="264">
        <f t="shared" si="62"/>
        <v>0</v>
      </c>
      <c r="AJN59" s="261">
        <v>0</v>
      </c>
      <c r="AJO59" s="261">
        <v>0</v>
      </c>
      <c r="AJP59" s="261">
        <v>0</v>
      </c>
      <c r="AJQ59" s="261">
        <v>0</v>
      </c>
      <c r="AJR59" s="261">
        <v>0</v>
      </c>
      <c r="AJS59" s="261">
        <v>0</v>
      </c>
      <c r="AJT59" s="261">
        <v>0</v>
      </c>
      <c r="AJU59" s="261">
        <v>0</v>
      </c>
      <c r="AJV59" s="261">
        <v>0</v>
      </c>
      <c r="AJW59" s="261">
        <v>0</v>
      </c>
      <c r="AJX59" s="261">
        <v>0</v>
      </c>
      <c r="AJY59" s="261">
        <v>0</v>
      </c>
      <c r="AJZ59" s="262"/>
      <c r="AKA59" s="263">
        <f t="shared" si="63"/>
        <v>0</v>
      </c>
      <c r="AKB59" s="264">
        <f t="shared" si="63"/>
        <v>0</v>
      </c>
      <c r="AKC59" s="261">
        <v>1136.82</v>
      </c>
      <c r="AKD59" s="261">
        <v>1448.91</v>
      </c>
      <c r="AKE59" s="261">
        <v>1102.21</v>
      </c>
      <c r="AKF59" s="261">
        <v>1224.33</v>
      </c>
      <c r="AKG59" s="261">
        <v>1182.76</v>
      </c>
      <c r="AKH59" s="261">
        <v>1572.33</v>
      </c>
      <c r="AKI59" s="261">
        <v>960.85</v>
      </c>
      <c r="AKJ59" s="261">
        <v>862.81</v>
      </c>
      <c r="AKK59" s="261">
        <v>1081.8800000000001</v>
      </c>
      <c r="AKL59" s="261">
        <v>1567.62</v>
      </c>
      <c r="AKM59" s="261">
        <v>1407.2</v>
      </c>
      <c r="AKN59" s="261">
        <v>896.75</v>
      </c>
      <c r="AKO59" s="262"/>
      <c r="AKP59" s="263">
        <f t="shared" si="64"/>
        <v>14444.470000000001</v>
      </c>
      <c r="AKQ59" s="264">
        <f t="shared" si="64"/>
        <v>13307.650000000001</v>
      </c>
      <c r="AKR59" s="261">
        <v>8400</v>
      </c>
      <c r="AKS59" s="261">
        <v>13074</v>
      </c>
      <c r="AKT59" s="261">
        <v>2710</v>
      </c>
      <c r="AKU59" s="261">
        <v>17054</v>
      </c>
      <c r="AKV59" s="261">
        <v>2731</v>
      </c>
      <c r="AKW59" s="261">
        <v>3957</v>
      </c>
      <c r="AKX59" s="261">
        <v>-8510</v>
      </c>
      <c r="AKY59" s="261">
        <v>9738</v>
      </c>
      <c r="AKZ59" s="261">
        <v>3000</v>
      </c>
      <c r="ALA59" s="261">
        <v>11972</v>
      </c>
      <c r="ALB59" s="261">
        <v>-1656.65</v>
      </c>
      <c r="ALC59" s="261">
        <v>1090</v>
      </c>
      <c r="ALD59" s="262"/>
      <c r="ALE59" s="263">
        <f t="shared" si="65"/>
        <v>63559.35</v>
      </c>
      <c r="ALF59" s="264">
        <f t="shared" si="65"/>
        <v>55159.35</v>
      </c>
      <c r="ALG59" s="261">
        <v>0</v>
      </c>
      <c r="ALH59" s="261">
        <v>0</v>
      </c>
      <c r="ALI59" s="261">
        <v>0</v>
      </c>
      <c r="ALJ59" s="261">
        <v>0</v>
      </c>
      <c r="ALK59" s="261">
        <v>0</v>
      </c>
      <c r="ALL59" s="261">
        <v>0</v>
      </c>
      <c r="ALM59" s="261">
        <v>0</v>
      </c>
      <c r="ALN59" s="261">
        <v>0</v>
      </c>
      <c r="ALO59" s="261">
        <v>0</v>
      </c>
      <c r="ALP59" s="261">
        <v>0</v>
      </c>
      <c r="ALQ59" s="261">
        <v>0</v>
      </c>
      <c r="ALR59" s="261">
        <v>0</v>
      </c>
      <c r="ALS59" s="262"/>
      <c r="ALT59" s="263">
        <f t="shared" si="66"/>
        <v>0</v>
      </c>
      <c r="ALU59" s="264">
        <f t="shared" si="66"/>
        <v>0</v>
      </c>
      <c r="ALV59" s="261">
        <v>7808.74</v>
      </c>
      <c r="ALW59" s="261">
        <v>26437.73</v>
      </c>
      <c r="ALX59" s="261">
        <v>1800.58</v>
      </c>
      <c r="ALY59" s="261">
        <v>2789.53</v>
      </c>
      <c r="ALZ59" s="261">
        <v>2420.63</v>
      </c>
      <c r="AMA59" s="261">
        <v>1884.64</v>
      </c>
      <c r="AMB59" s="261">
        <v>1866.53</v>
      </c>
      <c r="AMC59" s="261">
        <v>2126.44</v>
      </c>
      <c r="AMD59" s="261">
        <v>1759.03</v>
      </c>
      <c r="AME59" s="261">
        <v>1828.37</v>
      </c>
      <c r="AMF59" s="261">
        <v>3475.49</v>
      </c>
      <c r="AMG59" s="261">
        <v>1759.46</v>
      </c>
      <c r="AMH59" s="262"/>
      <c r="AMI59" s="263">
        <f t="shared" si="67"/>
        <v>55957.17</v>
      </c>
      <c r="AMJ59" s="264">
        <f t="shared" si="67"/>
        <v>48148.429999999993</v>
      </c>
      <c r="AMK59" s="261">
        <v>0</v>
      </c>
      <c r="AML59" s="261">
        <v>0</v>
      </c>
      <c r="AMM59" s="261">
        <v>0</v>
      </c>
      <c r="AMN59" s="261">
        <v>0</v>
      </c>
      <c r="AMO59" s="261">
        <v>0</v>
      </c>
      <c r="AMP59" s="261">
        <v>0</v>
      </c>
      <c r="AMQ59" s="261">
        <v>0</v>
      </c>
      <c r="AMR59" s="261">
        <v>0</v>
      </c>
      <c r="AMS59" s="261">
        <v>0</v>
      </c>
      <c r="AMT59" s="261">
        <v>0</v>
      </c>
      <c r="AMU59" s="261">
        <v>0</v>
      </c>
      <c r="AMV59" s="261">
        <v>0</v>
      </c>
      <c r="AMW59" s="262"/>
      <c r="AMX59" s="263">
        <f t="shared" si="68"/>
        <v>0</v>
      </c>
      <c r="AMY59" s="264">
        <f t="shared" si="68"/>
        <v>0</v>
      </c>
      <c r="AMZ59" s="261">
        <v>0</v>
      </c>
      <c r="ANA59" s="261">
        <v>0</v>
      </c>
      <c r="ANB59" s="261">
        <v>0</v>
      </c>
      <c r="ANC59" s="261">
        <v>0</v>
      </c>
      <c r="AND59" s="261">
        <v>0</v>
      </c>
      <c r="ANE59" s="261">
        <v>0</v>
      </c>
      <c r="ANF59" s="261">
        <v>0</v>
      </c>
      <c r="ANG59" s="261">
        <v>0</v>
      </c>
      <c r="ANH59" s="261">
        <v>0</v>
      </c>
      <c r="ANI59" s="261">
        <v>0</v>
      </c>
      <c r="ANJ59" s="261">
        <v>0</v>
      </c>
      <c r="ANK59" s="261">
        <v>0</v>
      </c>
      <c r="ANL59" s="262"/>
      <c r="ANM59" s="263">
        <f t="shared" si="69"/>
        <v>0</v>
      </c>
      <c r="ANN59" s="264">
        <f t="shared" si="69"/>
        <v>0</v>
      </c>
      <c r="ANO59" s="261">
        <v>0</v>
      </c>
      <c r="ANP59" s="261">
        <v>0</v>
      </c>
      <c r="ANQ59" s="261">
        <v>0</v>
      </c>
      <c r="ANR59" s="261">
        <v>0</v>
      </c>
      <c r="ANS59" s="261">
        <v>0</v>
      </c>
      <c r="ANT59" s="261">
        <v>0</v>
      </c>
      <c r="ANU59" s="261">
        <v>0</v>
      </c>
      <c r="ANV59" s="261">
        <v>0</v>
      </c>
      <c r="ANW59" s="261">
        <v>0</v>
      </c>
      <c r="ANX59" s="261">
        <v>0</v>
      </c>
      <c r="ANY59" s="261">
        <v>0</v>
      </c>
      <c r="ANZ59" s="261">
        <v>0</v>
      </c>
      <c r="AOA59" s="262"/>
      <c r="AOB59" s="263">
        <f t="shared" si="70"/>
        <v>0</v>
      </c>
      <c r="AOC59" s="264">
        <f t="shared" si="70"/>
        <v>0</v>
      </c>
      <c r="AOD59" s="261">
        <v>0</v>
      </c>
      <c r="AOE59" s="261">
        <v>0</v>
      </c>
      <c r="AOF59" s="261">
        <v>0</v>
      </c>
      <c r="AOG59" s="261">
        <v>0</v>
      </c>
      <c r="AOH59" s="261">
        <v>0</v>
      </c>
      <c r="AOI59" s="261">
        <v>0</v>
      </c>
      <c r="AOJ59" s="261">
        <v>0</v>
      </c>
      <c r="AOK59" s="261">
        <v>0</v>
      </c>
      <c r="AOL59" s="261">
        <v>0</v>
      </c>
      <c r="AOM59" s="261">
        <v>0</v>
      </c>
      <c r="AON59" s="261">
        <v>0</v>
      </c>
      <c r="AOO59" s="261">
        <v>0</v>
      </c>
      <c r="AOP59" s="262"/>
      <c r="AOQ59" s="263">
        <f t="shared" si="71"/>
        <v>0</v>
      </c>
      <c r="AOR59" s="264">
        <f t="shared" si="71"/>
        <v>0</v>
      </c>
      <c r="AOS59" s="261">
        <v>0</v>
      </c>
      <c r="AOT59" s="261">
        <v>0</v>
      </c>
      <c r="AOU59" s="261">
        <v>0</v>
      </c>
      <c r="AOV59" s="261">
        <v>0</v>
      </c>
      <c r="AOW59" s="261">
        <v>0</v>
      </c>
      <c r="AOX59" s="261">
        <v>0</v>
      </c>
      <c r="AOY59" s="261">
        <v>0</v>
      </c>
      <c r="AOZ59" s="261">
        <v>0</v>
      </c>
      <c r="APA59" s="261">
        <v>0</v>
      </c>
      <c r="APB59" s="261">
        <v>0</v>
      </c>
      <c r="APC59" s="261">
        <v>0</v>
      </c>
      <c r="APD59" s="261">
        <v>0</v>
      </c>
      <c r="APE59" s="262"/>
      <c r="APF59" s="263">
        <f t="shared" si="72"/>
        <v>0</v>
      </c>
      <c r="APG59" s="264">
        <f t="shared" si="72"/>
        <v>0</v>
      </c>
      <c r="APH59" s="261">
        <v>0</v>
      </c>
      <c r="API59" s="261">
        <v>0</v>
      </c>
      <c r="APJ59" s="261">
        <v>0</v>
      </c>
      <c r="APK59" s="261">
        <v>0</v>
      </c>
      <c r="APL59" s="261">
        <v>0</v>
      </c>
      <c r="APM59" s="261">
        <v>0</v>
      </c>
      <c r="APN59" s="261">
        <v>0</v>
      </c>
      <c r="APO59" s="261">
        <v>0</v>
      </c>
      <c r="APP59" s="261">
        <v>0</v>
      </c>
      <c r="APQ59" s="261">
        <v>0</v>
      </c>
      <c r="APR59" s="261">
        <v>0</v>
      </c>
      <c r="APS59" s="261">
        <v>0</v>
      </c>
      <c r="APT59" s="262"/>
      <c r="APU59" s="263">
        <f t="shared" si="73"/>
        <v>0</v>
      </c>
      <c r="APV59" s="264">
        <f t="shared" si="73"/>
        <v>0</v>
      </c>
      <c r="APW59" s="261">
        <v>0</v>
      </c>
      <c r="APX59" s="261">
        <v>0</v>
      </c>
      <c r="APY59" s="261">
        <v>0</v>
      </c>
      <c r="APZ59" s="261">
        <v>0</v>
      </c>
      <c r="AQA59" s="261">
        <v>0</v>
      </c>
      <c r="AQB59" s="261">
        <v>0</v>
      </c>
      <c r="AQC59" s="261">
        <v>0</v>
      </c>
      <c r="AQD59" s="261">
        <v>0</v>
      </c>
      <c r="AQE59" s="261">
        <v>0</v>
      </c>
      <c r="AQF59" s="261">
        <v>0</v>
      </c>
      <c r="AQG59" s="261">
        <v>0</v>
      </c>
      <c r="AQH59" s="261">
        <v>0</v>
      </c>
      <c r="AQI59" s="262"/>
      <c r="AQJ59" s="263">
        <f t="shared" si="74"/>
        <v>0</v>
      </c>
      <c r="AQK59" s="264">
        <f t="shared" si="74"/>
        <v>0</v>
      </c>
      <c r="AQL59" s="261"/>
      <c r="AQM59" s="261"/>
      <c r="AQN59" s="261"/>
      <c r="AQO59" s="261"/>
      <c r="AQP59" s="261"/>
      <c r="AQQ59" s="261"/>
      <c r="AQR59" s="261">
        <v>112109</v>
      </c>
      <c r="AQS59" s="261"/>
      <c r="AQT59" s="261"/>
      <c r="AQU59" s="261"/>
      <c r="AQV59" s="261"/>
      <c r="AQW59" s="261"/>
      <c r="AQX59" s="262"/>
      <c r="AQY59" s="263">
        <f t="shared" si="75"/>
        <v>112109</v>
      </c>
      <c r="AQZ59" s="264">
        <f t="shared" si="75"/>
        <v>112109</v>
      </c>
      <c r="ARA59" s="261">
        <v>0</v>
      </c>
      <c r="ARB59" s="261">
        <v>0</v>
      </c>
      <c r="ARC59" s="261">
        <v>0</v>
      </c>
      <c r="ARD59" s="261">
        <v>0</v>
      </c>
      <c r="ARE59" s="261">
        <v>0</v>
      </c>
      <c r="ARF59" s="261">
        <v>0</v>
      </c>
      <c r="ARG59" s="261">
        <v>0</v>
      </c>
      <c r="ARH59" s="261">
        <v>0</v>
      </c>
      <c r="ARI59" s="261">
        <v>0</v>
      </c>
      <c r="ARJ59" s="261">
        <v>0</v>
      </c>
      <c r="ARK59" s="261">
        <v>0</v>
      </c>
      <c r="ARL59" s="261">
        <v>0</v>
      </c>
      <c r="ARM59" s="262"/>
      <c r="ARN59" s="263">
        <f t="shared" si="76"/>
        <v>0</v>
      </c>
      <c r="ARO59" s="264">
        <f t="shared" si="76"/>
        <v>0</v>
      </c>
      <c r="ARP59" s="261">
        <v>183058.78</v>
      </c>
      <c r="ARQ59" s="261">
        <v>286845.13</v>
      </c>
      <c r="ARR59" s="261">
        <v>459510.64</v>
      </c>
      <c r="ARS59" s="261">
        <v>221343.95</v>
      </c>
      <c r="ART59" s="261">
        <v>288641.26</v>
      </c>
      <c r="ARU59" s="261">
        <v>280916.59999999998</v>
      </c>
      <c r="ARV59" s="261">
        <v>296118.68</v>
      </c>
      <c r="ARW59" s="261">
        <v>245069.69</v>
      </c>
      <c r="ARX59" s="261">
        <v>153656.07999999999</v>
      </c>
      <c r="ARY59" s="261">
        <v>110868.8</v>
      </c>
      <c r="ARZ59" s="261">
        <v>124514.7</v>
      </c>
      <c r="ASA59" s="262"/>
      <c r="ASB59" s="265">
        <f t="shared" si="78"/>
        <v>2650544.31</v>
      </c>
      <c r="ASC59" s="266"/>
      <c r="ASD59" s="261">
        <v>97853.05</v>
      </c>
      <c r="ASE59" s="261">
        <v>3672.28</v>
      </c>
      <c r="ASF59" s="261">
        <v>40521.94</v>
      </c>
      <c r="ASG59" s="261">
        <v>50633.46</v>
      </c>
      <c r="ASH59" s="261">
        <v>65947.199999999997</v>
      </c>
      <c r="ASI59" s="261">
        <v>70117.97</v>
      </c>
      <c r="ASJ59" s="261"/>
      <c r="ASK59" s="261"/>
      <c r="ASL59" s="261">
        <v>4525.21</v>
      </c>
      <c r="ASM59" s="261">
        <v>19090.099999999999</v>
      </c>
      <c r="ASN59" s="262"/>
      <c r="ASO59" s="267">
        <f t="shared" si="77"/>
        <v>352361.21</v>
      </c>
    </row>
    <row r="60" spans="1:1185" x14ac:dyDescent="0.25">
      <c r="A60" s="39">
        <v>56</v>
      </c>
      <c r="B60" s="40">
        <v>1</v>
      </c>
      <c r="C60" s="40" t="s">
        <v>67</v>
      </c>
      <c r="D60" s="40" t="s">
        <v>67</v>
      </c>
      <c r="E60" s="41" t="s">
        <v>67</v>
      </c>
      <c r="F60" s="187">
        <v>7561998</v>
      </c>
      <c r="G60" s="49">
        <v>8228236</v>
      </c>
      <c r="H60" s="51">
        <v>7137151</v>
      </c>
      <c r="I60" s="49">
        <v>7208042</v>
      </c>
      <c r="J60" s="49">
        <v>510908.30210070871</v>
      </c>
      <c r="K60" s="51" t="s">
        <v>219</v>
      </c>
      <c r="L60" s="49">
        <v>7426130.9500000011</v>
      </c>
      <c r="M60" s="49">
        <v>7937039</v>
      </c>
      <c r="N60" s="49">
        <v>7137151</v>
      </c>
      <c r="O60" s="49">
        <v>594763</v>
      </c>
      <c r="P60" s="49">
        <v>600670</v>
      </c>
      <c r="Q60" s="258">
        <v>107042.7049271154</v>
      </c>
      <c r="R60" s="259">
        <v>184154.04297217424</v>
      </c>
      <c r="S60" s="260">
        <f t="shared" si="0"/>
        <v>291196.74789928965</v>
      </c>
      <c r="T60" s="268">
        <v>5627.45</v>
      </c>
      <c r="U60" s="268">
        <v>4086.7</v>
      </c>
      <c r="V60" s="268">
        <v>7770.51</v>
      </c>
      <c r="W60" s="268">
        <v>7232.92</v>
      </c>
      <c r="X60" s="268">
        <v>6077</v>
      </c>
      <c r="Y60" s="268">
        <v>6350</v>
      </c>
      <c r="Z60" s="268">
        <v>6559.1</v>
      </c>
      <c r="AA60" s="268">
        <v>3672.88</v>
      </c>
      <c r="AB60" s="268">
        <v>5919.36</v>
      </c>
      <c r="AC60" s="268">
        <v>4109.08</v>
      </c>
      <c r="AD60" s="268">
        <v>9427.0499999999993</v>
      </c>
      <c r="AE60" s="268">
        <v>2801.38</v>
      </c>
      <c r="AF60" s="269"/>
      <c r="AG60" s="270">
        <f t="shared" si="1"/>
        <v>69633.430000000008</v>
      </c>
      <c r="AH60" s="271">
        <f t="shared" si="1"/>
        <v>64005.979999999989</v>
      </c>
      <c r="AI60" s="268">
        <v>5971.09</v>
      </c>
      <c r="AJ60" s="268">
        <v>1195.83</v>
      </c>
      <c r="AK60" s="268">
        <v>1603.8</v>
      </c>
      <c r="AL60" s="268">
        <v>1264.81</v>
      </c>
      <c r="AM60" s="268">
        <v>-276.99</v>
      </c>
      <c r="AN60" s="268">
        <v>856.36</v>
      </c>
      <c r="AO60" s="268">
        <v>-8266.1299999999992</v>
      </c>
      <c r="AP60" s="268">
        <v>2207.2199999999998</v>
      </c>
      <c r="AQ60" s="268">
        <v>-62.18</v>
      </c>
      <c r="AR60" s="268">
        <v>373.39</v>
      </c>
      <c r="AS60" s="268">
        <v>-329.44</v>
      </c>
      <c r="AT60" s="268">
        <v>-4961.45</v>
      </c>
      <c r="AU60" s="269"/>
      <c r="AV60" s="270">
        <f t="shared" si="2"/>
        <v>-423.6899999999996</v>
      </c>
      <c r="AW60" s="271">
        <f t="shared" si="2"/>
        <v>-6394.78</v>
      </c>
      <c r="AX60" s="268">
        <v>15.37</v>
      </c>
      <c r="AY60" s="268">
        <v>46.44</v>
      </c>
      <c r="AZ60" s="268">
        <v>15.89</v>
      </c>
      <c r="BA60" s="268">
        <v>10.59</v>
      </c>
      <c r="BB60" s="268">
        <v>323.83999999999997</v>
      </c>
      <c r="BC60" s="268">
        <v>14.96</v>
      </c>
      <c r="BD60" s="268">
        <v>13.82</v>
      </c>
      <c r="BE60" s="268">
        <v>175.11</v>
      </c>
      <c r="BF60" s="268">
        <v>25.64</v>
      </c>
      <c r="BG60" s="268">
        <v>8.01</v>
      </c>
      <c r="BH60" s="268">
        <v>335.66</v>
      </c>
      <c r="BI60" s="268">
        <v>167.73</v>
      </c>
      <c r="BJ60" s="269"/>
      <c r="BK60" s="270">
        <f t="shared" si="3"/>
        <v>1153.06</v>
      </c>
      <c r="BL60" s="271">
        <f t="shared" si="3"/>
        <v>1137.69</v>
      </c>
      <c r="BM60" s="268">
        <v>1443.38</v>
      </c>
      <c r="BN60" s="268">
        <v>2254.44</v>
      </c>
      <c r="BO60" s="268">
        <v>2136.4299999999998</v>
      </c>
      <c r="BP60" s="268">
        <v>1915.48</v>
      </c>
      <c r="BQ60" s="268">
        <v>2125.96</v>
      </c>
      <c r="BR60" s="268">
        <v>2449.44</v>
      </c>
      <c r="BS60" s="268">
        <v>2145.3000000000002</v>
      </c>
      <c r="BT60" s="268">
        <v>1835.87</v>
      </c>
      <c r="BU60" s="268">
        <v>1410.34</v>
      </c>
      <c r="BV60" s="268">
        <v>1740.58</v>
      </c>
      <c r="BW60" s="268">
        <v>1864.5</v>
      </c>
      <c r="BX60" s="268">
        <v>1420.44</v>
      </c>
      <c r="BY60" s="269"/>
      <c r="BZ60" s="270">
        <f t="shared" si="4"/>
        <v>22742.16</v>
      </c>
      <c r="CA60" s="271">
        <f t="shared" si="4"/>
        <v>21298.780000000002</v>
      </c>
      <c r="CB60" s="268">
        <v>21548.76</v>
      </c>
      <c r="CC60" s="268">
        <v>19734.39</v>
      </c>
      <c r="CD60" s="268">
        <v>19261.240000000002</v>
      </c>
      <c r="CE60" s="268">
        <v>19238.98</v>
      </c>
      <c r="CF60" s="268">
        <v>24087.26</v>
      </c>
      <c r="CG60" s="268">
        <v>20398.64</v>
      </c>
      <c r="CH60" s="268">
        <v>26703.5</v>
      </c>
      <c r="CI60" s="268">
        <v>13945.61</v>
      </c>
      <c r="CJ60" s="268">
        <v>14852.99</v>
      </c>
      <c r="CK60" s="268">
        <v>16265.22</v>
      </c>
      <c r="CL60" s="268">
        <v>15459.05</v>
      </c>
      <c r="CM60" s="268">
        <v>14925.17</v>
      </c>
      <c r="CN60" s="269"/>
      <c r="CO60" s="270">
        <f t="shared" si="5"/>
        <v>226420.81</v>
      </c>
      <c r="CP60" s="271">
        <f t="shared" si="5"/>
        <v>204872.05</v>
      </c>
      <c r="CQ60" s="268">
        <v>80</v>
      </c>
      <c r="CR60" s="268">
        <v>4.4800000000000004</v>
      </c>
      <c r="CS60" s="268">
        <v>0</v>
      </c>
      <c r="CT60" s="268">
        <v>30.72</v>
      </c>
      <c r="CU60" s="268">
        <v>0</v>
      </c>
      <c r="CV60" s="268">
        <v>10.24</v>
      </c>
      <c r="CW60" s="268">
        <v>0</v>
      </c>
      <c r="CX60" s="268">
        <v>0</v>
      </c>
      <c r="CY60" s="268">
        <v>0</v>
      </c>
      <c r="CZ60" s="268">
        <v>10.24</v>
      </c>
      <c r="DA60" s="268">
        <v>0</v>
      </c>
      <c r="DB60" s="268">
        <v>0</v>
      </c>
      <c r="DC60" s="269"/>
      <c r="DD60" s="270">
        <f t="shared" si="6"/>
        <v>135.68</v>
      </c>
      <c r="DE60" s="271">
        <f t="shared" si="6"/>
        <v>55.680000000000007</v>
      </c>
      <c r="DF60" s="268">
        <v>0</v>
      </c>
      <c r="DG60" s="268">
        <v>900</v>
      </c>
      <c r="DH60" s="268">
        <v>134.63</v>
      </c>
      <c r="DI60" s="268">
        <v>0</v>
      </c>
      <c r="DJ60" s="268">
        <v>432.69</v>
      </c>
      <c r="DK60" s="268">
        <v>0</v>
      </c>
      <c r="DL60" s="268">
        <v>0</v>
      </c>
      <c r="DM60" s="268">
        <v>303.83999999999997</v>
      </c>
      <c r="DN60" s="268">
        <v>115.38</v>
      </c>
      <c r="DO60" s="268">
        <v>596.15</v>
      </c>
      <c r="DP60" s="268">
        <v>96.15</v>
      </c>
      <c r="DQ60" s="268">
        <v>211.54</v>
      </c>
      <c r="DR60" s="269"/>
      <c r="DS60" s="270">
        <f t="shared" si="7"/>
        <v>2790.38</v>
      </c>
      <c r="DT60" s="271">
        <f t="shared" si="7"/>
        <v>2790.38</v>
      </c>
      <c r="DU60" s="268">
        <v>4448.8900000000003</v>
      </c>
      <c r="DV60" s="268">
        <v>3502.09</v>
      </c>
      <c r="DW60" s="268">
        <v>4169.91</v>
      </c>
      <c r="DX60" s="268">
        <v>2299.0100000000002</v>
      </c>
      <c r="DY60" s="268">
        <v>4749.04</v>
      </c>
      <c r="DZ60" s="268">
        <v>3914.27</v>
      </c>
      <c r="EA60" s="268">
        <v>3445.21</v>
      </c>
      <c r="EB60" s="268">
        <v>1474.72</v>
      </c>
      <c r="EC60" s="268">
        <v>5140.13</v>
      </c>
      <c r="ED60" s="268">
        <v>5920.36</v>
      </c>
      <c r="EE60" s="268">
        <v>3151.23</v>
      </c>
      <c r="EF60" s="268">
        <v>5430.08</v>
      </c>
      <c r="EG60" s="269"/>
      <c r="EH60" s="270">
        <f t="shared" si="8"/>
        <v>47644.94</v>
      </c>
      <c r="EI60" s="271">
        <f t="shared" si="8"/>
        <v>43196.05</v>
      </c>
      <c r="EJ60" s="268">
        <v>903.74</v>
      </c>
      <c r="EK60" s="268">
        <v>1304.19</v>
      </c>
      <c r="EL60" s="268">
        <v>1129.1400000000001</v>
      </c>
      <c r="EM60" s="268">
        <v>100.43</v>
      </c>
      <c r="EN60" s="268">
        <v>643.44000000000005</v>
      </c>
      <c r="EO60" s="268">
        <v>1093.05</v>
      </c>
      <c r="EP60" s="268">
        <v>1381.1</v>
      </c>
      <c r="EQ60" s="268">
        <v>1026.81</v>
      </c>
      <c r="ER60" s="268">
        <v>1025.25</v>
      </c>
      <c r="ES60" s="268">
        <v>1656.51</v>
      </c>
      <c r="ET60" s="268">
        <v>1187.93</v>
      </c>
      <c r="EU60" s="268">
        <v>1214.73</v>
      </c>
      <c r="EV60" s="269"/>
      <c r="EW60" s="270">
        <f t="shared" si="9"/>
        <v>12666.32</v>
      </c>
      <c r="EX60" s="271">
        <f t="shared" si="9"/>
        <v>11762.58</v>
      </c>
      <c r="EY60" s="268">
        <v>31.83</v>
      </c>
      <c r="EZ60" s="268">
        <v>32.119999999999997</v>
      </c>
      <c r="FA60" s="268">
        <v>11.29</v>
      </c>
      <c r="FB60" s="268">
        <v>3.24</v>
      </c>
      <c r="FC60" s="268">
        <v>2.69</v>
      </c>
      <c r="FD60" s="268">
        <v>31.29</v>
      </c>
      <c r="FE60" s="268">
        <v>10.29</v>
      </c>
      <c r="FF60" s="268">
        <v>10.61</v>
      </c>
      <c r="FG60" s="268">
        <v>39.840000000000003</v>
      </c>
      <c r="FH60" s="268">
        <v>10</v>
      </c>
      <c r="FI60" s="268">
        <v>87.49</v>
      </c>
      <c r="FJ60" s="268">
        <v>0</v>
      </c>
      <c r="FK60" s="269"/>
      <c r="FL60" s="270">
        <f t="shared" si="10"/>
        <v>270.68999999999994</v>
      </c>
      <c r="FM60" s="271">
        <f t="shared" si="10"/>
        <v>238.86</v>
      </c>
      <c r="FN60" s="268">
        <v>2277.34</v>
      </c>
      <c r="FO60" s="268">
        <v>2988.61</v>
      </c>
      <c r="FP60" s="268">
        <v>2956.21</v>
      </c>
      <c r="FQ60" s="268">
        <v>2807.73</v>
      </c>
      <c r="FR60" s="268">
        <v>3305.3</v>
      </c>
      <c r="FS60" s="268">
        <v>2658.41</v>
      </c>
      <c r="FT60" s="268">
        <v>2835.83</v>
      </c>
      <c r="FU60" s="268">
        <v>1925.39</v>
      </c>
      <c r="FV60" s="268">
        <v>2053.27</v>
      </c>
      <c r="FW60" s="268">
        <v>2263.38</v>
      </c>
      <c r="FX60" s="268">
        <v>2257.6</v>
      </c>
      <c r="FY60" s="268">
        <v>1938.59</v>
      </c>
      <c r="FZ60" s="269"/>
      <c r="GA60" s="270">
        <f t="shared" si="11"/>
        <v>30267.66</v>
      </c>
      <c r="GB60" s="271">
        <f t="shared" si="11"/>
        <v>27990.319999999996</v>
      </c>
      <c r="GC60" s="268">
        <v>5863.75</v>
      </c>
      <c r="GD60" s="268">
        <v>7681.84</v>
      </c>
      <c r="GE60" s="268">
        <v>7320.18</v>
      </c>
      <c r="GF60" s="268">
        <v>5824.44</v>
      </c>
      <c r="GG60" s="268">
        <v>7704.55</v>
      </c>
      <c r="GH60" s="268">
        <v>6494.96</v>
      </c>
      <c r="GI60" s="268">
        <v>5914.63</v>
      </c>
      <c r="GJ60" s="268">
        <v>6766.7</v>
      </c>
      <c r="GK60" s="268">
        <v>4820.53</v>
      </c>
      <c r="GL60" s="268">
        <v>4904.49</v>
      </c>
      <c r="GM60" s="268">
        <v>6210.2</v>
      </c>
      <c r="GN60" s="268">
        <v>6231.35</v>
      </c>
      <c r="GO60" s="269"/>
      <c r="GP60" s="270">
        <f t="shared" si="12"/>
        <v>75737.62</v>
      </c>
      <c r="GQ60" s="271">
        <f t="shared" si="12"/>
        <v>69873.87</v>
      </c>
      <c r="GR60" s="268">
        <v>792.71</v>
      </c>
      <c r="GS60" s="268">
        <v>1045.69</v>
      </c>
      <c r="GT60" s="268">
        <v>1005.64</v>
      </c>
      <c r="GU60" s="268">
        <v>634.27</v>
      </c>
      <c r="GV60" s="268">
        <v>1627.74</v>
      </c>
      <c r="GW60" s="268">
        <v>753.36</v>
      </c>
      <c r="GX60" s="268">
        <v>337.7</v>
      </c>
      <c r="GY60" s="268">
        <v>438.38</v>
      </c>
      <c r="GZ60" s="268">
        <v>58.5</v>
      </c>
      <c r="HA60" s="268">
        <v>715</v>
      </c>
      <c r="HB60" s="268">
        <v>180</v>
      </c>
      <c r="HC60" s="268">
        <v>499</v>
      </c>
      <c r="HD60" s="269"/>
      <c r="HE60" s="270">
        <f t="shared" si="13"/>
        <v>8087.99</v>
      </c>
      <c r="HF60" s="271">
        <f t="shared" si="13"/>
        <v>7295.28</v>
      </c>
      <c r="HG60" s="268">
        <v>0</v>
      </c>
      <c r="HH60" s="268">
        <v>0</v>
      </c>
      <c r="HI60" s="268">
        <v>0</v>
      </c>
      <c r="HJ60" s="268">
        <v>0</v>
      </c>
      <c r="HK60" s="268">
        <v>0</v>
      </c>
      <c r="HL60" s="268">
        <v>0</v>
      </c>
      <c r="HM60" s="268">
        <v>0</v>
      </c>
      <c r="HN60" s="268">
        <v>0</v>
      </c>
      <c r="HO60" s="268">
        <v>0</v>
      </c>
      <c r="HP60" s="268">
        <v>0</v>
      </c>
      <c r="HQ60" s="268">
        <v>0</v>
      </c>
      <c r="HR60" s="268">
        <v>0</v>
      </c>
      <c r="HS60" s="269"/>
      <c r="HT60" s="270">
        <f t="shared" si="14"/>
        <v>0</v>
      </c>
      <c r="HU60" s="271">
        <f t="shared" si="14"/>
        <v>0</v>
      </c>
      <c r="HV60" s="268">
        <v>0</v>
      </c>
      <c r="HW60" s="268">
        <v>0</v>
      </c>
      <c r="HX60" s="268">
        <v>0</v>
      </c>
      <c r="HY60" s="268">
        <v>0</v>
      </c>
      <c r="HZ60" s="268">
        <v>0</v>
      </c>
      <c r="IA60" s="268">
        <v>0</v>
      </c>
      <c r="IB60" s="268">
        <v>0</v>
      </c>
      <c r="IC60" s="268">
        <v>0</v>
      </c>
      <c r="ID60" s="268">
        <v>0</v>
      </c>
      <c r="IE60" s="268">
        <v>0</v>
      </c>
      <c r="IF60" s="268">
        <v>0</v>
      </c>
      <c r="IG60" s="268">
        <v>0</v>
      </c>
      <c r="IH60" s="269"/>
      <c r="II60" s="270">
        <f t="shared" si="15"/>
        <v>0</v>
      </c>
      <c r="IJ60" s="271">
        <f t="shared" si="15"/>
        <v>0</v>
      </c>
      <c r="IK60" s="268">
        <v>28657.040000000001</v>
      </c>
      <c r="IL60" s="268">
        <v>37598</v>
      </c>
      <c r="IM60" s="268">
        <v>28120</v>
      </c>
      <c r="IN60" s="268">
        <v>33264.910000000003</v>
      </c>
      <c r="IO60" s="268">
        <v>24630.47</v>
      </c>
      <c r="IP60" s="268">
        <v>28416.11</v>
      </c>
      <c r="IQ60" s="268">
        <v>30920</v>
      </c>
      <c r="IR60" s="268">
        <v>21205.23</v>
      </c>
      <c r="IS60" s="268">
        <v>25144.98</v>
      </c>
      <c r="IT60" s="268">
        <v>24632.5</v>
      </c>
      <c r="IU60" s="268">
        <v>20469</v>
      </c>
      <c r="IV60" s="268">
        <v>23516.12</v>
      </c>
      <c r="IW60" s="269"/>
      <c r="IX60" s="270">
        <f t="shared" si="16"/>
        <v>326574.36000000004</v>
      </c>
      <c r="IY60" s="271">
        <f t="shared" si="16"/>
        <v>297917.32</v>
      </c>
      <c r="IZ60" s="268">
        <v>41422.17</v>
      </c>
      <c r="JA60" s="268">
        <v>42956.77</v>
      </c>
      <c r="JB60" s="268">
        <v>39545.85</v>
      </c>
      <c r="JC60" s="268">
        <v>20956.02</v>
      </c>
      <c r="JD60" s="268">
        <v>39073.86</v>
      </c>
      <c r="JE60" s="268">
        <v>41442.18</v>
      </c>
      <c r="JF60" s="268">
        <v>22114.03</v>
      </c>
      <c r="JG60" s="268">
        <v>5861.85</v>
      </c>
      <c r="JH60" s="268">
        <v>7857.83</v>
      </c>
      <c r="JI60" s="268">
        <v>15732.24</v>
      </c>
      <c r="JJ60" s="268">
        <v>11059.3</v>
      </c>
      <c r="JK60" s="268">
        <v>9392.2900000000009</v>
      </c>
      <c r="JL60" s="269"/>
      <c r="JM60" s="270">
        <f t="shared" si="17"/>
        <v>297414.38999999996</v>
      </c>
      <c r="JN60" s="271">
        <f t="shared" si="17"/>
        <v>255992.21999999997</v>
      </c>
      <c r="JO60" s="268">
        <v>0</v>
      </c>
      <c r="JP60" s="268">
        <v>0</v>
      </c>
      <c r="JQ60" s="268">
        <v>0</v>
      </c>
      <c r="JR60" s="268">
        <v>0</v>
      </c>
      <c r="JS60" s="268">
        <v>0</v>
      </c>
      <c r="JT60" s="268">
        <v>0</v>
      </c>
      <c r="JU60" s="268">
        <v>0</v>
      </c>
      <c r="JV60" s="268">
        <v>0</v>
      </c>
      <c r="JW60" s="268">
        <v>0</v>
      </c>
      <c r="JX60" s="268">
        <v>0</v>
      </c>
      <c r="JY60" s="268">
        <v>0</v>
      </c>
      <c r="JZ60" s="268">
        <v>0</v>
      </c>
      <c r="KA60" s="269"/>
      <c r="KB60" s="270">
        <f t="shared" si="18"/>
        <v>0</v>
      </c>
      <c r="KC60" s="271">
        <f t="shared" si="18"/>
        <v>0</v>
      </c>
      <c r="KD60" s="268">
        <v>18156.439999999999</v>
      </c>
      <c r="KE60" s="268">
        <v>23600</v>
      </c>
      <c r="KF60" s="268">
        <v>17200</v>
      </c>
      <c r="KG60" s="268">
        <v>21332.42</v>
      </c>
      <c r="KH60" s="268">
        <v>15896.01</v>
      </c>
      <c r="KI60" s="268">
        <v>17841.82</v>
      </c>
      <c r="KJ60" s="268">
        <v>19760</v>
      </c>
      <c r="KK60" s="268">
        <v>14191.48</v>
      </c>
      <c r="KL60" s="268">
        <v>16928.03</v>
      </c>
      <c r="KM60" s="268">
        <v>13520</v>
      </c>
      <c r="KN60" s="268">
        <v>12640</v>
      </c>
      <c r="KO60" s="268">
        <v>15011.57</v>
      </c>
      <c r="KP60" s="269"/>
      <c r="KQ60" s="270">
        <f t="shared" si="19"/>
        <v>206077.77000000002</v>
      </c>
      <c r="KR60" s="271">
        <f t="shared" si="19"/>
        <v>187921.33000000002</v>
      </c>
      <c r="KS60" s="268">
        <v>0</v>
      </c>
      <c r="KT60" s="268">
        <v>0</v>
      </c>
      <c r="KU60" s="268">
        <v>0</v>
      </c>
      <c r="KV60" s="268">
        <v>50</v>
      </c>
      <c r="KW60" s="268">
        <v>50</v>
      </c>
      <c r="KX60" s="268">
        <v>50</v>
      </c>
      <c r="KY60" s="268">
        <v>0</v>
      </c>
      <c r="KZ60" s="268">
        <v>7.5</v>
      </c>
      <c r="LA60" s="268">
        <v>0</v>
      </c>
      <c r="LB60" s="268">
        <v>0</v>
      </c>
      <c r="LC60" s="268">
        <v>0</v>
      </c>
      <c r="LD60" s="268">
        <v>0</v>
      </c>
      <c r="LE60" s="269"/>
      <c r="LF60" s="270">
        <f t="shared" si="20"/>
        <v>157.5</v>
      </c>
      <c r="LG60" s="271">
        <f t="shared" si="20"/>
        <v>157.5</v>
      </c>
      <c r="LH60" s="268">
        <v>720</v>
      </c>
      <c r="LI60" s="268">
        <v>560</v>
      </c>
      <c r="LJ60" s="268">
        <v>240</v>
      </c>
      <c r="LK60" s="268">
        <v>715.74</v>
      </c>
      <c r="LL60" s="268">
        <v>484.26</v>
      </c>
      <c r="LM60" s="268">
        <v>320</v>
      </c>
      <c r="LN60" s="268">
        <v>560</v>
      </c>
      <c r="LO60" s="268">
        <v>240</v>
      </c>
      <c r="LP60" s="268">
        <v>320</v>
      </c>
      <c r="LQ60" s="268">
        <v>320</v>
      </c>
      <c r="LR60" s="268">
        <v>80</v>
      </c>
      <c r="LS60" s="268">
        <v>240</v>
      </c>
      <c r="LT60" s="269"/>
      <c r="LU60" s="270">
        <f t="shared" si="21"/>
        <v>4800</v>
      </c>
      <c r="LV60" s="271">
        <f t="shared" si="21"/>
        <v>4080</v>
      </c>
      <c r="LW60" s="268">
        <v>4740</v>
      </c>
      <c r="LX60" s="268">
        <v>3555</v>
      </c>
      <c r="LY60" s="268">
        <v>2765</v>
      </c>
      <c r="LZ60" s="268">
        <v>3950</v>
      </c>
      <c r="MA60" s="268">
        <v>7110</v>
      </c>
      <c r="MB60" s="268">
        <v>3950</v>
      </c>
      <c r="MC60" s="268">
        <v>4740</v>
      </c>
      <c r="MD60" s="268">
        <v>2765</v>
      </c>
      <c r="ME60" s="268">
        <v>1975</v>
      </c>
      <c r="MF60" s="268">
        <v>5530</v>
      </c>
      <c r="MG60" s="268">
        <v>4345</v>
      </c>
      <c r="MH60" s="268">
        <v>4345</v>
      </c>
      <c r="MI60" s="269"/>
      <c r="MJ60" s="270">
        <f t="shared" si="22"/>
        <v>49770</v>
      </c>
      <c r="MK60" s="271">
        <f t="shared" si="22"/>
        <v>45030</v>
      </c>
      <c r="ML60" s="268">
        <v>1900</v>
      </c>
      <c r="MM60" s="268">
        <v>0</v>
      </c>
      <c r="MN60" s="268">
        <v>0</v>
      </c>
      <c r="MO60" s="268">
        <v>0</v>
      </c>
      <c r="MP60" s="268">
        <v>0</v>
      </c>
      <c r="MQ60" s="268">
        <v>0</v>
      </c>
      <c r="MR60" s="268">
        <v>0</v>
      </c>
      <c r="MS60" s="268">
        <v>0</v>
      </c>
      <c r="MT60" s="268">
        <v>0</v>
      </c>
      <c r="MU60" s="268">
        <v>0</v>
      </c>
      <c r="MV60" s="268">
        <v>0</v>
      </c>
      <c r="MW60" s="268">
        <v>0</v>
      </c>
      <c r="MX60" s="269"/>
      <c r="MY60" s="270">
        <f t="shared" si="23"/>
        <v>1900</v>
      </c>
      <c r="MZ60" s="271">
        <f t="shared" si="23"/>
        <v>0</v>
      </c>
      <c r="NA60" s="268">
        <v>81329.42</v>
      </c>
      <c r="NB60" s="268">
        <v>101038.36</v>
      </c>
      <c r="NC60" s="268">
        <v>89150.84</v>
      </c>
      <c r="ND60" s="268">
        <v>102831.85</v>
      </c>
      <c r="NE60" s="268">
        <v>92258</v>
      </c>
      <c r="NF60" s="268">
        <v>97565.7</v>
      </c>
      <c r="NG60" s="268">
        <v>106200.3</v>
      </c>
      <c r="NH60" s="268">
        <v>48915</v>
      </c>
      <c r="NI60" s="268">
        <v>45618.9</v>
      </c>
      <c r="NJ60" s="268">
        <v>64056.04</v>
      </c>
      <c r="NK60" s="268">
        <v>84229.13</v>
      </c>
      <c r="NL60" s="268">
        <v>78536.47</v>
      </c>
      <c r="NM60" s="269"/>
      <c r="NN60" s="270">
        <f t="shared" si="24"/>
        <v>991730.01</v>
      </c>
      <c r="NO60" s="271">
        <f t="shared" si="24"/>
        <v>910400.59000000008</v>
      </c>
      <c r="NP60" s="268">
        <v>914.16</v>
      </c>
      <c r="NQ60" s="268">
        <v>496.76</v>
      </c>
      <c r="NR60" s="268">
        <v>665.64</v>
      </c>
      <c r="NS60" s="268">
        <v>937.93</v>
      </c>
      <c r="NT60" s="268">
        <v>1771.95</v>
      </c>
      <c r="NU60" s="268">
        <v>1680.91</v>
      </c>
      <c r="NV60" s="268">
        <v>747.9</v>
      </c>
      <c r="NW60" s="268">
        <v>244.92</v>
      </c>
      <c r="NX60" s="268">
        <v>653.51</v>
      </c>
      <c r="NY60" s="268">
        <v>850.37</v>
      </c>
      <c r="NZ60" s="268">
        <v>741.76</v>
      </c>
      <c r="OA60" s="268">
        <v>138.33000000000001</v>
      </c>
      <c r="OB60" s="269"/>
      <c r="OC60" s="270">
        <f t="shared" si="25"/>
        <v>9844.14</v>
      </c>
      <c r="OD60" s="271">
        <f t="shared" si="25"/>
        <v>8929.98</v>
      </c>
      <c r="OE60" s="268">
        <v>17009.759999999998</v>
      </c>
      <c r="OF60" s="268">
        <v>20160.150000000001</v>
      </c>
      <c r="OG60" s="268">
        <v>19429.34</v>
      </c>
      <c r="OH60" s="268">
        <v>21905.66</v>
      </c>
      <c r="OI60" s="268">
        <v>17840</v>
      </c>
      <c r="OJ60" s="268">
        <v>20145.650000000001</v>
      </c>
      <c r="OK60" s="268">
        <v>23934.35</v>
      </c>
      <c r="OL60" s="268">
        <v>8559</v>
      </c>
      <c r="OM60" s="268">
        <v>7605.56</v>
      </c>
      <c r="ON60" s="268">
        <v>12240</v>
      </c>
      <c r="OO60" s="268">
        <v>17871.22</v>
      </c>
      <c r="OP60" s="268">
        <v>13467.61</v>
      </c>
      <c r="OQ60" s="269"/>
      <c r="OR60" s="270">
        <f t="shared" si="26"/>
        <v>200168.3</v>
      </c>
      <c r="OS60" s="271">
        <f t="shared" si="26"/>
        <v>183158.54000000004</v>
      </c>
      <c r="OT60" s="268">
        <v>50</v>
      </c>
      <c r="OU60" s="268">
        <v>50</v>
      </c>
      <c r="OV60" s="268">
        <v>32.049999999999997</v>
      </c>
      <c r="OW60" s="268">
        <v>82.05</v>
      </c>
      <c r="OX60" s="268">
        <v>50</v>
      </c>
      <c r="OY60" s="268">
        <v>82.05</v>
      </c>
      <c r="OZ60" s="268">
        <v>0</v>
      </c>
      <c r="PA60" s="268">
        <v>0</v>
      </c>
      <c r="PB60" s="268">
        <v>0</v>
      </c>
      <c r="PC60" s="268">
        <v>50</v>
      </c>
      <c r="PD60" s="268">
        <v>0</v>
      </c>
      <c r="PE60" s="268">
        <v>0</v>
      </c>
      <c r="PF60" s="269"/>
      <c r="PG60" s="270">
        <f t="shared" si="27"/>
        <v>396.15000000000003</v>
      </c>
      <c r="PH60" s="271">
        <f t="shared" si="27"/>
        <v>346.15</v>
      </c>
      <c r="PI60" s="268">
        <v>41785.32</v>
      </c>
      <c r="PJ60" s="268">
        <v>50134.68</v>
      </c>
      <c r="PK60" s="268">
        <v>36150</v>
      </c>
      <c r="PL60" s="268">
        <v>34799.56</v>
      </c>
      <c r="PM60" s="268">
        <v>43133</v>
      </c>
      <c r="PN60" s="268">
        <v>43442.559999999998</v>
      </c>
      <c r="PO60" s="268">
        <v>43451.86</v>
      </c>
      <c r="PP60" s="268">
        <v>41318.58</v>
      </c>
      <c r="PQ60" s="268">
        <v>39185</v>
      </c>
      <c r="PR60" s="268">
        <v>45293</v>
      </c>
      <c r="PS60" s="268">
        <v>45784.38</v>
      </c>
      <c r="PT60" s="268">
        <v>44253.5</v>
      </c>
      <c r="PU60" s="269"/>
      <c r="PV60" s="270">
        <f t="shared" si="28"/>
        <v>508731.44</v>
      </c>
      <c r="PW60" s="271">
        <f t="shared" si="28"/>
        <v>466946.12</v>
      </c>
      <c r="PX60" s="268">
        <v>1537.43</v>
      </c>
      <c r="PY60" s="268">
        <v>3456</v>
      </c>
      <c r="PZ60" s="268">
        <v>2076</v>
      </c>
      <c r="QA60" s="268">
        <v>3269.76</v>
      </c>
      <c r="QB60" s="268">
        <v>2437</v>
      </c>
      <c r="QC60" s="268">
        <v>2004.3</v>
      </c>
      <c r="QD60" s="268">
        <v>3354.5</v>
      </c>
      <c r="QE60" s="268">
        <v>2143.5</v>
      </c>
      <c r="QF60" s="268">
        <v>4780.75</v>
      </c>
      <c r="QG60" s="268">
        <v>2827.5</v>
      </c>
      <c r="QH60" s="268">
        <v>3018.27</v>
      </c>
      <c r="QI60" s="268">
        <v>1912</v>
      </c>
      <c r="QJ60" s="269"/>
      <c r="QK60" s="270">
        <f t="shared" si="29"/>
        <v>32817.009999999995</v>
      </c>
      <c r="QL60" s="271">
        <f t="shared" si="29"/>
        <v>31279.579999999998</v>
      </c>
      <c r="QM60" s="268">
        <v>0</v>
      </c>
      <c r="QN60" s="268">
        <v>0</v>
      </c>
      <c r="QO60" s="268">
        <v>0</v>
      </c>
      <c r="QP60" s="268">
        <v>0</v>
      </c>
      <c r="QQ60" s="268">
        <v>0</v>
      </c>
      <c r="QR60" s="268">
        <v>0</v>
      </c>
      <c r="QS60" s="268">
        <v>0</v>
      </c>
      <c r="QT60" s="268">
        <v>0</v>
      </c>
      <c r="QU60" s="268">
        <v>0</v>
      </c>
      <c r="QV60" s="268">
        <v>0</v>
      </c>
      <c r="QW60" s="268">
        <v>0</v>
      </c>
      <c r="QX60" s="268">
        <v>0</v>
      </c>
      <c r="QY60" s="269"/>
      <c r="QZ60" s="270">
        <f t="shared" si="30"/>
        <v>0</v>
      </c>
      <c r="RA60" s="271">
        <f t="shared" si="30"/>
        <v>0</v>
      </c>
      <c r="RB60" s="268">
        <v>0</v>
      </c>
      <c r="RC60" s="268">
        <v>0</v>
      </c>
      <c r="RD60" s="268">
        <v>100</v>
      </c>
      <c r="RE60" s="268">
        <v>100</v>
      </c>
      <c r="RF60" s="268">
        <v>250</v>
      </c>
      <c r="RG60" s="268">
        <v>300</v>
      </c>
      <c r="RH60" s="268">
        <v>150</v>
      </c>
      <c r="RI60" s="268">
        <v>350</v>
      </c>
      <c r="RJ60" s="268">
        <v>200</v>
      </c>
      <c r="RK60" s="268">
        <v>500</v>
      </c>
      <c r="RL60" s="268">
        <v>500</v>
      </c>
      <c r="RM60" s="268">
        <v>100</v>
      </c>
      <c r="RN60" s="269"/>
      <c r="RO60" s="270">
        <f t="shared" si="31"/>
        <v>2550</v>
      </c>
      <c r="RP60" s="271">
        <f t="shared" si="31"/>
        <v>2550</v>
      </c>
      <c r="RQ60" s="268">
        <v>80</v>
      </c>
      <c r="RR60" s="268">
        <v>0</v>
      </c>
      <c r="RS60" s="268">
        <v>0</v>
      </c>
      <c r="RT60" s="268">
        <v>0</v>
      </c>
      <c r="RU60" s="268">
        <v>0</v>
      </c>
      <c r="RV60" s="268">
        <v>80</v>
      </c>
      <c r="RW60" s="268">
        <v>0</v>
      </c>
      <c r="RX60" s="268">
        <v>0</v>
      </c>
      <c r="RY60" s="268">
        <v>80</v>
      </c>
      <c r="RZ60" s="268">
        <v>160</v>
      </c>
      <c r="SA60" s="268">
        <v>0</v>
      </c>
      <c r="SB60" s="268">
        <v>0</v>
      </c>
      <c r="SC60" s="269"/>
      <c r="SD60" s="270">
        <f t="shared" si="32"/>
        <v>400</v>
      </c>
      <c r="SE60" s="271">
        <f t="shared" si="32"/>
        <v>320</v>
      </c>
      <c r="SF60" s="268">
        <v>0</v>
      </c>
      <c r="SG60" s="268">
        <v>0</v>
      </c>
      <c r="SH60" s="268">
        <v>0</v>
      </c>
      <c r="SI60" s="268">
        <v>0</v>
      </c>
      <c r="SJ60" s="268">
        <v>0</v>
      </c>
      <c r="SK60" s="268">
        <v>0</v>
      </c>
      <c r="SL60" s="268">
        <v>0</v>
      </c>
      <c r="SM60" s="268">
        <v>0</v>
      </c>
      <c r="SN60" s="268">
        <v>0</v>
      </c>
      <c r="SO60" s="268">
        <v>0</v>
      </c>
      <c r="SP60" s="268">
        <v>0</v>
      </c>
      <c r="SQ60" s="268">
        <v>0</v>
      </c>
      <c r="SR60" s="269"/>
      <c r="SS60" s="270">
        <f t="shared" si="33"/>
        <v>0</v>
      </c>
      <c r="ST60" s="271">
        <f t="shared" si="33"/>
        <v>0</v>
      </c>
      <c r="SU60" s="268">
        <v>14091.69</v>
      </c>
      <c r="SV60" s="268">
        <v>17911.37</v>
      </c>
      <c r="SW60" s="268">
        <v>12980.63</v>
      </c>
      <c r="SX60" s="268">
        <v>14557.22</v>
      </c>
      <c r="SY60" s="268">
        <v>16458.080000000002</v>
      </c>
      <c r="SZ60" s="268">
        <v>15937.05</v>
      </c>
      <c r="TA60" s="268">
        <v>13232.69</v>
      </c>
      <c r="TB60" s="268">
        <v>11402.05</v>
      </c>
      <c r="TC60" s="268">
        <v>12336.21</v>
      </c>
      <c r="TD60" s="268">
        <v>15741.3</v>
      </c>
      <c r="TE60" s="268">
        <v>18586.16</v>
      </c>
      <c r="TF60" s="268">
        <v>13784.16</v>
      </c>
      <c r="TG60" s="269"/>
      <c r="TH60" s="270">
        <f t="shared" si="34"/>
        <v>177018.61</v>
      </c>
      <c r="TI60" s="271">
        <f t="shared" si="34"/>
        <v>162926.92000000001</v>
      </c>
      <c r="TJ60" s="268">
        <v>430.31</v>
      </c>
      <c r="TK60" s="268">
        <v>594.78</v>
      </c>
      <c r="TL60" s="268">
        <v>681.45</v>
      </c>
      <c r="TM60" s="268">
        <v>659.46</v>
      </c>
      <c r="TN60" s="268">
        <v>704.09</v>
      </c>
      <c r="TO60" s="268">
        <v>427.08</v>
      </c>
      <c r="TP60" s="268">
        <v>793.65</v>
      </c>
      <c r="TQ60" s="268">
        <v>252.14</v>
      </c>
      <c r="TR60" s="268">
        <v>1426.59</v>
      </c>
      <c r="TS60" s="268">
        <v>427.78</v>
      </c>
      <c r="TT60" s="268">
        <v>366.17</v>
      </c>
      <c r="TU60" s="268">
        <v>486.56</v>
      </c>
      <c r="TV60" s="269"/>
      <c r="TW60" s="270">
        <f t="shared" si="35"/>
        <v>7250.06</v>
      </c>
      <c r="TX60" s="271">
        <f t="shared" si="35"/>
        <v>6819.7500000000009</v>
      </c>
      <c r="TY60" s="268">
        <v>8912.9599999999991</v>
      </c>
      <c r="TZ60" s="268">
        <v>11407.04</v>
      </c>
      <c r="UA60" s="268">
        <v>7920</v>
      </c>
      <c r="UB60" s="268">
        <v>9200</v>
      </c>
      <c r="UC60" s="268">
        <v>10240</v>
      </c>
      <c r="UD60" s="268">
        <v>10080</v>
      </c>
      <c r="UE60" s="268">
        <v>8160</v>
      </c>
      <c r="UF60" s="268">
        <v>6880</v>
      </c>
      <c r="UG60" s="268">
        <v>6880</v>
      </c>
      <c r="UH60" s="268">
        <v>9496.48</v>
      </c>
      <c r="UI60" s="268">
        <v>11703.52</v>
      </c>
      <c r="UJ60" s="268">
        <v>8560</v>
      </c>
      <c r="UK60" s="269"/>
      <c r="UL60" s="270">
        <f t="shared" si="36"/>
        <v>109440</v>
      </c>
      <c r="UM60" s="271">
        <f t="shared" si="36"/>
        <v>100527.04000000001</v>
      </c>
      <c r="UN60" s="268">
        <v>531.75</v>
      </c>
      <c r="UO60" s="268">
        <v>1150</v>
      </c>
      <c r="UP60" s="268">
        <v>600</v>
      </c>
      <c r="UQ60" s="268">
        <v>1050</v>
      </c>
      <c r="UR60" s="268">
        <v>1110</v>
      </c>
      <c r="US60" s="268">
        <v>610</v>
      </c>
      <c r="UT60" s="268">
        <v>1140</v>
      </c>
      <c r="UU60" s="268">
        <v>420</v>
      </c>
      <c r="UV60" s="268">
        <v>321.75</v>
      </c>
      <c r="UW60" s="268">
        <v>550</v>
      </c>
      <c r="UX60" s="268">
        <v>300</v>
      </c>
      <c r="UY60" s="268">
        <v>790</v>
      </c>
      <c r="UZ60" s="269"/>
      <c r="VA60" s="270">
        <f t="shared" si="37"/>
        <v>8573.5</v>
      </c>
      <c r="VB60" s="271">
        <f t="shared" si="37"/>
        <v>8041.75</v>
      </c>
      <c r="VC60" s="268">
        <v>0</v>
      </c>
      <c r="VD60" s="268">
        <v>160</v>
      </c>
      <c r="VE60" s="268">
        <v>80</v>
      </c>
      <c r="VF60" s="268">
        <v>80</v>
      </c>
      <c r="VG60" s="268">
        <v>80</v>
      </c>
      <c r="VH60" s="268">
        <v>0</v>
      </c>
      <c r="VI60" s="268">
        <v>0</v>
      </c>
      <c r="VJ60" s="268">
        <v>80</v>
      </c>
      <c r="VK60" s="268">
        <v>160</v>
      </c>
      <c r="VL60" s="268">
        <v>0</v>
      </c>
      <c r="VM60" s="268">
        <v>0</v>
      </c>
      <c r="VN60" s="268">
        <v>0</v>
      </c>
      <c r="VO60" s="269"/>
      <c r="VP60" s="270">
        <f t="shared" si="38"/>
        <v>640</v>
      </c>
      <c r="VQ60" s="271">
        <f t="shared" si="38"/>
        <v>640</v>
      </c>
      <c r="VR60" s="268">
        <v>4130</v>
      </c>
      <c r="VS60" s="268">
        <v>8555</v>
      </c>
      <c r="VT60" s="268">
        <v>6195</v>
      </c>
      <c r="VU60" s="268">
        <v>4720</v>
      </c>
      <c r="VV60" s="268">
        <v>5900</v>
      </c>
      <c r="VW60" s="268">
        <v>4425</v>
      </c>
      <c r="VX60" s="268">
        <v>5900</v>
      </c>
      <c r="VY60" s="268">
        <v>5605</v>
      </c>
      <c r="VZ60" s="268">
        <v>7122.75</v>
      </c>
      <c r="WA60" s="268">
        <v>5605</v>
      </c>
      <c r="WB60" s="268">
        <v>5015</v>
      </c>
      <c r="WC60" s="268">
        <v>6490</v>
      </c>
      <c r="WD60" s="269"/>
      <c r="WE60" s="270">
        <f t="shared" si="39"/>
        <v>69662.75</v>
      </c>
      <c r="WF60" s="271">
        <f t="shared" si="39"/>
        <v>65532.75</v>
      </c>
      <c r="WG60" s="268">
        <v>25797.18</v>
      </c>
      <c r="WH60" s="268">
        <v>26712.97</v>
      </c>
      <c r="WI60" s="268">
        <v>27158.46</v>
      </c>
      <c r="WJ60" s="268">
        <v>38068.19</v>
      </c>
      <c r="WK60" s="268">
        <v>35159.379999999997</v>
      </c>
      <c r="WL60" s="268">
        <v>31126.12</v>
      </c>
      <c r="WM60" s="268">
        <v>32666.55</v>
      </c>
      <c r="WN60" s="268">
        <v>25410.53</v>
      </c>
      <c r="WO60" s="268">
        <v>26897.42</v>
      </c>
      <c r="WP60" s="268">
        <v>31464.78</v>
      </c>
      <c r="WQ60" s="268">
        <v>29218.799999999999</v>
      </c>
      <c r="WR60" s="268">
        <v>26700.17</v>
      </c>
      <c r="WS60" s="269"/>
      <c r="WT60" s="270">
        <f t="shared" si="40"/>
        <v>356380.54999999993</v>
      </c>
      <c r="WU60" s="271">
        <f t="shared" si="40"/>
        <v>330583.37</v>
      </c>
      <c r="WV60" s="268">
        <v>3511.52</v>
      </c>
      <c r="WW60" s="268">
        <v>3272.26</v>
      </c>
      <c r="WX60" s="268">
        <v>4105.1499999999996</v>
      </c>
      <c r="WY60" s="268">
        <v>5112.76</v>
      </c>
      <c r="WZ60" s="268">
        <v>4608.01</v>
      </c>
      <c r="XA60" s="268">
        <v>4297.38</v>
      </c>
      <c r="XB60" s="268">
        <v>5959</v>
      </c>
      <c r="XC60" s="268">
        <v>2745.19</v>
      </c>
      <c r="XD60" s="268">
        <v>3637.46</v>
      </c>
      <c r="XE60" s="268">
        <v>4911.09</v>
      </c>
      <c r="XF60" s="268">
        <v>4116.88</v>
      </c>
      <c r="XG60" s="268">
        <v>3998.75</v>
      </c>
      <c r="XH60" s="269"/>
      <c r="XI60" s="270">
        <f t="shared" si="41"/>
        <v>50275.450000000004</v>
      </c>
      <c r="XJ60" s="271">
        <f t="shared" si="41"/>
        <v>46763.93</v>
      </c>
      <c r="XK60" s="268">
        <v>1</v>
      </c>
      <c r="XL60" s="268">
        <v>0</v>
      </c>
      <c r="XM60" s="268">
        <v>0</v>
      </c>
      <c r="XN60" s="268">
        <v>0</v>
      </c>
      <c r="XO60" s="268">
        <v>0</v>
      </c>
      <c r="XP60" s="268">
        <v>0</v>
      </c>
      <c r="XQ60" s="268">
        <v>0</v>
      </c>
      <c r="XR60" s="268">
        <v>0</v>
      </c>
      <c r="XS60" s="268">
        <v>0</v>
      </c>
      <c r="XT60" s="268">
        <v>0</v>
      </c>
      <c r="XU60" s="268">
        <v>0</v>
      </c>
      <c r="XV60" s="268">
        <v>0</v>
      </c>
      <c r="XW60" s="268"/>
      <c r="XX60" s="270">
        <f t="shared" si="42"/>
        <v>1</v>
      </c>
      <c r="XY60" s="271">
        <f t="shared" si="42"/>
        <v>0</v>
      </c>
      <c r="XZ60" s="268">
        <v>853.79</v>
      </c>
      <c r="YA60" s="268">
        <v>1296.71</v>
      </c>
      <c r="YB60" s="268">
        <v>949.27</v>
      </c>
      <c r="YC60" s="268">
        <v>973.81</v>
      </c>
      <c r="YD60" s="268">
        <v>973.77</v>
      </c>
      <c r="YE60" s="268">
        <v>976.91</v>
      </c>
      <c r="YF60" s="268">
        <v>963.26</v>
      </c>
      <c r="YG60" s="268">
        <v>738.64</v>
      </c>
      <c r="YH60" s="268">
        <v>583.38</v>
      </c>
      <c r="YI60" s="268">
        <v>820.14</v>
      </c>
      <c r="YJ60" s="268">
        <v>911.53</v>
      </c>
      <c r="YK60" s="268">
        <v>910.34</v>
      </c>
      <c r="YL60" s="269"/>
      <c r="YM60" s="270">
        <f t="shared" si="43"/>
        <v>10951.550000000001</v>
      </c>
      <c r="YN60" s="271">
        <f t="shared" si="43"/>
        <v>10097.76</v>
      </c>
      <c r="YO60" s="268">
        <v>7541.88</v>
      </c>
      <c r="YP60" s="268">
        <v>9817.33</v>
      </c>
      <c r="YQ60" s="268">
        <v>7456.08</v>
      </c>
      <c r="YR60" s="268">
        <v>7285.18</v>
      </c>
      <c r="YS60" s="268">
        <v>8620.2199999999993</v>
      </c>
      <c r="YT60" s="268">
        <v>8943.17</v>
      </c>
      <c r="YU60" s="268">
        <v>7143.99</v>
      </c>
      <c r="YV60" s="268">
        <v>5331.34</v>
      </c>
      <c r="YW60" s="268">
        <v>5021.2700000000004</v>
      </c>
      <c r="YX60" s="268">
        <v>5341.09</v>
      </c>
      <c r="YY60" s="268">
        <v>6522.07</v>
      </c>
      <c r="YZ60" s="268">
        <v>7419.83</v>
      </c>
      <c r="ZA60" s="269"/>
      <c r="ZB60" s="270">
        <f t="shared" si="44"/>
        <v>86443.45</v>
      </c>
      <c r="ZC60" s="271">
        <f t="shared" si="44"/>
        <v>78901.569999999992</v>
      </c>
      <c r="ZD60" s="268">
        <v>0</v>
      </c>
      <c r="ZE60" s="268">
        <v>0</v>
      </c>
      <c r="ZF60" s="268">
        <v>0</v>
      </c>
      <c r="ZG60" s="268">
        <v>0</v>
      </c>
      <c r="ZH60" s="268">
        <v>0</v>
      </c>
      <c r="ZI60" s="268">
        <v>0</v>
      </c>
      <c r="ZJ60" s="268">
        <v>0</v>
      </c>
      <c r="ZK60" s="268">
        <v>0</v>
      </c>
      <c r="ZL60" s="268">
        <v>0</v>
      </c>
      <c r="ZM60" s="268">
        <v>0</v>
      </c>
      <c r="ZN60" s="268">
        <v>0</v>
      </c>
      <c r="ZO60" s="268">
        <v>0</v>
      </c>
      <c r="ZP60" s="269"/>
      <c r="ZQ60" s="270">
        <f t="shared" si="45"/>
        <v>0</v>
      </c>
      <c r="ZR60" s="271">
        <f t="shared" si="45"/>
        <v>0</v>
      </c>
      <c r="ZS60" s="268">
        <v>67.099999999999994</v>
      </c>
      <c r="ZT60" s="268">
        <v>225</v>
      </c>
      <c r="ZU60" s="268">
        <v>43.16</v>
      </c>
      <c r="ZV60" s="268">
        <v>126.47</v>
      </c>
      <c r="ZW60" s="268">
        <v>49.87</v>
      </c>
      <c r="ZX60" s="268">
        <v>31.87</v>
      </c>
      <c r="ZY60" s="268">
        <v>31.87</v>
      </c>
      <c r="ZZ60" s="268">
        <v>81.87</v>
      </c>
      <c r="AAA60" s="268">
        <v>143.78</v>
      </c>
      <c r="AAB60" s="268">
        <v>0</v>
      </c>
      <c r="AAC60" s="268">
        <v>0</v>
      </c>
      <c r="AAD60" s="268">
        <v>45</v>
      </c>
      <c r="AAE60" s="269"/>
      <c r="AAF60" s="270">
        <f t="shared" si="46"/>
        <v>845.99</v>
      </c>
      <c r="AAG60" s="271">
        <f t="shared" si="46"/>
        <v>778.89</v>
      </c>
      <c r="AAH60" s="268">
        <v>33413.379999999997</v>
      </c>
      <c r="AAI60" s="268">
        <v>36017.29</v>
      </c>
      <c r="AAJ60" s="268">
        <v>31709.55</v>
      </c>
      <c r="AAK60" s="268">
        <v>33215.71</v>
      </c>
      <c r="AAL60" s="268">
        <v>31585.93</v>
      </c>
      <c r="AAM60" s="268">
        <v>33469.589999999997</v>
      </c>
      <c r="AAN60" s="268">
        <v>30284.98</v>
      </c>
      <c r="AAO60" s="268">
        <v>18904.689999999999</v>
      </c>
      <c r="AAP60" s="268">
        <v>19381.36</v>
      </c>
      <c r="AAQ60" s="268">
        <v>22168.400000000001</v>
      </c>
      <c r="AAR60" s="268">
        <v>25870.6</v>
      </c>
      <c r="AAS60" s="268">
        <v>29438.43</v>
      </c>
      <c r="AAT60" s="269"/>
      <c r="AAU60" s="270">
        <f t="shared" si="47"/>
        <v>345459.91</v>
      </c>
      <c r="AAV60" s="271">
        <f t="shared" si="47"/>
        <v>312046.52999999997</v>
      </c>
      <c r="AAW60" s="268">
        <v>15057.88</v>
      </c>
      <c r="AAX60" s="268">
        <v>16378.3</v>
      </c>
      <c r="AAY60" s="268">
        <v>14280.33</v>
      </c>
      <c r="AAZ60" s="268">
        <v>15264.86</v>
      </c>
      <c r="ABA60" s="268">
        <v>14803.65</v>
      </c>
      <c r="ABB60" s="268">
        <v>15719.14</v>
      </c>
      <c r="ABC60" s="268">
        <v>14109.53</v>
      </c>
      <c r="ABD60" s="268">
        <v>8448.4699999999993</v>
      </c>
      <c r="ABE60" s="268">
        <v>8570.2099999999991</v>
      </c>
      <c r="ABF60" s="268">
        <v>10120</v>
      </c>
      <c r="ABG60" s="268">
        <v>11590.56</v>
      </c>
      <c r="ABH60" s="268">
        <v>13078.78</v>
      </c>
      <c r="ABI60" s="269"/>
      <c r="ABJ60" s="270">
        <f t="shared" si="48"/>
        <v>157421.71</v>
      </c>
      <c r="ABK60" s="271">
        <f t="shared" si="48"/>
        <v>142363.82999999999</v>
      </c>
      <c r="ABL60" s="268">
        <v>31958.07</v>
      </c>
      <c r="ABM60" s="268">
        <v>38585.699999999997</v>
      </c>
      <c r="ABN60" s="268">
        <v>30779.69</v>
      </c>
      <c r="ABO60" s="268">
        <v>33894.35</v>
      </c>
      <c r="ABP60" s="268">
        <v>38738.67</v>
      </c>
      <c r="ABQ60" s="268">
        <v>36997.83</v>
      </c>
      <c r="ABR60" s="268">
        <v>30801.279999999999</v>
      </c>
      <c r="ABS60" s="268">
        <v>20936.14</v>
      </c>
      <c r="ABT60" s="268">
        <v>20338.580000000002</v>
      </c>
      <c r="ABU60" s="268">
        <v>19153.2</v>
      </c>
      <c r="ABV60" s="268">
        <v>19276.61</v>
      </c>
      <c r="ABW60" s="268">
        <v>25560.31</v>
      </c>
      <c r="ABX60" s="269"/>
      <c r="ABY60" s="270">
        <f t="shared" si="49"/>
        <v>347020.43</v>
      </c>
      <c r="ABZ60" s="271">
        <f t="shared" si="49"/>
        <v>315062.36</v>
      </c>
      <c r="ACA60" s="268">
        <v>75398.06</v>
      </c>
      <c r="ACB60" s="268">
        <v>84056.55</v>
      </c>
      <c r="ACC60" s="268">
        <v>70672.91</v>
      </c>
      <c r="ACD60" s="268">
        <v>76386.69</v>
      </c>
      <c r="ACE60" s="268">
        <v>76800.41</v>
      </c>
      <c r="ACF60" s="268">
        <v>82142.990000000005</v>
      </c>
      <c r="ACG60" s="268">
        <v>74486.02</v>
      </c>
      <c r="ACH60" s="268">
        <v>41262.519999999997</v>
      </c>
      <c r="ACI60" s="268">
        <v>44530.64</v>
      </c>
      <c r="ACJ60" s="268">
        <v>52329.75</v>
      </c>
      <c r="ACK60" s="268">
        <v>65233.17</v>
      </c>
      <c r="ACL60" s="268">
        <v>69976.88</v>
      </c>
      <c r="ACM60" s="269"/>
      <c r="ACN60" s="270">
        <f t="shared" si="50"/>
        <v>813276.59000000008</v>
      </c>
      <c r="ACO60" s="271">
        <f t="shared" si="50"/>
        <v>737878.53000000014</v>
      </c>
      <c r="ACP60" s="268">
        <v>345</v>
      </c>
      <c r="ACQ60" s="268">
        <v>345</v>
      </c>
      <c r="ACR60" s="268">
        <v>230</v>
      </c>
      <c r="ACS60" s="268">
        <v>345</v>
      </c>
      <c r="ACT60" s="268">
        <v>460</v>
      </c>
      <c r="ACU60" s="268">
        <v>690</v>
      </c>
      <c r="ACV60" s="268">
        <v>0</v>
      </c>
      <c r="ACW60" s="268">
        <v>345</v>
      </c>
      <c r="ACX60" s="268">
        <v>575</v>
      </c>
      <c r="ACY60" s="268">
        <v>690</v>
      </c>
      <c r="ACZ60" s="268">
        <v>805</v>
      </c>
      <c r="ADA60" s="268">
        <v>460</v>
      </c>
      <c r="ADB60" s="269"/>
      <c r="ADC60" s="270">
        <f t="shared" si="51"/>
        <v>5290</v>
      </c>
      <c r="ADD60" s="271">
        <f t="shared" si="51"/>
        <v>4945</v>
      </c>
      <c r="ADE60" s="268">
        <v>10</v>
      </c>
      <c r="ADF60" s="268">
        <v>0</v>
      </c>
      <c r="ADG60" s="268">
        <v>0</v>
      </c>
      <c r="ADH60" s="268">
        <v>0</v>
      </c>
      <c r="ADI60" s="268">
        <v>0</v>
      </c>
      <c r="ADJ60" s="268">
        <v>0</v>
      </c>
      <c r="ADK60" s="268">
        <v>0</v>
      </c>
      <c r="ADL60" s="268">
        <v>0</v>
      </c>
      <c r="ADM60" s="268">
        <v>0</v>
      </c>
      <c r="ADN60" s="268">
        <v>0</v>
      </c>
      <c r="ADO60" s="268">
        <v>0</v>
      </c>
      <c r="ADP60" s="268">
        <v>0</v>
      </c>
      <c r="ADQ60" s="269"/>
      <c r="ADR60" s="270">
        <f t="shared" si="52"/>
        <v>10</v>
      </c>
      <c r="ADS60" s="271">
        <f t="shared" si="52"/>
        <v>0</v>
      </c>
      <c r="ADT60" s="268">
        <v>240</v>
      </c>
      <c r="ADU60" s="268">
        <v>240</v>
      </c>
      <c r="ADV60" s="268">
        <v>160</v>
      </c>
      <c r="ADW60" s="268">
        <v>240</v>
      </c>
      <c r="ADX60" s="268">
        <v>320</v>
      </c>
      <c r="ADY60" s="268">
        <v>480</v>
      </c>
      <c r="ADZ60" s="268">
        <v>0</v>
      </c>
      <c r="AEA60" s="268">
        <v>240</v>
      </c>
      <c r="AEB60" s="268">
        <v>400</v>
      </c>
      <c r="AEC60" s="268">
        <v>480</v>
      </c>
      <c r="AED60" s="268">
        <v>560</v>
      </c>
      <c r="AEE60" s="268">
        <v>320</v>
      </c>
      <c r="AEF60" s="269"/>
      <c r="AEG60" s="270">
        <f t="shared" si="53"/>
        <v>3680</v>
      </c>
      <c r="AEH60" s="271">
        <f t="shared" si="53"/>
        <v>3440</v>
      </c>
      <c r="AEI60" s="268">
        <v>0</v>
      </c>
      <c r="AEJ60" s="268">
        <v>0</v>
      </c>
      <c r="AEK60" s="268">
        <v>0</v>
      </c>
      <c r="AEL60" s="268">
        <v>0</v>
      </c>
      <c r="AEM60" s="268">
        <v>0</v>
      </c>
      <c r="AEN60" s="268">
        <v>0</v>
      </c>
      <c r="AEO60" s="268">
        <v>0</v>
      </c>
      <c r="AEP60" s="268">
        <v>0</v>
      </c>
      <c r="AEQ60" s="268">
        <v>0</v>
      </c>
      <c r="AER60" s="268">
        <v>0</v>
      </c>
      <c r="AES60" s="268">
        <v>0</v>
      </c>
      <c r="AET60" s="268">
        <v>0</v>
      </c>
      <c r="AEU60" s="269"/>
      <c r="AEV60" s="270">
        <f t="shared" si="54"/>
        <v>0</v>
      </c>
      <c r="AEW60" s="271">
        <f t="shared" si="54"/>
        <v>0</v>
      </c>
      <c r="AEX60" s="268">
        <v>0</v>
      </c>
      <c r="AEY60" s="268">
        <v>0</v>
      </c>
      <c r="AEZ60" s="268">
        <v>0</v>
      </c>
      <c r="AFA60" s="268">
        <v>0</v>
      </c>
      <c r="AFB60" s="268">
        <v>0</v>
      </c>
      <c r="AFC60" s="268">
        <v>0</v>
      </c>
      <c r="AFD60" s="268">
        <v>0</v>
      </c>
      <c r="AFE60" s="268">
        <v>0</v>
      </c>
      <c r="AFF60" s="268">
        <v>0</v>
      </c>
      <c r="AFG60" s="268">
        <v>0</v>
      </c>
      <c r="AFH60" s="268">
        <v>0</v>
      </c>
      <c r="AFI60" s="268">
        <v>0</v>
      </c>
      <c r="AFJ60" s="269"/>
      <c r="AFK60" s="270">
        <f t="shared" si="55"/>
        <v>0</v>
      </c>
      <c r="AFL60" s="271">
        <f t="shared" si="55"/>
        <v>0</v>
      </c>
      <c r="AFM60" s="268">
        <v>0</v>
      </c>
      <c r="AFN60" s="268">
        <v>0</v>
      </c>
      <c r="AFO60" s="268">
        <v>0</v>
      </c>
      <c r="AFP60" s="268">
        <v>0</v>
      </c>
      <c r="AFQ60" s="268">
        <v>0</v>
      </c>
      <c r="AFR60" s="268">
        <v>0</v>
      </c>
      <c r="AFS60" s="268">
        <v>0</v>
      </c>
      <c r="AFT60" s="268">
        <v>0</v>
      </c>
      <c r="AFU60" s="268">
        <v>0</v>
      </c>
      <c r="AFV60" s="268">
        <v>0</v>
      </c>
      <c r="AFW60" s="268">
        <v>0</v>
      </c>
      <c r="AFX60" s="268">
        <v>0</v>
      </c>
      <c r="AFY60" s="269"/>
      <c r="AFZ60" s="270">
        <f t="shared" si="56"/>
        <v>0</v>
      </c>
      <c r="AGA60" s="271">
        <f t="shared" si="56"/>
        <v>0</v>
      </c>
      <c r="AGB60" s="268">
        <v>0</v>
      </c>
      <c r="AGC60" s="268">
        <v>0</v>
      </c>
      <c r="AGD60" s="268">
        <v>0</v>
      </c>
      <c r="AGE60" s="268">
        <v>0</v>
      </c>
      <c r="AGF60" s="268">
        <v>0</v>
      </c>
      <c r="AGG60" s="268">
        <v>0</v>
      </c>
      <c r="AGH60" s="268">
        <v>0</v>
      </c>
      <c r="AGI60" s="268">
        <v>0</v>
      </c>
      <c r="AGJ60" s="268">
        <v>0</v>
      </c>
      <c r="AGK60" s="268">
        <v>0</v>
      </c>
      <c r="AGL60" s="268">
        <v>0</v>
      </c>
      <c r="AGM60" s="268">
        <v>0</v>
      </c>
      <c r="AGN60" s="269"/>
      <c r="AGO60" s="270">
        <f t="shared" si="57"/>
        <v>0</v>
      </c>
      <c r="AGP60" s="271">
        <f t="shared" si="57"/>
        <v>0</v>
      </c>
      <c r="AGQ60" s="268">
        <v>0</v>
      </c>
      <c r="AGR60" s="268">
        <v>0</v>
      </c>
      <c r="AGS60" s="268">
        <v>0</v>
      </c>
      <c r="AGT60" s="268">
        <v>0</v>
      </c>
      <c r="AGU60" s="268">
        <v>0</v>
      </c>
      <c r="AGV60" s="268">
        <v>0</v>
      </c>
      <c r="AGW60" s="268">
        <v>0</v>
      </c>
      <c r="AGX60" s="268">
        <v>0</v>
      </c>
      <c r="AGY60" s="268">
        <v>0</v>
      </c>
      <c r="AGZ60" s="268">
        <v>0</v>
      </c>
      <c r="AHA60" s="268">
        <v>0</v>
      </c>
      <c r="AHB60" s="268">
        <v>0</v>
      </c>
      <c r="AHC60" s="269"/>
      <c r="AHD60" s="270">
        <f t="shared" si="58"/>
        <v>0</v>
      </c>
      <c r="AHE60" s="271">
        <f t="shared" si="58"/>
        <v>0</v>
      </c>
      <c r="AHF60" s="268">
        <v>26.55</v>
      </c>
      <c r="AHG60" s="268">
        <v>40.799999999999997</v>
      </c>
      <c r="AHH60" s="268">
        <v>24.6</v>
      </c>
      <c r="AHI60" s="268">
        <v>43.25</v>
      </c>
      <c r="AHJ60" s="268">
        <v>44.35</v>
      </c>
      <c r="AHK60" s="268">
        <v>33.950000000000003</v>
      </c>
      <c r="AHL60" s="268">
        <v>36.950000000000003</v>
      </c>
      <c r="AHM60" s="268">
        <v>13</v>
      </c>
      <c r="AHN60" s="268">
        <v>13.35</v>
      </c>
      <c r="AHO60" s="268">
        <v>18.8</v>
      </c>
      <c r="AHP60" s="268">
        <v>62.3</v>
      </c>
      <c r="AHQ60" s="268">
        <v>26</v>
      </c>
      <c r="AHR60" s="269"/>
      <c r="AHS60" s="270">
        <f t="shared" si="59"/>
        <v>383.90000000000003</v>
      </c>
      <c r="AHT60" s="271">
        <f t="shared" si="59"/>
        <v>357.34999999999997</v>
      </c>
      <c r="AHU60" s="268">
        <v>0</v>
      </c>
      <c r="AHV60" s="268">
        <v>0</v>
      </c>
      <c r="AHW60" s="268">
        <v>0</v>
      </c>
      <c r="AHX60" s="268">
        <v>0</v>
      </c>
      <c r="AHY60" s="268">
        <v>0</v>
      </c>
      <c r="AHZ60" s="268">
        <v>0</v>
      </c>
      <c r="AIA60" s="268">
        <v>0</v>
      </c>
      <c r="AIB60" s="268">
        <v>0</v>
      </c>
      <c r="AIC60" s="268">
        <v>0</v>
      </c>
      <c r="AID60" s="268">
        <v>0</v>
      </c>
      <c r="AIE60" s="268">
        <v>0</v>
      </c>
      <c r="AIF60" s="268">
        <v>0</v>
      </c>
      <c r="AIG60" s="269"/>
      <c r="AIH60" s="270">
        <f t="shared" si="60"/>
        <v>0</v>
      </c>
      <c r="AII60" s="271">
        <f t="shared" si="60"/>
        <v>0</v>
      </c>
      <c r="AIJ60" s="268">
        <v>0</v>
      </c>
      <c r="AIK60" s="268">
        <v>0</v>
      </c>
      <c r="AIL60" s="268">
        <v>0</v>
      </c>
      <c r="AIM60" s="268">
        <v>0</v>
      </c>
      <c r="AIN60" s="268">
        <v>0</v>
      </c>
      <c r="AIO60" s="268">
        <v>0</v>
      </c>
      <c r="AIP60" s="268">
        <v>0</v>
      </c>
      <c r="AIQ60" s="268">
        <v>0</v>
      </c>
      <c r="AIR60" s="268">
        <v>0</v>
      </c>
      <c r="AIS60" s="268">
        <v>0</v>
      </c>
      <c r="AIT60" s="268">
        <v>0</v>
      </c>
      <c r="AIU60" s="268">
        <v>0</v>
      </c>
      <c r="AIV60" s="269"/>
      <c r="AIW60" s="270">
        <f t="shared" si="61"/>
        <v>0</v>
      </c>
      <c r="AIX60" s="271">
        <f t="shared" si="61"/>
        <v>0</v>
      </c>
      <c r="AIY60" s="268">
        <v>0</v>
      </c>
      <c r="AIZ60" s="268">
        <v>0</v>
      </c>
      <c r="AJA60" s="268">
        <v>0</v>
      </c>
      <c r="AJB60" s="268">
        <v>0</v>
      </c>
      <c r="AJC60" s="268">
        <v>0</v>
      </c>
      <c r="AJD60" s="268">
        <v>0</v>
      </c>
      <c r="AJE60" s="268">
        <v>0</v>
      </c>
      <c r="AJF60" s="268">
        <v>0</v>
      </c>
      <c r="AJG60" s="268">
        <v>0</v>
      </c>
      <c r="AJH60" s="268">
        <v>0</v>
      </c>
      <c r="AJI60" s="268">
        <v>0</v>
      </c>
      <c r="AJJ60" s="268">
        <v>0</v>
      </c>
      <c r="AJK60" s="269"/>
      <c r="AJL60" s="270">
        <f t="shared" si="62"/>
        <v>0</v>
      </c>
      <c r="AJM60" s="271">
        <f t="shared" si="62"/>
        <v>0</v>
      </c>
      <c r="AJN60" s="268">
        <v>0</v>
      </c>
      <c r="AJO60" s="268">
        <v>0</v>
      </c>
      <c r="AJP60" s="268">
        <v>0</v>
      </c>
      <c r="AJQ60" s="268">
        <v>450</v>
      </c>
      <c r="AJR60" s="268">
        <v>0</v>
      </c>
      <c r="AJS60" s="268">
        <v>0</v>
      </c>
      <c r="AJT60" s="268">
        <v>0</v>
      </c>
      <c r="AJU60" s="268">
        <v>0</v>
      </c>
      <c r="AJV60" s="268">
        <v>0</v>
      </c>
      <c r="AJW60" s="268">
        <v>0</v>
      </c>
      <c r="AJX60" s="268">
        <v>0</v>
      </c>
      <c r="AJY60" s="268">
        <v>0</v>
      </c>
      <c r="AJZ60" s="269"/>
      <c r="AKA60" s="270">
        <f t="shared" si="63"/>
        <v>450</v>
      </c>
      <c r="AKB60" s="271">
        <f t="shared" si="63"/>
        <v>450</v>
      </c>
      <c r="AKC60" s="268">
        <v>0</v>
      </c>
      <c r="AKD60" s="268">
        <v>0</v>
      </c>
      <c r="AKE60" s="268">
        <v>0</v>
      </c>
      <c r="AKF60" s="268">
        <v>50</v>
      </c>
      <c r="AKG60" s="268">
        <v>0</v>
      </c>
      <c r="AKH60" s="268">
        <v>0</v>
      </c>
      <c r="AKI60" s="268">
        <v>0</v>
      </c>
      <c r="AKJ60" s="268">
        <v>0</v>
      </c>
      <c r="AKK60" s="268">
        <v>0</v>
      </c>
      <c r="AKL60" s="268">
        <v>0</v>
      </c>
      <c r="AKM60" s="268">
        <v>0</v>
      </c>
      <c r="AKN60" s="268">
        <v>0</v>
      </c>
      <c r="AKO60" s="269"/>
      <c r="AKP60" s="270">
        <f t="shared" si="64"/>
        <v>50</v>
      </c>
      <c r="AKQ60" s="271">
        <f t="shared" si="64"/>
        <v>50</v>
      </c>
      <c r="AKR60" s="268">
        <v>48295.25</v>
      </c>
      <c r="AKS60" s="268">
        <v>7801</v>
      </c>
      <c r="AKT60" s="268">
        <v>11182</v>
      </c>
      <c r="AKU60" s="268">
        <v>-991.9</v>
      </c>
      <c r="AKV60" s="268">
        <v>-12267</v>
      </c>
      <c r="AKW60" s="268">
        <v>120</v>
      </c>
      <c r="AKX60" s="268">
        <v>-60868</v>
      </c>
      <c r="AKY60" s="268">
        <v>15710</v>
      </c>
      <c r="AKZ60" s="268">
        <v>-6070.5</v>
      </c>
      <c r="ALA60" s="268">
        <v>0</v>
      </c>
      <c r="ALB60" s="268">
        <v>-11769.75</v>
      </c>
      <c r="ALC60" s="268">
        <v>-47420.25</v>
      </c>
      <c r="ALD60" s="269"/>
      <c r="ALE60" s="270">
        <f t="shared" si="65"/>
        <v>-56279.149999999994</v>
      </c>
      <c r="ALF60" s="271">
        <f t="shared" si="65"/>
        <v>-104574.39999999999</v>
      </c>
      <c r="ALG60" s="268">
        <v>1.99</v>
      </c>
      <c r="ALH60" s="268">
        <v>183.47</v>
      </c>
      <c r="ALI60" s="268">
        <v>15.46</v>
      </c>
      <c r="ALJ60" s="268">
        <v>3.48</v>
      </c>
      <c r="ALK60" s="268">
        <v>57.17</v>
      </c>
      <c r="ALL60" s="268">
        <v>12.82</v>
      </c>
      <c r="ALM60" s="268">
        <v>5.14</v>
      </c>
      <c r="ALN60" s="268">
        <v>503.85</v>
      </c>
      <c r="ALO60" s="268">
        <v>25.27</v>
      </c>
      <c r="ALP60" s="268">
        <v>108.28</v>
      </c>
      <c r="ALQ60" s="268">
        <v>0</v>
      </c>
      <c r="ALR60" s="268">
        <v>0</v>
      </c>
      <c r="ALS60" s="269"/>
      <c r="ALT60" s="270">
        <f t="shared" si="66"/>
        <v>916.93</v>
      </c>
      <c r="ALU60" s="271">
        <f t="shared" si="66"/>
        <v>914.93999999999994</v>
      </c>
      <c r="ALV60" s="268">
        <v>214928.02</v>
      </c>
      <c r="ALW60" s="268">
        <v>129.91</v>
      </c>
      <c r="ALX60" s="268">
        <v>169.25</v>
      </c>
      <c r="ALY60" s="268">
        <v>157.80000000000001</v>
      </c>
      <c r="ALZ60" s="268">
        <v>245.06</v>
      </c>
      <c r="AMA60" s="268">
        <v>175.87</v>
      </c>
      <c r="AMB60" s="268">
        <v>252.34</v>
      </c>
      <c r="AMC60" s="268">
        <v>120.29</v>
      </c>
      <c r="AMD60" s="268">
        <v>157.49</v>
      </c>
      <c r="AME60" s="268">
        <v>183.65</v>
      </c>
      <c r="AMF60" s="268">
        <v>209.26</v>
      </c>
      <c r="AMG60" s="268">
        <v>206.41</v>
      </c>
      <c r="AMH60" s="269"/>
      <c r="AMI60" s="270">
        <f t="shared" si="67"/>
        <v>216935.34999999998</v>
      </c>
      <c r="AMJ60" s="271">
        <f t="shared" si="67"/>
        <v>2007.3300000000002</v>
      </c>
      <c r="AMK60" s="268">
        <v>19854.73</v>
      </c>
      <c r="AML60" s="268">
        <v>21645.22</v>
      </c>
      <c r="AMM60" s="268">
        <v>16204.08</v>
      </c>
      <c r="AMN60" s="268">
        <v>12847.25</v>
      </c>
      <c r="AMO60" s="268">
        <v>20914.400000000001</v>
      </c>
      <c r="AMP60" s="268">
        <v>17137.95</v>
      </c>
      <c r="AMQ60" s="268">
        <v>11647.43</v>
      </c>
      <c r="AMR60" s="268">
        <v>8579.17</v>
      </c>
      <c r="AMS60" s="268">
        <v>7323.89</v>
      </c>
      <c r="AMT60" s="268">
        <v>11033.84</v>
      </c>
      <c r="AMU60" s="268">
        <v>14033.93</v>
      </c>
      <c r="AMV60" s="268">
        <v>15468.88</v>
      </c>
      <c r="AMW60" s="269"/>
      <c r="AMX60" s="270">
        <f t="shared" si="68"/>
        <v>176690.77</v>
      </c>
      <c r="AMY60" s="271">
        <f t="shared" si="68"/>
        <v>156836.04</v>
      </c>
      <c r="AMZ60" s="268">
        <v>0</v>
      </c>
      <c r="ANA60" s="268">
        <v>0</v>
      </c>
      <c r="ANB60" s="268">
        <v>0</v>
      </c>
      <c r="ANC60" s="268">
        <v>0</v>
      </c>
      <c r="AND60" s="268">
        <v>0</v>
      </c>
      <c r="ANE60" s="268">
        <v>0</v>
      </c>
      <c r="ANF60" s="268">
        <v>0</v>
      </c>
      <c r="ANG60" s="268">
        <v>0</v>
      </c>
      <c r="ANH60" s="268">
        <v>0</v>
      </c>
      <c r="ANI60" s="268">
        <v>0</v>
      </c>
      <c r="ANJ60" s="268">
        <v>0</v>
      </c>
      <c r="ANK60" s="268">
        <v>0</v>
      </c>
      <c r="ANL60" s="269"/>
      <c r="ANM60" s="270">
        <f t="shared" si="69"/>
        <v>0</v>
      </c>
      <c r="ANN60" s="271">
        <f t="shared" si="69"/>
        <v>0</v>
      </c>
      <c r="ANO60" s="268">
        <v>20</v>
      </c>
      <c r="ANP60" s="268">
        <v>1.1200000000000001</v>
      </c>
      <c r="ANQ60" s="268">
        <v>0</v>
      </c>
      <c r="ANR60" s="268">
        <v>7.68</v>
      </c>
      <c r="ANS60" s="268">
        <v>0</v>
      </c>
      <c r="ANT60" s="268">
        <v>2.56</v>
      </c>
      <c r="ANU60" s="268">
        <v>0</v>
      </c>
      <c r="ANV60" s="268">
        <v>0</v>
      </c>
      <c r="ANW60" s="268">
        <v>0</v>
      </c>
      <c r="ANX60" s="268">
        <v>2.56</v>
      </c>
      <c r="ANY60" s="268">
        <v>0</v>
      </c>
      <c r="ANZ60" s="268">
        <v>0</v>
      </c>
      <c r="AOA60" s="269"/>
      <c r="AOB60" s="270">
        <f t="shared" si="70"/>
        <v>33.92</v>
      </c>
      <c r="AOC60" s="271">
        <f t="shared" si="70"/>
        <v>13.920000000000002</v>
      </c>
      <c r="AOD60" s="268">
        <v>0</v>
      </c>
      <c r="AOE60" s="268">
        <v>0</v>
      </c>
      <c r="AOF60" s="268">
        <v>0</v>
      </c>
      <c r="AOG60" s="268">
        <v>0</v>
      </c>
      <c r="AOH60" s="268">
        <v>0</v>
      </c>
      <c r="AOI60" s="268">
        <v>0</v>
      </c>
      <c r="AOJ60" s="268">
        <v>0</v>
      </c>
      <c r="AOK60" s="268">
        <v>0</v>
      </c>
      <c r="AOL60" s="268">
        <v>0</v>
      </c>
      <c r="AOM60" s="268">
        <v>0</v>
      </c>
      <c r="AON60" s="268">
        <v>0</v>
      </c>
      <c r="AOO60" s="268">
        <v>0</v>
      </c>
      <c r="AOP60" s="269"/>
      <c r="AOQ60" s="270">
        <f t="shared" si="71"/>
        <v>0</v>
      </c>
      <c r="AOR60" s="271">
        <f t="shared" si="71"/>
        <v>0</v>
      </c>
      <c r="AOS60" s="268">
        <v>0</v>
      </c>
      <c r="AOT60" s="268">
        <v>0</v>
      </c>
      <c r="AOU60" s="268">
        <v>0</v>
      </c>
      <c r="AOV60" s="268">
        <v>0</v>
      </c>
      <c r="AOW60" s="268">
        <v>0</v>
      </c>
      <c r="AOX60" s="268">
        <v>0</v>
      </c>
      <c r="AOY60" s="268">
        <v>0</v>
      </c>
      <c r="AOZ60" s="268">
        <v>0</v>
      </c>
      <c r="APA60" s="268">
        <v>0</v>
      </c>
      <c r="APB60" s="268">
        <v>0</v>
      </c>
      <c r="APC60" s="268">
        <v>0</v>
      </c>
      <c r="APD60" s="268">
        <v>0</v>
      </c>
      <c r="APE60" s="269"/>
      <c r="APF60" s="270">
        <f t="shared" si="72"/>
        <v>0</v>
      </c>
      <c r="APG60" s="271">
        <f t="shared" si="72"/>
        <v>0</v>
      </c>
      <c r="APH60" s="268">
        <v>0</v>
      </c>
      <c r="API60" s="268">
        <v>0</v>
      </c>
      <c r="APJ60" s="268">
        <v>0</v>
      </c>
      <c r="APK60" s="268">
        <v>0</v>
      </c>
      <c r="APL60" s="268">
        <v>0</v>
      </c>
      <c r="APM60" s="268">
        <v>0</v>
      </c>
      <c r="APN60" s="268">
        <v>0</v>
      </c>
      <c r="APO60" s="268">
        <v>0</v>
      </c>
      <c r="APP60" s="268">
        <v>0</v>
      </c>
      <c r="APQ60" s="268">
        <v>0</v>
      </c>
      <c r="APR60" s="268">
        <v>0</v>
      </c>
      <c r="APS60" s="268">
        <v>0</v>
      </c>
      <c r="APT60" s="269"/>
      <c r="APU60" s="270">
        <f t="shared" si="73"/>
        <v>0</v>
      </c>
      <c r="APV60" s="271">
        <f t="shared" si="73"/>
        <v>0</v>
      </c>
      <c r="APW60" s="268">
        <v>0</v>
      </c>
      <c r="APX60" s="268">
        <v>0</v>
      </c>
      <c r="APY60" s="268">
        <v>0</v>
      </c>
      <c r="APZ60" s="268">
        <v>0</v>
      </c>
      <c r="AQA60" s="268">
        <v>0</v>
      </c>
      <c r="AQB60" s="268">
        <v>0</v>
      </c>
      <c r="AQC60" s="268">
        <v>0</v>
      </c>
      <c r="AQD60" s="268">
        <v>0</v>
      </c>
      <c r="AQE60" s="268">
        <v>0</v>
      </c>
      <c r="AQF60" s="268">
        <v>0</v>
      </c>
      <c r="AQG60" s="268">
        <v>0</v>
      </c>
      <c r="AQH60" s="268">
        <v>0</v>
      </c>
      <c r="AQI60" s="269"/>
      <c r="AQJ60" s="270">
        <f t="shared" si="74"/>
        <v>0</v>
      </c>
      <c r="AQK60" s="271">
        <f t="shared" si="74"/>
        <v>0</v>
      </c>
      <c r="AQL60" s="268"/>
      <c r="AQM60" s="268"/>
      <c r="AQN60" s="268"/>
      <c r="AQO60" s="268"/>
      <c r="AQP60" s="268"/>
      <c r="AQQ60" s="268"/>
      <c r="AQR60" s="268">
        <v>291197</v>
      </c>
      <c r="AQS60" s="268"/>
      <c r="AQT60" s="268"/>
      <c r="AQU60" s="268"/>
      <c r="AQV60" s="268"/>
      <c r="AQW60" s="268"/>
      <c r="AQX60" s="269"/>
      <c r="AQY60" s="270">
        <f t="shared" si="75"/>
        <v>291197</v>
      </c>
      <c r="AQZ60" s="271">
        <f t="shared" si="75"/>
        <v>291197</v>
      </c>
      <c r="ARA60" s="268">
        <v>38754</v>
      </c>
      <c r="ARB60" s="268">
        <v>0</v>
      </c>
      <c r="ARC60" s="268">
        <v>0</v>
      </c>
      <c r="ARD60" s="268">
        <v>127728</v>
      </c>
      <c r="ARE60" s="268">
        <v>42576</v>
      </c>
      <c r="ARF60" s="268">
        <v>42576</v>
      </c>
      <c r="ARG60" s="268">
        <v>42576</v>
      </c>
      <c r="ARH60" s="268">
        <v>42576</v>
      </c>
      <c r="ARI60" s="268">
        <v>139364.01</v>
      </c>
      <c r="ARJ60" s="268">
        <v>0</v>
      </c>
      <c r="ARK60" s="268">
        <v>176389.08999999985</v>
      </c>
      <c r="ARL60" s="268">
        <v>347000</v>
      </c>
      <c r="ARM60" s="269"/>
      <c r="ARN60" s="270">
        <f t="shared" si="76"/>
        <v>999539.09999999986</v>
      </c>
      <c r="ARO60" s="271">
        <f t="shared" si="76"/>
        <v>960785.09999999986</v>
      </c>
      <c r="ARP60" s="268">
        <v>410415.43</v>
      </c>
      <c r="ARQ60" s="268">
        <v>645250.69999999995</v>
      </c>
      <c r="ARR60" s="268">
        <v>597195.17000000004</v>
      </c>
      <c r="ARS60" s="268">
        <v>899243.03</v>
      </c>
      <c r="ART60" s="268">
        <v>592185.86</v>
      </c>
      <c r="ARU60" s="268">
        <v>600725.31999999995</v>
      </c>
      <c r="ARV60" s="268">
        <v>563358.37</v>
      </c>
      <c r="ARW60" s="268">
        <v>531327.51</v>
      </c>
      <c r="ARX60" s="268">
        <v>532557.99</v>
      </c>
      <c r="ARY60" s="268">
        <v>816654.74</v>
      </c>
      <c r="ARZ60" s="268">
        <v>425797.3</v>
      </c>
      <c r="ASA60" s="269"/>
      <c r="ASB60" s="272">
        <f t="shared" si="78"/>
        <v>6614711.4199999999</v>
      </c>
      <c r="ASC60" s="273">
        <v>164096.49</v>
      </c>
      <c r="ASD60" s="268"/>
      <c r="ASE60" s="268"/>
      <c r="ASF60" s="268"/>
      <c r="ASG60" s="268"/>
      <c r="ASH60" s="268"/>
      <c r="ASI60" s="268"/>
      <c r="ASJ60" s="268"/>
      <c r="ASK60" s="268"/>
      <c r="ASL60" s="268"/>
      <c r="ASM60" s="268"/>
      <c r="ASN60" s="269"/>
      <c r="ASO60" s="274">
        <f t="shared" si="77"/>
        <v>164096.49</v>
      </c>
    </row>
    <row r="61" spans="1:1185" x14ac:dyDescent="0.25">
      <c r="A61" s="39">
        <v>57</v>
      </c>
      <c r="B61" s="40">
        <v>1</v>
      </c>
      <c r="C61" s="40" t="s">
        <v>68</v>
      </c>
      <c r="D61" s="40" t="s">
        <v>68</v>
      </c>
      <c r="E61" s="41" t="s">
        <v>68</v>
      </c>
      <c r="F61" s="187">
        <v>8324931</v>
      </c>
      <c r="G61" s="49">
        <v>8901420</v>
      </c>
      <c r="H61" s="51">
        <v>7721069</v>
      </c>
      <c r="I61" s="49">
        <v>7797760</v>
      </c>
      <c r="J61" s="49">
        <v>117083.99322270043</v>
      </c>
      <c r="K61" s="51"/>
      <c r="L61" s="49">
        <v>8469315.3200000003</v>
      </c>
      <c r="M61" s="49">
        <v>8586399</v>
      </c>
      <c r="N61" s="49">
        <v>7721069</v>
      </c>
      <c r="O61" s="49">
        <v>643422</v>
      </c>
      <c r="P61" s="49">
        <v>649813</v>
      </c>
      <c r="Q61" s="258">
        <v>115800.28507839634</v>
      </c>
      <c r="R61" s="259">
        <v>199220.40169890257</v>
      </c>
      <c r="S61" s="260">
        <f t="shared" si="0"/>
        <v>315020.68677729892</v>
      </c>
      <c r="T61" s="261">
        <v>16062.51</v>
      </c>
      <c r="U61" s="261">
        <v>16663.5</v>
      </c>
      <c r="V61" s="261">
        <v>16281.8</v>
      </c>
      <c r="W61" s="261">
        <v>18432.599999999999</v>
      </c>
      <c r="X61" s="261">
        <v>16538.21</v>
      </c>
      <c r="Y61" s="261">
        <v>20700.86</v>
      </c>
      <c r="Z61" s="261">
        <v>20326.740000000002</v>
      </c>
      <c r="AA61" s="261">
        <v>10660.83</v>
      </c>
      <c r="AB61" s="261">
        <v>18933.5</v>
      </c>
      <c r="AC61" s="261">
        <v>23754.87</v>
      </c>
      <c r="AD61" s="261">
        <v>24210.09</v>
      </c>
      <c r="AE61" s="261">
        <v>23887.33</v>
      </c>
      <c r="AF61" s="262"/>
      <c r="AG61" s="263">
        <f t="shared" si="1"/>
        <v>226452.83999999997</v>
      </c>
      <c r="AH61" s="264">
        <f t="shared" si="1"/>
        <v>210390.33000000002</v>
      </c>
      <c r="AI61" s="261">
        <v>1784.72</v>
      </c>
      <c r="AJ61" s="261">
        <v>1851.5</v>
      </c>
      <c r="AK61" s="261">
        <v>1809.09</v>
      </c>
      <c r="AL61" s="261">
        <v>2048.0700000000002</v>
      </c>
      <c r="AM61" s="261">
        <v>1837.58</v>
      </c>
      <c r="AN61" s="261">
        <v>2300.1</v>
      </c>
      <c r="AO61" s="261">
        <v>2258.5300000000002</v>
      </c>
      <c r="AP61" s="261">
        <v>1787.86</v>
      </c>
      <c r="AQ61" s="261">
        <v>3143.67</v>
      </c>
      <c r="AR61" s="261">
        <v>4258.3599999999997</v>
      </c>
      <c r="AS61" s="261">
        <v>3907.65</v>
      </c>
      <c r="AT61" s="261">
        <v>4208.25</v>
      </c>
      <c r="AU61" s="262"/>
      <c r="AV61" s="263">
        <f t="shared" si="2"/>
        <v>31195.380000000005</v>
      </c>
      <c r="AW61" s="264">
        <f t="shared" si="2"/>
        <v>29410.660000000003</v>
      </c>
      <c r="AX61" s="261">
        <v>0</v>
      </c>
      <c r="AY61" s="261">
        <v>160</v>
      </c>
      <c r="AZ61" s="261">
        <v>160</v>
      </c>
      <c r="BA61" s="261">
        <v>0</v>
      </c>
      <c r="BB61" s="261">
        <v>0</v>
      </c>
      <c r="BC61" s="261">
        <v>520</v>
      </c>
      <c r="BD61" s="261">
        <v>260</v>
      </c>
      <c r="BE61" s="261">
        <v>0</v>
      </c>
      <c r="BF61" s="261">
        <v>0</v>
      </c>
      <c r="BG61" s="261">
        <v>0</v>
      </c>
      <c r="BH61" s="261">
        <v>0</v>
      </c>
      <c r="BI61" s="261">
        <v>80</v>
      </c>
      <c r="BJ61" s="262"/>
      <c r="BK61" s="263">
        <f t="shared" si="3"/>
        <v>1180</v>
      </c>
      <c r="BL61" s="264">
        <f t="shared" si="3"/>
        <v>1180</v>
      </c>
      <c r="BM61" s="261">
        <v>16023.66</v>
      </c>
      <c r="BN61" s="261">
        <v>12936.41</v>
      </c>
      <c r="BO61" s="261">
        <v>16782.669999999998</v>
      </c>
      <c r="BP61" s="261">
        <v>16221.25</v>
      </c>
      <c r="BQ61" s="261">
        <v>12575.07</v>
      </c>
      <c r="BR61" s="261">
        <v>21881.360000000001</v>
      </c>
      <c r="BS61" s="261">
        <v>15843.75</v>
      </c>
      <c r="BT61" s="261">
        <v>15141.21</v>
      </c>
      <c r="BU61" s="261">
        <v>14163.25</v>
      </c>
      <c r="BV61" s="261">
        <v>17892.150000000001</v>
      </c>
      <c r="BW61" s="261">
        <v>17744</v>
      </c>
      <c r="BX61" s="261">
        <v>17842.32</v>
      </c>
      <c r="BY61" s="262"/>
      <c r="BZ61" s="263">
        <f t="shared" si="4"/>
        <v>195047.1</v>
      </c>
      <c r="CA61" s="264">
        <f t="shared" si="4"/>
        <v>179023.44</v>
      </c>
      <c r="CB61" s="261">
        <v>26742.75</v>
      </c>
      <c r="CC61" s="261">
        <v>25658.76</v>
      </c>
      <c r="CD61" s="261">
        <v>22606.02</v>
      </c>
      <c r="CE61" s="261">
        <v>39148.89</v>
      </c>
      <c r="CF61" s="261">
        <v>25956.76</v>
      </c>
      <c r="CG61" s="261">
        <v>34681.07</v>
      </c>
      <c r="CH61" s="261">
        <v>32883.74</v>
      </c>
      <c r="CI61" s="261">
        <v>20558.060000000001</v>
      </c>
      <c r="CJ61" s="261">
        <v>28015.98</v>
      </c>
      <c r="CK61" s="261">
        <v>32900.21</v>
      </c>
      <c r="CL61" s="261">
        <v>28269.86</v>
      </c>
      <c r="CM61" s="261">
        <v>30470.11</v>
      </c>
      <c r="CN61" s="262"/>
      <c r="CO61" s="263">
        <f t="shared" si="5"/>
        <v>347892.20999999996</v>
      </c>
      <c r="CP61" s="264">
        <f t="shared" si="5"/>
        <v>321149.45999999996</v>
      </c>
      <c r="CQ61" s="261">
        <v>0</v>
      </c>
      <c r="CR61" s="261">
        <v>0</v>
      </c>
      <c r="CS61" s="261">
        <v>0</v>
      </c>
      <c r="CT61" s="261">
        <v>0</v>
      </c>
      <c r="CU61" s="261">
        <v>0</v>
      </c>
      <c r="CV61" s="261">
        <v>0</v>
      </c>
      <c r="CW61" s="261">
        <v>0</v>
      </c>
      <c r="CX61" s="261">
        <v>0</v>
      </c>
      <c r="CY61" s="261">
        <v>0</v>
      </c>
      <c r="CZ61" s="261">
        <v>0</v>
      </c>
      <c r="DA61" s="261">
        <v>0</v>
      </c>
      <c r="DB61" s="261">
        <v>0</v>
      </c>
      <c r="DC61" s="262"/>
      <c r="DD61" s="263">
        <f t="shared" si="6"/>
        <v>0</v>
      </c>
      <c r="DE61" s="264">
        <f t="shared" si="6"/>
        <v>0</v>
      </c>
      <c r="DF61" s="261">
        <v>1096.45</v>
      </c>
      <c r="DG61" s="261">
        <v>2840.89</v>
      </c>
      <c r="DH61" s="261">
        <v>1564.17</v>
      </c>
      <c r="DI61" s="261">
        <v>802.01</v>
      </c>
      <c r="DJ61" s="261">
        <v>2463.2800000000002</v>
      </c>
      <c r="DK61" s="261">
        <v>546.34</v>
      </c>
      <c r="DL61" s="261">
        <v>1120.57</v>
      </c>
      <c r="DM61" s="261">
        <v>296.05</v>
      </c>
      <c r="DN61" s="261">
        <v>604.96</v>
      </c>
      <c r="DO61" s="261">
        <v>1250.6199999999999</v>
      </c>
      <c r="DP61" s="261">
        <v>1404.82</v>
      </c>
      <c r="DQ61" s="261">
        <v>2197.6999999999998</v>
      </c>
      <c r="DR61" s="262"/>
      <c r="DS61" s="263">
        <f t="shared" si="7"/>
        <v>16187.86</v>
      </c>
      <c r="DT61" s="264">
        <f t="shared" si="7"/>
        <v>15091.41</v>
      </c>
      <c r="DU61" s="261">
        <v>27298.95</v>
      </c>
      <c r="DV61" s="261">
        <v>35012.81</v>
      </c>
      <c r="DW61" s="261">
        <v>31549.66</v>
      </c>
      <c r="DX61" s="261">
        <v>25381.31</v>
      </c>
      <c r="DY61" s="261">
        <v>18583.509999999998</v>
      </c>
      <c r="DZ61" s="261">
        <v>15698.52</v>
      </c>
      <c r="EA61" s="261">
        <v>12168.75</v>
      </c>
      <c r="EB61" s="261">
        <v>6739.5</v>
      </c>
      <c r="EC61" s="261">
        <v>7163.04</v>
      </c>
      <c r="ED61" s="261">
        <v>10692.52</v>
      </c>
      <c r="EE61" s="261">
        <v>4800.68</v>
      </c>
      <c r="EF61" s="261">
        <v>10562.77</v>
      </c>
      <c r="EG61" s="262"/>
      <c r="EH61" s="263">
        <f t="shared" si="8"/>
        <v>205652.01999999996</v>
      </c>
      <c r="EI61" s="264">
        <f t="shared" si="8"/>
        <v>178353.06999999998</v>
      </c>
      <c r="EJ61" s="261">
        <v>3045.77</v>
      </c>
      <c r="EK61" s="261">
        <v>3893.09</v>
      </c>
      <c r="EL61" s="261">
        <v>3508.3</v>
      </c>
      <c r="EM61" s="261">
        <v>2820.15</v>
      </c>
      <c r="EN61" s="261">
        <v>2064.84</v>
      </c>
      <c r="EO61" s="261">
        <v>1912.04</v>
      </c>
      <c r="EP61" s="261">
        <v>1352.08</v>
      </c>
      <c r="EQ61" s="261">
        <v>938.48</v>
      </c>
      <c r="ER61" s="261">
        <v>1118.83</v>
      </c>
      <c r="ES61" s="261">
        <v>1745.69</v>
      </c>
      <c r="ET61" s="261">
        <v>960.1</v>
      </c>
      <c r="EU61" s="261">
        <v>1898.25</v>
      </c>
      <c r="EV61" s="262"/>
      <c r="EW61" s="263">
        <f t="shared" si="9"/>
        <v>25257.619999999992</v>
      </c>
      <c r="EX61" s="264">
        <f t="shared" si="9"/>
        <v>22211.850000000002</v>
      </c>
      <c r="EY61" s="261">
        <v>-40</v>
      </c>
      <c r="EZ61" s="261">
        <v>0</v>
      </c>
      <c r="FA61" s="261">
        <v>0</v>
      </c>
      <c r="FB61" s="261">
        <v>0</v>
      </c>
      <c r="FC61" s="261">
        <v>790</v>
      </c>
      <c r="FD61" s="261">
        <v>590</v>
      </c>
      <c r="FE61" s="261">
        <v>780</v>
      </c>
      <c r="FF61" s="261">
        <v>10</v>
      </c>
      <c r="FG61" s="261">
        <v>380</v>
      </c>
      <c r="FH61" s="261">
        <v>60</v>
      </c>
      <c r="FI61" s="261">
        <v>270</v>
      </c>
      <c r="FJ61" s="261">
        <v>70</v>
      </c>
      <c r="FK61" s="262"/>
      <c r="FL61" s="263">
        <f t="shared" si="10"/>
        <v>2910</v>
      </c>
      <c r="FM61" s="264">
        <f t="shared" si="10"/>
        <v>2950</v>
      </c>
      <c r="FN61" s="261">
        <v>19392.52</v>
      </c>
      <c r="FO61" s="261">
        <v>19838.53</v>
      </c>
      <c r="FP61" s="261">
        <v>17926.16</v>
      </c>
      <c r="FQ61" s="261">
        <v>18780.2</v>
      </c>
      <c r="FR61" s="261">
        <v>15643.17</v>
      </c>
      <c r="FS61" s="261">
        <v>15007.4</v>
      </c>
      <c r="FT61" s="261">
        <v>15775.54</v>
      </c>
      <c r="FU61" s="261">
        <v>10461.61</v>
      </c>
      <c r="FV61" s="261">
        <v>9475.89</v>
      </c>
      <c r="FW61" s="261">
        <v>11972.08</v>
      </c>
      <c r="FX61" s="261">
        <v>10084.540000000001</v>
      </c>
      <c r="FY61" s="261">
        <v>11150.47</v>
      </c>
      <c r="FZ61" s="262"/>
      <c r="GA61" s="263">
        <f t="shared" si="11"/>
        <v>175508.11000000002</v>
      </c>
      <c r="GB61" s="264">
        <f t="shared" si="11"/>
        <v>156115.59</v>
      </c>
      <c r="GC61" s="261">
        <v>22072.26</v>
      </c>
      <c r="GD61" s="261">
        <v>23820.240000000002</v>
      </c>
      <c r="GE61" s="261">
        <v>20823.5</v>
      </c>
      <c r="GF61" s="261">
        <v>19987.41</v>
      </c>
      <c r="GG61" s="261">
        <v>15017.85</v>
      </c>
      <c r="GH61" s="261">
        <v>15290.76</v>
      </c>
      <c r="GI61" s="261">
        <v>13611.76</v>
      </c>
      <c r="GJ61" s="261">
        <v>5643.09</v>
      </c>
      <c r="GK61" s="261">
        <v>7530.63</v>
      </c>
      <c r="GL61" s="261">
        <v>9913.91</v>
      </c>
      <c r="GM61" s="261">
        <v>8863.85</v>
      </c>
      <c r="GN61" s="261">
        <v>7612.21</v>
      </c>
      <c r="GO61" s="262"/>
      <c r="GP61" s="263">
        <f t="shared" si="12"/>
        <v>170187.47</v>
      </c>
      <c r="GQ61" s="264">
        <f t="shared" si="12"/>
        <v>148115.21</v>
      </c>
      <c r="GR61" s="261">
        <v>10867.86</v>
      </c>
      <c r="GS61" s="261">
        <v>11894.6</v>
      </c>
      <c r="GT61" s="261">
        <v>10043.19</v>
      </c>
      <c r="GU61" s="261">
        <v>8869.32</v>
      </c>
      <c r="GV61" s="261">
        <v>5345.6</v>
      </c>
      <c r="GW61" s="261">
        <v>5720.74</v>
      </c>
      <c r="GX61" s="261">
        <v>4986.8999999999996</v>
      </c>
      <c r="GY61" s="261">
        <v>1335.8</v>
      </c>
      <c r="GZ61" s="261">
        <v>1743.06</v>
      </c>
      <c r="HA61" s="261">
        <v>2677.89</v>
      </c>
      <c r="HB61" s="261">
        <v>3133.35</v>
      </c>
      <c r="HC61" s="261">
        <v>2005.9</v>
      </c>
      <c r="HD61" s="262"/>
      <c r="HE61" s="263">
        <f t="shared" si="13"/>
        <v>68624.209999999992</v>
      </c>
      <c r="HF61" s="264">
        <f t="shared" si="13"/>
        <v>57756.35</v>
      </c>
      <c r="HG61" s="261">
        <v>0</v>
      </c>
      <c r="HH61" s="261">
        <v>0</v>
      </c>
      <c r="HI61" s="261">
        <v>0</v>
      </c>
      <c r="HJ61" s="261">
        <v>0</v>
      </c>
      <c r="HK61" s="261">
        <v>0</v>
      </c>
      <c r="HL61" s="261">
        <v>0</v>
      </c>
      <c r="HM61" s="261">
        <v>0</v>
      </c>
      <c r="HN61" s="261">
        <v>0</v>
      </c>
      <c r="HO61" s="261">
        <v>0</v>
      </c>
      <c r="HP61" s="261">
        <v>0</v>
      </c>
      <c r="HQ61" s="261">
        <v>0</v>
      </c>
      <c r="HR61" s="261">
        <v>0</v>
      </c>
      <c r="HS61" s="262"/>
      <c r="HT61" s="263">
        <f t="shared" si="14"/>
        <v>0</v>
      </c>
      <c r="HU61" s="264">
        <f t="shared" si="14"/>
        <v>0</v>
      </c>
      <c r="HV61" s="261">
        <v>0</v>
      </c>
      <c r="HW61" s="261">
        <v>0</v>
      </c>
      <c r="HX61" s="261">
        <v>0</v>
      </c>
      <c r="HY61" s="261">
        <v>0</v>
      </c>
      <c r="HZ61" s="261">
        <v>0</v>
      </c>
      <c r="IA61" s="261">
        <v>0</v>
      </c>
      <c r="IB61" s="261">
        <v>0</v>
      </c>
      <c r="IC61" s="261">
        <v>0</v>
      </c>
      <c r="ID61" s="261">
        <v>0</v>
      </c>
      <c r="IE61" s="261">
        <v>0</v>
      </c>
      <c r="IF61" s="261">
        <v>0</v>
      </c>
      <c r="IG61" s="261">
        <v>0</v>
      </c>
      <c r="IH61" s="262"/>
      <c r="II61" s="263">
        <f t="shared" si="15"/>
        <v>0</v>
      </c>
      <c r="IJ61" s="264">
        <f t="shared" si="15"/>
        <v>0</v>
      </c>
      <c r="IK61" s="261">
        <v>38221.5</v>
      </c>
      <c r="IL61" s="261">
        <v>39569</v>
      </c>
      <c r="IM61" s="261">
        <v>30431</v>
      </c>
      <c r="IN61" s="261">
        <v>37832.5</v>
      </c>
      <c r="IO61" s="261">
        <v>32689.5</v>
      </c>
      <c r="IP61" s="261">
        <v>27925.5</v>
      </c>
      <c r="IQ61" s="261">
        <v>34609.5</v>
      </c>
      <c r="IR61" s="261">
        <v>33189</v>
      </c>
      <c r="IS61" s="261">
        <v>26888</v>
      </c>
      <c r="IT61" s="261">
        <v>35108.5</v>
      </c>
      <c r="IU61" s="261">
        <v>30330.5</v>
      </c>
      <c r="IV61" s="261">
        <v>32716.5</v>
      </c>
      <c r="IW61" s="262"/>
      <c r="IX61" s="263">
        <f t="shared" si="16"/>
        <v>399511</v>
      </c>
      <c r="IY61" s="264">
        <f t="shared" si="16"/>
        <v>361289.5</v>
      </c>
      <c r="IZ61" s="261">
        <v>8057.71</v>
      </c>
      <c r="JA61" s="261">
        <v>7815.67</v>
      </c>
      <c r="JB61" s="261">
        <v>7268.81</v>
      </c>
      <c r="JC61" s="261">
        <v>5489.18</v>
      </c>
      <c r="JD61" s="261">
        <v>7131.87</v>
      </c>
      <c r="JE61" s="261">
        <v>5218.87</v>
      </c>
      <c r="JF61" s="261">
        <v>5897.1</v>
      </c>
      <c r="JG61" s="261">
        <v>2447.9899999999998</v>
      </c>
      <c r="JH61" s="261">
        <v>490.64</v>
      </c>
      <c r="JI61" s="261">
        <v>3285.32</v>
      </c>
      <c r="JJ61" s="261">
        <v>7209.61</v>
      </c>
      <c r="JK61" s="261">
        <v>2802.03</v>
      </c>
      <c r="JL61" s="262"/>
      <c r="JM61" s="263">
        <f t="shared" si="17"/>
        <v>63114.8</v>
      </c>
      <c r="JN61" s="264">
        <f t="shared" si="17"/>
        <v>55057.09</v>
      </c>
      <c r="JO61" s="261">
        <v>0</v>
      </c>
      <c r="JP61" s="261">
        <v>0</v>
      </c>
      <c r="JQ61" s="261">
        <v>0</v>
      </c>
      <c r="JR61" s="261">
        <v>0</v>
      </c>
      <c r="JS61" s="261">
        <v>0</v>
      </c>
      <c r="JT61" s="261">
        <v>0</v>
      </c>
      <c r="JU61" s="261">
        <v>0</v>
      </c>
      <c r="JV61" s="261">
        <v>0</v>
      </c>
      <c r="JW61" s="261">
        <v>0</v>
      </c>
      <c r="JX61" s="261">
        <v>0</v>
      </c>
      <c r="JY61" s="261">
        <v>0</v>
      </c>
      <c r="JZ61" s="261">
        <v>0</v>
      </c>
      <c r="KA61" s="262"/>
      <c r="KB61" s="263">
        <f t="shared" si="18"/>
        <v>0</v>
      </c>
      <c r="KC61" s="264">
        <f t="shared" si="18"/>
        <v>0</v>
      </c>
      <c r="KD61" s="261">
        <v>21760</v>
      </c>
      <c r="KE61" s="261">
        <v>24720</v>
      </c>
      <c r="KF61" s="261">
        <v>22880</v>
      </c>
      <c r="KG61" s="261">
        <v>23680</v>
      </c>
      <c r="KH61" s="261">
        <v>19840</v>
      </c>
      <c r="KI61" s="261">
        <v>19280</v>
      </c>
      <c r="KJ61" s="261">
        <v>21200</v>
      </c>
      <c r="KK61" s="261">
        <v>19920</v>
      </c>
      <c r="KL61" s="261">
        <v>19520</v>
      </c>
      <c r="KM61" s="261">
        <v>20000</v>
      </c>
      <c r="KN61" s="261">
        <v>20240</v>
      </c>
      <c r="KO61" s="261">
        <v>21520</v>
      </c>
      <c r="KP61" s="262"/>
      <c r="KQ61" s="263">
        <f t="shared" si="19"/>
        <v>254560</v>
      </c>
      <c r="KR61" s="264">
        <f t="shared" si="19"/>
        <v>232800</v>
      </c>
      <c r="KS61" s="261">
        <v>1550</v>
      </c>
      <c r="KT61" s="261">
        <v>2550</v>
      </c>
      <c r="KU61" s="261">
        <v>1750</v>
      </c>
      <c r="KV61" s="261">
        <v>1200</v>
      </c>
      <c r="KW61" s="261">
        <v>1700</v>
      </c>
      <c r="KX61" s="261">
        <v>1450</v>
      </c>
      <c r="KY61" s="261">
        <v>2350</v>
      </c>
      <c r="KZ61" s="261">
        <v>800</v>
      </c>
      <c r="LA61" s="261">
        <v>600</v>
      </c>
      <c r="LB61" s="261">
        <v>1000</v>
      </c>
      <c r="LC61" s="261">
        <v>900</v>
      </c>
      <c r="LD61" s="261">
        <v>900</v>
      </c>
      <c r="LE61" s="262"/>
      <c r="LF61" s="263">
        <f t="shared" si="20"/>
        <v>16750</v>
      </c>
      <c r="LG61" s="264">
        <f t="shared" si="20"/>
        <v>15200</v>
      </c>
      <c r="LH61" s="261">
        <v>0</v>
      </c>
      <c r="LI61" s="261">
        <v>0</v>
      </c>
      <c r="LJ61" s="261">
        <v>0</v>
      </c>
      <c r="LK61" s="261">
        <v>0</v>
      </c>
      <c r="LL61" s="261">
        <v>0</v>
      </c>
      <c r="LM61" s="261">
        <v>0</v>
      </c>
      <c r="LN61" s="261">
        <v>0</v>
      </c>
      <c r="LO61" s="261">
        <v>0</v>
      </c>
      <c r="LP61" s="261">
        <v>0</v>
      </c>
      <c r="LQ61" s="261">
        <v>0</v>
      </c>
      <c r="LR61" s="261">
        <v>0</v>
      </c>
      <c r="LS61" s="261">
        <v>0</v>
      </c>
      <c r="LT61" s="262"/>
      <c r="LU61" s="263">
        <f t="shared" si="21"/>
        <v>0</v>
      </c>
      <c r="LV61" s="264">
        <f t="shared" si="21"/>
        <v>0</v>
      </c>
      <c r="LW61" s="261">
        <v>2170</v>
      </c>
      <c r="LX61" s="261">
        <v>3950</v>
      </c>
      <c r="LY61" s="261">
        <v>3950</v>
      </c>
      <c r="LZ61" s="261">
        <v>3160</v>
      </c>
      <c r="MA61" s="261">
        <v>3160</v>
      </c>
      <c r="MB61" s="261">
        <v>3555</v>
      </c>
      <c r="MC61" s="261">
        <v>2765</v>
      </c>
      <c r="MD61" s="261">
        <v>3950</v>
      </c>
      <c r="ME61" s="261">
        <v>1585</v>
      </c>
      <c r="MF61" s="261">
        <v>5530</v>
      </c>
      <c r="MG61" s="261">
        <v>4345</v>
      </c>
      <c r="MH61" s="261">
        <v>2765</v>
      </c>
      <c r="MI61" s="262"/>
      <c r="MJ61" s="263">
        <f t="shared" si="22"/>
        <v>40885</v>
      </c>
      <c r="MK61" s="264">
        <f t="shared" si="22"/>
        <v>38715</v>
      </c>
      <c r="ML61" s="261">
        <v>0</v>
      </c>
      <c r="MM61" s="261">
        <v>0</v>
      </c>
      <c r="MN61" s="261">
        <v>0</v>
      </c>
      <c r="MO61" s="261">
        <v>0</v>
      </c>
      <c r="MP61" s="261">
        <v>0</v>
      </c>
      <c r="MQ61" s="261">
        <v>0</v>
      </c>
      <c r="MR61" s="261">
        <v>0</v>
      </c>
      <c r="MS61" s="261">
        <v>0</v>
      </c>
      <c r="MT61" s="261">
        <v>0</v>
      </c>
      <c r="MU61" s="261">
        <v>0</v>
      </c>
      <c r="MV61" s="261">
        <v>0</v>
      </c>
      <c r="MW61" s="261">
        <v>0</v>
      </c>
      <c r="MX61" s="262"/>
      <c r="MY61" s="263">
        <f t="shared" si="23"/>
        <v>0</v>
      </c>
      <c r="MZ61" s="264">
        <f t="shared" si="23"/>
        <v>0</v>
      </c>
      <c r="NA61" s="261">
        <v>133574</v>
      </c>
      <c r="NB61" s="261">
        <v>154335</v>
      </c>
      <c r="NC61" s="261">
        <v>134449</v>
      </c>
      <c r="ND61" s="261">
        <v>174548</v>
      </c>
      <c r="NE61" s="261">
        <v>177731</v>
      </c>
      <c r="NF61" s="261">
        <v>143655</v>
      </c>
      <c r="NG61" s="261">
        <v>176266</v>
      </c>
      <c r="NH61" s="261">
        <v>79861</v>
      </c>
      <c r="NI61" s="261">
        <v>67751</v>
      </c>
      <c r="NJ61" s="261">
        <v>106176</v>
      </c>
      <c r="NK61" s="261">
        <v>94884</v>
      </c>
      <c r="NL61" s="261">
        <v>117385</v>
      </c>
      <c r="NM61" s="262"/>
      <c r="NN61" s="263">
        <f t="shared" si="24"/>
        <v>1560615</v>
      </c>
      <c r="NO61" s="264">
        <f t="shared" si="24"/>
        <v>1427041</v>
      </c>
      <c r="NP61" s="261">
        <v>1281.6300000000001</v>
      </c>
      <c r="NQ61" s="261">
        <v>1250.99</v>
      </c>
      <c r="NR61" s="261">
        <v>991.73</v>
      </c>
      <c r="NS61" s="261">
        <v>1669.38</v>
      </c>
      <c r="NT61" s="261">
        <v>1879.48</v>
      </c>
      <c r="NU61" s="261">
        <v>1863.57</v>
      </c>
      <c r="NV61" s="261">
        <v>1256.01</v>
      </c>
      <c r="NW61" s="261">
        <v>1373.29</v>
      </c>
      <c r="NX61" s="261">
        <v>425.8</v>
      </c>
      <c r="NY61" s="261">
        <v>1013.71</v>
      </c>
      <c r="NZ61" s="261">
        <v>745.25</v>
      </c>
      <c r="OA61" s="261">
        <v>1183.92</v>
      </c>
      <c r="OB61" s="262"/>
      <c r="OC61" s="263">
        <f t="shared" si="25"/>
        <v>14934.759999999997</v>
      </c>
      <c r="OD61" s="264">
        <f t="shared" si="25"/>
        <v>13653.13</v>
      </c>
      <c r="OE61" s="261">
        <v>24000</v>
      </c>
      <c r="OF61" s="261">
        <v>27280</v>
      </c>
      <c r="OG61" s="261">
        <v>22480</v>
      </c>
      <c r="OH61" s="261">
        <v>28160</v>
      </c>
      <c r="OI61" s="261">
        <v>24000</v>
      </c>
      <c r="OJ61" s="261">
        <v>25840</v>
      </c>
      <c r="OK61" s="261">
        <v>30000</v>
      </c>
      <c r="OL61" s="261">
        <v>10080</v>
      </c>
      <c r="OM61" s="261">
        <v>12960</v>
      </c>
      <c r="ON61" s="261">
        <v>15840</v>
      </c>
      <c r="OO61" s="261">
        <v>18480</v>
      </c>
      <c r="OP61" s="261">
        <v>21440</v>
      </c>
      <c r="OQ61" s="262"/>
      <c r="OR61" s="263">
        <f t="shared" si="26"/>
        <v>260560</v>
      </c>
      <c r="OS61" s="264">
        <f t="shared" si="26"/>
        <v>236560</v>
      </c>
      <c r="OT61" s="261">
        <v>350</v>
      </c>
      <c r="OU61" s="261">
        <v>150</v>
      </c>
      <c r="OV61" s="261">
        <v>200</v>
      </c>
      <c r="OW61" s="261">
        <v>0</v>
      </c>
      <c r="OX61" s="261">
        <v>350</v>
      </c>
      <c r="OY61" s="261">
        <v>200</v>
      </c>
      <c r="OZ61" s="261">
        <v>300</v>
      </c>
      <c r="PA61" s="261">
        <v>50</v>
      </c>
      <c r="PB61" s="261">
        <v>150</v>
      </c>
      <c r="PC61" s="261">
        <v>50</v>
      </c>
      <c r="PD61" s="261">
        <v>300</v>
      </c>
      <c r="PE61" s="261">
        <v>250</v>
      </c>
      <c r="PF61" s="262"/>
      <c r="PG61" s="263">
        <f t="shared" si="27"/>
        <v>2350</v>
      </c>
      <c r="PH61" s="264">
        <f t="shared" si="27"/>
        <v>2000</v>
      </c>
      <c r="PI61" s="261">
        <v>18510</v>
      </c>
      <c r="PJ61" s="261">
        <v>21260</v>
      </c>
      <c r="PK61" s="261">
        <v>22034</v>
      </c>
      <c r="PL61" s="261">
        <v>22140</v>
      </c>
      <c r="PM61" s="261">
        <v>22755</v>
      </c>
      <c r="PN61" s="261">
        <v>21100</v>
      </c>
      <c r="PO61" s="261">
        <v>21730</v>
      </c>
      <c r="PP61" s="261">
        <v>17965</v>
      </c>
      <c r="PQ61" s="261">
        <v>20810</v>
      </c>
      <c r="PR61" s="261">
        <v>20720</v>
      </c>
      <c r="PS61" s="261">
        <v>23125</v>
      </c>
      <c r="PT61" s="261">
        <v>19335</v>
      </c>
      <c r="PU61" s="262"/>
      <c r="PV61" s="263">
        <f t="shared" si="28"/>
        <v>251484</v>
      </c>
      <c r="PW61" s="264">
        <f t="shared" si="28"/>
        <v>232974</v>
      </c>
      <c r="PX61" s="261">
        <v>4374.2</v>
      </c>
      <c r="PY61" s="261">
        <v>5821.68</v>
      </c>
      <c r="PZ61" s="261">
        <v>4416.28</v>
      </c>
      <c r="QA61" s="261">
        <v>5208.46</v>
      </c>
      <c r="QB61" s="261">
        <v>4867.8599999999997</v>
      </c>
      <c r="QC61" s="261">
        <v>3971.18</v>
      </c>
      <c r="QD61" s="261">
        <v>4697.6000000000004</v>
      </c>
      <c r="QE61" s="261">
        <v>4159.33</v>
      </c>
      <c r="QF61" s="261">
        <v>2901.92</v>
      </c>
      <c r="QG61" s="261">
        <v>3985.16</v>
      </c>
      <c r="QH61" s="261">
        <v>4716.42</v>
      </c>
      <c r="QI61" s="261">
        <v>5616.32</v>
      </c>
      <c r="QJ61" s="262"/>
      <c r="QK61" s="263">
        <f t="shared" si="29"/>
        <v>54736.409999999996</v>
      </c>
      <c r="QL61" s="264">
        <f t="shared" si="29"/>
        <v>50362.21</v>
      </c>
      <c r="QM61" s="261">
        <v>160</v>
      </c>
      <c r="QN61" s="261">
        <v>80</v>
      </c>
      <c r="QO61" s="261">
        <v>80</v>
      </c>
      <c r="QP61" s="261">
        <v>0</v>
      </c>
      <c r="QQ61" s="261">
        <v>80</v>
      </c>
      <c r="QR61" s="261">
        <v>0</v>
      </c>
      <c r="QS61" s="261">
        <v>0</v>
      </c>
      <c r="QT61" s="261">
        <v>80</v>
      </c>
      <c r="QU61" s="261">
        <v>160</v>
      </c>
      <c r="QV61" s="261">
        <v>80</v>
      </c>
      <c r="QW61" s="261">
        <v>0</v>
      </c>
      <c r="QX61" s="261">
        <v>0</v>
      </c>
      <c r="QY61" s="262"/>
      <c r="QZ61" s="263">
        <f t="shared" si="30"/>
        <v>720</v>
      </c>
      <c r="RA61" s="264">
        <f t="shared" si="30"/>
        <v>560</v>
      </c>
      <c r="RB61" s="261">
        <v>150</v>
      </c>
      <c r="RC61" s="261">
        <v>250</v>
      </c>
      <c r="RD61" s="261">
        <v>50</v>
      </c>
      <c r="RE61" s="261">
        <v>350</v>
      </c>
      <c r="RF61" s="261">
        <v>250</v>
      </c>
      <c r="RG61" s="261">
        <v>500</v>
      </c>
      <c r="RH61" s="261">
        <v>300</v>
      </c>
      <c r="RI61" s="261">
        <v>50</v>
      </c>
      <c r="RJ61" s="261">
        <v>200</v>
      </c>
      <c r="RK61" s="261">
        <v>100</v>
      </c>
      <c r="RL61" s="261">
        <v>250</v>
      </c>
      <c r="RM61" s="261">
        <v>300</v>
      </c>
      <c r="RN61" s="262"/>
      <c r="RO61" s="263">
        <f t="shared" si="31"/>
        <v>2750</v>
      </c>
      <c r="RP61" s="264">
        <f t="shared" si="31"/>
        <v>2600</v>
      </c>
      <c r="RQ61" s="261">
        <v>0</v>
      </c>
      <c r="RR61" s="261">
        <v>0</v>
      </c>
      <c r="RS61" s="261">
        <v>0</v>
      </c>
      <c r="RT61" s="261">
        <v>0</v>
      </c>
      <c r="RU61" s="261">
        <v>0</v>
      </c>
      <c r="RV61" s="261">
        <v>0</v>
      </c>
      <c r="RW61" s="261">
        <v>0</v>
      </c>
      <c r="RX61" s="261">
        <v>0</v>
      </c>
      <c r="RY61" s="261">
        <v>0</v>
      </c>
      <c r="RZ61" s="261">
        <v>0</v>
      </c>
      <c r="SA61" s="261">
        <v>0</v>
      </c>
      <c r="SB61" s="261">
        <v>0</v>
      </c>
      <c r="SC61" s="262"/>
      <c r="SD61" s="263">
        <f t="shared" si="32"/>
        <v>0</v>
      </c>
      <c r="SE61" s="264">
        <f t="shared" si="32"/>
        <v>0</v>
      </c>
      <c r="SF61" s="261">
        <v>790</v>
      </c>
      <c r="SG61" s="261">
        <v>790</v>
      </c>
      <c r="SH61" s="261">
        <v>0</v>
      </c>
      <c r="SI61" s="261">
        <v>1580</v>
      </c>
      <c r="SJ61" s="261">
        <v>1185</v>
      </c>
      <c r="SK61" s="261">
        <v>395</v>
      </c>
      <c r="SL61" s="261">
        <v>0</v>
      </c>
      <c r="SM61" s="261">
        <v>0</v>
      </c>
      <c r="SN61" s="261">
        <v>1185</v>
      </c>
      <c r="SO61" s="261">
        <v>0</v>
      </c>
      <c r="SP61" s="261">
        <v>395</v>
      </c>
      <c r="SQ61" s="261">
        <v>395</v>
      </c>
      <c r="SR61" s="262"/>
      <c r="SS61" s="263">
        <f t="shared" si="33"/>
        <v>6715</v>
      </c>
      <c r="ST61" s="264">
        <f t="shared" si="33"/>
        <v>5925</v>
      </c>
      <c r="SU61" s="261">
        <v>15827.5</v>
      </c>
      <c r="SV61" s="261">
        <v>19175</v>
      </c>
      <c r="SW61" s="261">
        <v>15900</v>
      </c>
      <c r="SX61" s="261">
        <v>17295</v>
      </c>
      <c r="SY61" s="261">
        <v>17377.5</v>
      </c>
      <c r="SZ61" s="261">
        <v>21180</v>
      </c>
      <c r="TA61" s="261">
        <v>21600</v>
      </c>
      <c r="TB61" s="261">
        <v>11065</v>
      </c>
      <c r="TC61" s="261">
        <v>18897.5</v>
      </c>
      <c r="TD61" s="261">
        <v>22907.5</v>
      </c>
      <c r="TE61" s="261">
        <v>19790</v>
      </c>
      <c r="TF61" s="261">
        <v>17342.5</v>
      </c>
      <c r="TG61" s="262"/>
      <c r="TH61" s="263">
        <f t="shared" si="34"/>
        <v>218357.5</v>
      </c>
      <c r="TI61" s="264">
        <f t="shared" si="34"/>
        <v>202530</v>
      </c>
      <c r="TJ61" s="261">
        <v>16942.8</v>
      </c>
      <c r="TK61" s="261">
        <v>17855.689999999999</v>
      </c>
      <c r="TL61" s="261">
        <v>15468.36</v>
      </c>
      <c r="TM61" s="261">
        <v>19020.22</v>
      </c>
      <c r="TN61" s="261">
        <v>37704.879999999997</v>
      </c>
      <c r="TO61" s="261">
        <v>37891.93</v>
      </c>
      <c r="TP61" s="261">
        <v>22897.08</v>
      </c>
      <c r="TQ61" s="261">
        <v>16583.22</v>
      </c>
      <c r="TR61" s="261">
        <v>17023.759999999998</v>
      </c>
      <c r="TS61" s="261">
        <v>20146.919999999998</v>
      </c>
      <c r="TT61" s="261">
        <v>20384.7</v>
      </c>
      <c r="TU61" s="261">
        <v>16047.66</v>
      </c>
      <c r="TV61" s="262"/>
      <c r="TW61" s="263">
        <f t="shared" si="35"/>
        <v>257967.22000000006</v>
      </c>
      <c r="TX61" s="264">
        <f t="shared" si="35"/>
        <v>241024.42</v>
      </c>
      <c r="TY61" s="261">
        <v>15200</v>
      </c>
      <c r="TZ61" s="261">
        <v>18160</v>
      </c>
      <c r="UA61" s="261">
        <v>14880</v>
      </c>
      <c r="UB61" s="261">
        <v>13760</v>
      </c>
      <c r="UC61" s="261">
        <v>18160</v>
      </c>
      <c r="UD61" s="261">
        <v>17600</v>
      </c>
      <c r="UE61" s="261">
        <v>16400</v>
      </c>
      <c r="UF61" s="261">
        <v>10000</v>
      </c>
      <c r="UG61" s="261">
        <v>16880</v>
      </c>
      <c r="UH61" s="261">
        <v>19680</v>
      </c>
      <c r="UI61" s="261">
        <v>18320</v>
      </c>
      <c r="UJ61" s="261">
        <v>16560</v>
      </c>
      <c r="UK61" s="262"/>
      <c r="UL61" s="263">
        <f t="shared" si="36"/>
        <v>195600</v>
      </c>
      <c r="UM61" s="264">
        <f t="shared" si="36"/>
        <v>180400</v>
      </c>
      <c r="UN61" s="261">
        <v>1000</v>
      </c>
      <c r="UO61" s="261">
        <v>1150</v>
      </c>
      <c r="UP61" s="261">
        <v>1000</v>
      </c>
      <c r="UQ61" s="261">
        <v>1250</v>
      </c>
      <c r="UR61" s="261">
        <v>1000</v>
      </c>
      <c r="US61" s="261">
        <v>1000</v>
      </c>
      <c r="UT61" s="261">
        <v>1150</v>
      </c>
      <c r="UU61" s="261">
        <v>900</v>
      </c>
      <c r="UV61" s="261">
        <v>1100</v>
      </c>
      <c r="UW61" s="261">
        <v>1100</v>
      </c>
      <c r="UX61" s="261">
        <v>1000</v>
      </c>
      <c r="UY61" s="261">
        <v>1350</v>
      </c>
      <c r="UZ61" s="262"/>
      <c r="VA61" s="263">
        <f t="shared" si="37"/>
        <v>13000</v>
      </c>
      <c r="VB61" s="264">
        <f t="shared" si="37"/>
        <v>12000</v>
      </c>
      <c r="VC61" s="261">
        <v>0</v>
      </c>
      <c r="VD61" s="261">
        <v>0</v>
      </c>
      <c r="VE61" s="261">
        <v>0</v>
      </c>
      <c r="VF61" s="261">
        <v>0</v>
      </c>
      <c r="VG61" s="261">
        <v>0</v>
      </c>
      <c r="VH61" s="261">
        <v>0</v>
      </c>
      <c r="VI61" s="261">
        <v>0</v>
      </c>
      <c r="VJ61" s="261">
        <v>0</v>
      </c>
      <c r="VK61" s="261">
        <v>0</v>
      </c>
      <c r="VL61" s="261">
        <v>0</v>
      </c>
      <c r="VM61" s="261">
        <v>0</v>
      </c>
      <c r="VN61" s="261">
        <v>0</v>
      </c>
      <c r="VO61" s="262"/>
      <c r="VP61" s="263">
        <f t="shared" si="38"/>
        <v>0</v>
      </c>
      <c r="VQ61" s="264">
        <f t="shared" si="38"/>
        <v>0</v>
      </c>
      <c r="VR61" s="261">
        <v>6785</v>
      </c>
      <c r="VS61" s="261">
        <v>10325</v>
      </c>
      <c r="VT61" s="261">
        <v>7670</v>
      </c>
      <c r="VU61" s="261">
        <v>7375</v>
      </c>
      <c r="VV61" s="261">
        <v>7080</v>
      </c>
      <c r="VW61" s="261">
        <v>5015</v>
      </c>
      <c r="VX61" s="261">
        <v>6490</v>
      </c>
      <c r="VY61" s="261">
        <v>6785</v>
      </c>
      <c r="VZ61" s="261">
        <v>6490</v>
      </c>
      <c r="WA61" s="261">
        <v>6785</v>
      </c>
      <c r="WB61" s="261">
        <v>7375</v>
      </c>
      <c r="WC61" s="261">
        <v>6785</v>
      </c>
      <c r="WD61" s="262"/>
      <c r="WE61" s="263">
        <f t="shared" si="39"/>
        <v>84960</v>
      </c>
      <c r="WF61" s="264">
        <f t="shared" si="39"/>
        <v>78175</v>
      </c>
      <c r="WG61" s="261">
        <v>0</v>
      </c>
      <c r="WH61" s="261">
        <v>0</v>
      </c>
      <c r="WI61" s="261">
        <v>0</v>
      </c>
      <c r="WJ61" s="261">
        <v>0</v>
      </c>
      <c r="WK61" s="261">
        <v>11182.67</v>
      </c>
      <c r="WL61" s="261">
        <v>13699.87</v>
      </c>
      <c r="WM61" s="261">
        <v>17780.53</v>
      </c>
      <c r="WN61" s="261">
        <v>10776.88</v>
      </c>
      <c r="WO61" s="261">
        <v>8314.24</v>
      </c>
      <c r="WP61" s="261">
        <v>17680.150000000001</v>
      </c>
      <c r="WQ61" s="261">
        <v>26475.61</v>
      </c>
      <c r="WR61" s="261">
        <v>18459.59</v>
      </c>
      <c r="WS61" s="262"/>
      <c r="WT61" s="263">
        <f t="shared" si="40"/>
        <v>124369.54</v>
      </c>
      <c r="WU61" s="264">
        <f t="shared" si="40"/>
        <v>124369.54</v>
      </c>
      <c r="WV61" s="261">
        <v>0</v>
      </c>
      <c r="WW61" s="261">
        <v>0</v>
      </c>
      <c r="WX61" s="261">
        <v>0</v>
      </c>
      <c r="WY61" s="261">
        <v>0</v>
      </c>
      <c r="WZ61" s="261">
        <v>1243.9100000000001</v>
      </c>
      <c r="XA61" s="261">
        <v>1522.19</v>
      </c>
      <c r="XB61" s="261">
        <v>1975.61</v>
      </c>
      <c r="XC61" s="261">
        <v>1934.88</v>
      </c>
      <c r="XD61" s="261">
        <v>1506.02</v>
      </c>
      <c r="XE61" s="261">
        <v>3019.54</v>
      </c>
      <c r="XF61" s="261">
        <v>4303.49</v>
      </c>
      <c r="XG61" s="261">
        <v>2944.05</v>
      </c>
      <c r="XH61" s="262"/>
      <c r="XI61" s="263">
        <f t="shared" si="41"/>
        <v>18449.690000000002</v>
      </c>
      <c r="XJ61" s="264">
        <f t="shared" si="41"/>
        <v>18449.690000000002</v>
      </c>
      <c r="XK61" s="261">
        <v>0</v>
      </c>
      <c r="XL61" s="261">
        <v>0</v>
      </c>
      <c r="XM61" s="261">
        <v>0</v>
      </c>
      <c r="XN61" s="261">
        <v>0</v>
      </c>
      <c r="XO61" s="261">
        <v>0</v>
      </c>
      <c r="XP61" s="261">
        <v>0</v>
      </c>
      <c r="XQ61" s="261">
        <v>520</v>
      </c>
      <c r="XR61" s="261">
        <v>0</v>
      </c>
      <c r="XS61" s="261">
        <v>0</v>
      </c>
      <c r="XT61" s="261">
        <v>100</v>
      </c>
      <c r="XU61" s="261">
        <v>-100</v>
      </c>
      <c r="XV61" s="261">
        <v>0</v>
      </c>
      <c r="XW61" s="261"/>
      <c r="XX61" s="263">
        <f t="shared" si="42"/>
        <v>520</v>
      </c>
      <c r="XY61" s="264">
        <f t="shared" si="42"/>
        <v>520</v>
      </c>
      <c r="XZ61" s="261">
        <v>0</v>
      </c>
      <c r="YA61" s="261">
        <v>0</v>
      </c>
      <c r="YB61" s="261">
        <v>0</v>
      </c>
      <c r="YC61" s="261">
        <v>0</v>
      </c>
      <c r="YD61" s="261">
        <v>4768.3100000000004</v>
      </c>
      <c r="YE61" s="261">
        <v>7406.14</v>
      </c>
      <c r="YF61" s="261">
        <v>10754.18</v>
      </c>
      <c r="YG61" s="261">
        <v>5307.3</v>
      </c>
      <c r="YH61" s="261">
        <v>5722.03</v>
      </c>
      <c r="YI61" s="261">
        <v>7942.39</v>
      </c>
      <c r="YJ61" s="261">
        <v>9317.0300000000007</v>
      </c>
      <c r="YK61" s="261">
        <v>8178.56</v>
      </c>
      <c r="YL61" s="262"/>
      <c r="YM61" s="263">
        <f t="shared" si="43"/>
        <v>59395.939999999995</v>
      </c>
      <c r="YN61" s="264">
        <f t="shared" si="43"/>
        <v>59395.939999999995</v>
      </c>
      <c r="YO61" s="261">
        <v>0</v>
      </c>
      <c r="YP61" s="261">
        <v>0</v>
      </c>
      <c r="YQ61" s="261">
        <v>0</v>
      </c>
      <c r="YR61" s="261">
        <v>0</v>
      </c>
      <c r="YS61" s="261">
        <v>8203.01</v>
      </c>
      <c r="YT61" s="261">
        <v>10391.84</v>
      </c>
      <c r="YU61" s="261">
        <v>11496.36</v>
      </c>
      <c r="YV61" s="261">
        <v>5038</v>
      </c>
      <c r="YW61" s="261">
        <v>4590.5</v>
      </c>
      <c r="YX61" s="261">
        <v>9660.41</v>
      </c>
      <c r="YY61" s="261">
        <v>10553.52</v>
      </c>
      <c r="YZ61" s="261">
        <v>9024.98</v>
      </c>
      <c r="ZA61" s="262"/>
      <c r="ZB61" s="263">
        <f t="shared" si="44"/>
        <v>68958.62</v>
      </c>
      <c r="ZC61" s="264">
        <f t="shared" si="44"/>
        <v>68958.62</v>
      </c>
      <c r="ZD61" s="261">
        <v>0</v>
      </c>
      <c r="ZE61" s="261">
        <v>0</v>
      </c>
      <c r="ZF61" s="261">
        <v>0</v>
      </c>
      <c r="ZG61" s="261">
        <v>0</v>
      </c>
      <c r="ZH61" s="261">
        <v>0</v>
      </c>
      <c r="ZI61" s="261">
        <v>0</v>
      </c>
      <c r="ZJ61" s="261">
        <v>0</v>
      </c>
      <c r="ZK61" s="261">
        <v>0</v>
      </c>
      <c r="ZL61" s="261">
        <v>0</v>
      </c>
      <c r="ZM61" s="261">
        <v>0</v>
      </c>
      <c r="ZN61" s="261">
        <v>0</v>
      </c>
      <c r="ZO61" s="261">
        <v>0</v>
      </c>
      <c r="ZP61" s="262"/>
      <c r="ZQ61" s="263">
        <f t="shared" si="45"/>
        <v>0</v>
      </c>
      <c r="ZR61" s="264">
        <f t="shared" si="45"/>
        <v>0</v>
      </c>
      <c r="ZS61" s="261">
        <v>0</v>
      </c>
      <c r="ZT61" s="261">
        <v>0</v>
      </c>
      <c r="ZU61" s="261">
        <v>0</v>
      </c>
      <c r="ZV61" s="261">
        <v>0</v>
      </c>
      <c r="ZW61" s="261">
        <v>5583.5</v>
      </c>
      <c r="ZX61" s="261">
        <v>5389.23</v>
      </c>
      <c r="ZY61" s="261">
        <v>4388.37</v>
      </c>
      <c r="ZZ61" s="261">
        <v>1710.37</v>
      </c>
      <c r="AAA61" s="261">
        <v>1642.43</v>
      </c>
      <c r="AAB61" s="261">
        <v>3780.06</v>
      </c>
      <c r="AAC61" s="261">
        <v>4712.26</v>
      </c>
      <c r="AAD61" s="261">
        <v>3630.65</v>
      </c>
      <c r="AAE61" s="262"/>
      <c r="AAF61" s="263">
        <f t="shared" si="46"/>
        <v>30836.870000000003</v>
      </c>
      <c r="AAG61" s="264">
        <f t="shared" si="46"/>
        <v>30836.870000000003</v>
      </c>
      <c r="AAH61" s="261">
        <v>0</v>
      </c>
      <c r="AAI61" s="261">
        <v>0</v>
      </c>
      <c r="AAJ61" s="261">
        <v>0</v>
      </c>
      <c r="AAK61" s="261">
        <v>0</v>
      </c>
      <c r="AAL61" s="261">
        <v>134823.19</v>
      </c>
      <c r="AAM61" s="261">
        <v>134534.45000000001</v>
      </c>
      <c r="AAN61" s="261">
        <v>179710.42</v>
      </c>
      <c r="AAO61" s="261">
        <v>89886.1</v>
      </c>
      <c r="AAP61" s="261">
        <v>78216.350000000006</v>
      </c>
      <c r="AAQ61" s="261">
        <v>150646.78</v>
      </c>
      <c r="AAR61" s="261">
        <v>160325.35999999999</v>
      </c>
      <c r="AAS61" s="261">
        <v>107576.99</v>
      </c>
      <c r="AAT61" s="262"/>
      <c r="AAU61" s="263">
        <f t="shared" si="47"/>
        <v>1035719.64</v>
      </c>
      <c r="AAV61" s="264">
        <f t="shared" si="47"/>
        <v>1035719.64</v>
      </c>
      <c r="AAW61" s="261">
        <v>0</v>
      </c>
      <c r="AAX61" s="261">
        <v>0</v>
      </c>
      <c r="AAY61" s="261">
        <v>0</v>
      </c>
      <c r="AAZ61" s="261">
        <v>0</v>
      </c>
      <c r="ABA61" s="261">
        <v>36466.65</v>
      </c>
      <c r="ABB61" s="261">
        <v>37108.54</v>
      </c>
      <c r="ABC61" s="261">
        <v>39160.43</v>
      </c>
      <c r="ABD61" s="261">
        <v>28184.5</v>
      </c>
      <c r="ABE61" s="261">
        <v>23500.87</v>
      </c>
      <c r="ABF61" s="261">
        <v>43375.33</v>
      </c>
      <c r="ABG61" s="261">
        <v>48615.07</v>
      </c>
      <c r="ABH61" s="261">
        <v>31015.05</v>
      </c>
      <c r="ABI61" s="262"/>
      <c r="ABJ61" s="263">
        <f t="shared" si="48"/>
        <v>287426.44</v>
      </c>
      <c r="ABK61" s="264">
        <f t="shared" si="48"/>
        <v>287426.44</v>
      </c>
      <c r="ABL61" s="261">
        <v>0</v>
      </c>
      <c r="ABM61" s="261">
        <v>0</v>
      </c>
      <c r="ABN61" s="261">
        <v>0</v>
      </c>
      <c r="ABO61" s="261">
        <v>0</v>
      </c>
      <c r="ABP61" s="261">
        <v>30604.36</v>
      </c>
      <c r="ABQ61" s="261">
        <v>31722.89</v>
      </c>
      <c r="ABR61" s="261">
        <v>27729.43</v>
      </c>
      <c r="ABS61" s="261">
        <v>11514.97</v>
      </c>
      <c r="ABT61" s="261">
        <v>9887.16</v>
      </c>
      <c r="ABU61" s="261">
        <v>21214.91</v>
      </c>
      <c r="ABV61" s="261">
        <v>31004.94</v>
      </c>
      <c r="ABW61" s="261">
        <v>23940.14</v>
      </c>
      <c r="ABX61" s="262"/>
      <c r="ABY61" s="263">
        <f t="shared" si="49"/>
        <v>187618.8</v>
      </c>
      <c r="ABZ61" s="264">
        <f t="shared" si="49"/>
        <v>187618.8</v>
      </c>
      <c r="ACA61" s="261">
        <v>0</v>
      </c>
      <c r="ACB61" s="261">
        <v>0</v>
      </c>
      <c r="ACC61" s="261">
        <v>0</v>
      </c>
      <c r="ACD61" s="261">
        <v>0</v>
      </c>
      <c r="ACE61" s="261">
        <v>113.15</v>
      </c>
      <c r="ACF61" s="261">
        <v>30</v>
      </c>
      <c r="ACG61" s="261">
        <v>65</v>
      </c>
      <c r="ACH61" s="261">
        <v>50</v>
      </c>
      <c r="ACI61" s="261">
        <v>20</v>
      </c>
      <c r="ACJ61" s="261">
        <v>73.3</v>
      </c>
      <c r="ACK61" s="261">
        <v>-15</v>
      </c>
      <c r="ACL61" s="261">
        <v>20</v>
      </c>
      <c r="ACM61" s="262"/>
      <c r="ACN61" s="263">
        <f t="shared" si="50"/>
        <v>356.45</v>
      </c>
      <c r="ACO61" s="264">
        <f t="shared" si="50"/>
        <v>356.45</v>
      </c>
      <c r="ACP61" s="261">
        <v>0</v>
      </c>
      <c r="ACQ61" s="261">
        <v>0</v>
      </c>
      <c r="ACR61" s="261">
        <v>0</v>
      </c>
      <c r="ACS61" s="261">
        <v>0</v>
      </c>
      <c r="ACT61" s="261">
        <v>0</v>
      </c>
      <c r="ACU61" s="261">
        <v>0</v>
      </c>
      <c r="ACV61" s="261">
        <v>0</v>
      </c>
      <c r="ACW61" s="261">
        <v>0</v>
      </c>
      <c r="ACX61" s="261">
        <v>0</v>
      </c>
      <c r="ACY61" s="261">
        <v>0</v>
      </c>
      <c r="ACZ61" s="261">
        <v>0</v>
      </c>
      <c r="ADA61" s="261">
        <v>0</v>
      </c>
      <c r="ADB61" s="262"/>
      <c r="ADC61" s="263">
        <f t="shared" si="51"/>
        <v>0</v>
      </c>
      <c r="ADD61" s="264">
        <f t="shared" si="51"/>
        <v>0</v>
      </c>
      <c r="ADE61" s="261">
        <v>213.48</v>
      </c>
      <c r="ADF61" s="261">
        <v>139.09</v>
      </c>
      <c r="ADG61" s="261">
        <v>943.98</v>
      </c>
      <c r="ADH61" s="261">
        <v>334.86</v>
      </c>
      <c r="ADI61" s="261">
        <v>209.52</v>
      </c>
      <c r="ADJ61" s="261">
        <v>550.99</v>
      </c>
      <c r="ADK61" s="261">
        <v>178.19</v>
      </c>
      <c r="ADL61" s="261">
        <v>607.42999999999995</v>
      </c>
      <c r="ADM61" s="261">
        <v>37.67</v>
      </c>
      <c r="ADN61" s="261">
        <v>148.44999999999999</v>
      </c>
      <c r="ADO61" s="261">
        <v>180.42</v>
      </c>
      <c r="ADP61" s="261">
        <v>187.79</v>
      </c>
      <c r="ADQ61" s="262"/>
      <c r="ADR61" s="263">
        <f t="shared" si="52"/>
        <v>3731.87</v>
      </c>
      <c r="ADS61" s="264">
        <f t="shared" si="52"/>
        <v>3518.3899999999994</v>
      </c>
      <c r="ADT61" s="261">
        <v>0</v>
      </c>
      <c r="ADU61" s="261">
        <v>0</v>
      </c>
      <c r="ADV61" s="261">
        <v>0</v>
      </c>
      <c r="ADW61" s="261">
        <v>0</v>
      </c>
      <c r="ADX61" s="261">
        <v>0</v>
      </c>
      <c r="ADY61" s="261">
        <v>0</v>
      </c>
      <c r="ADZ61" s="261">
        <v>0</v>
      </c>
      <c r="AEA61" s="261">
        <v>0</v>
      </c>
      <c r="AEB61" s="261">
        <v>0</v>
      </c>
      <c r="AEC61" s="261">
        <v>0</v>
      </c>
      <c r="AED61" s="261">
        <v>0</v>
      </c>
      <c r="AEE61" s="261">
        <v>0</v>
      </c>
      <c r="AEF61" s="262"/>
      <c r="AEG61" s="263">
        <f t="shared" si="53"/>
        <v>0</v>
      </c>
      <c r="AEH61" s="264">
        <f t="shared" si="53"/>
        <v>0</v>
      </c>
      <c r="AEI61" s="261">
        <v>0</v>
      </c>
      <c r="AEJ61" s="261">
        <v>0</v>
      </c>
      <c r="AEK61" s="261">
        <v>0</v>
      </c>
      <c r="AEL61" s="261">
        <v>0</v>
      </c>
      <c r="AEM61" s="261">
        <v>0</v>
      </c>
      <c r="AEN61" s="261">
        <v>0</v>
      </c>
      <c r="AEO61" s="261">
        <v>0</v>
      </c>
      <c r="AEP61" s="261">
        <v>0</v>
      </c>
      <c r="AEQ61" s="261">
        <v>0</v>
      </c>
      <c r="AER61" s="261">
        <v>0</v>
      </c>
      <c r="AES61" s="261">
        <v>0</v>
      </c>
      <c r="AET61" s="261">
        <v>0</v>
      </c>
      <c r="AEU61" s="262"/>
      <c r="AEV61" s="263">
        <f t="shared" si="54"/>
        <v>0</v>
      </c>
      <c r="AEW61" s="264">
        <f t="shared" si="54"/>
        <v>0</v>
      </c>
      <c r="AEX61" s="261">
        <v>0</v>
      </c>
      <c r="AEY61" s="261">
        <v>0</v>
      </c>
      <c r="AEZ61" s="261">
        <v>0</v>
      </c>
      <c r="AFA61" s="261">
        <v>0</v>
      </c>
      <c r="AFB61" s="261">
        <v>0</v>
      </c>
      <c r="AFC61" s="261">
        <v>0</v>
      </c>
      <c r="AFD61" s="261">
        <v>0</v>
      </c>
      <c r="AFE61" s="261">
        <v>0</v>
      </c>
      <c r="AFF61" s="261">
        <v>0</v>
      </c>
      <c r="AFG61" s="261">
        <v>0</v>
      </c>
      <c r="AFH61" s="261">
        <v>0</v>
      </c>
      <c r="AFI61" s="261">
        <v>0</v>
      </c>
      <c r="AFJ61" s="262"/>
      <c r="AFK61" s="263">
        <f t="shared" si="55"/>
        <v>0</v>
      </c>
      <c r="AFL61" s="264">
        <f t="shared" si="55"/>
        <v>0</v>
      </c>
      <c r="AFM61" s="261">
        <v>9.01</v>
      </c>
      <c r="AFN61" s="261">
        <v>63.71</v>
      </c>
      <c r="AFO61" s="261">
        <v>50.92</v>
      </c>
      <c r="AFP61" s="261">
        <v>29.16</v>
      </c>
      <c r="AFQ61" s="261">
        <v>292.02999999999997</v>
      </c>
      <c r="AFR61" s="261">
        <v>92.27</v>
      </c>
      <c r="AFS61" s="261">
        <v>328.35</v>
      </c>
      <c r="AFT61" s="261">
        <v>2.95</v>
      </c>
      <c r="AFU61" s="261">
        <v>4.78</v>
      </c>
      <c r="AFV61" s="261">
        <v>77.95</v>
      </c>
      <c r="AFW61" s="261">
        <v>400.92</v>
      </c>
      <c r="AFX61" s="261">
        <v>36.799999999999997</v>
      </c>
      <c r="AFY61" s="262"/>
      <c r="AFZ61" s="263">
        <f t="shared" si="56"/>
        <v>1388.8500000000001</v>
      </c>
      <c r="AGA61" s="264">
        <f t="shared" si="56"/>
        <v>1379.84</v>
      </c>
      <c r="AGB61" s="261">
        <v>1</v>
      </c>
      <c r="AGC61" s="261">
        <v>7.08</v>
      </c>
      <c r="AGD61" s="261">
        <v>5.66</v>
      </c>
      <c r="AGE61" s="261">
        <v>3.24</v>
      </c>
      <c r="AGF61" s="261">
        <v>32.450000000000003</v>
      </c>
      <c r="AGG61" s="261">
        <v>10.25</v>
      </c>
      <c r="AGH61" s="261">
        <v>36.479999999999997</v>
      </c>
      <c r="AGI61" s="261">
        <v>0.52</v>
      </c>
      <c r="AGJ61" s="261">
        <v>0.73</v>
      </c>
      <c r="AGK61" s="261">
        <v>16.88</v>
      </c>
      <c r="AGL61" s="261">
        <v>46.75</v>
      </c>
      <c r="AGM61" s="261">
        <v>4.25</v>
      </c>
      <c r="AGN61" s="262"/>
      <c r="AGO61" s="263">
        <f t="shared" si="57"/>
        <v>165.29</v>
      </c>
      <c r="AGP61" s="264">
        <f t="shared" si="57"/>
        <v>164.29</v>
      </c>
      <c r="AGQ61" s="261">
        <v>0</v>
      </c>
      <c r="AGR61" s="261">
        <v>0</v>
      </c>
      <c r="AGS61" s="261">
        <v>0</v>
      </c>
      <c r="AGT61" s="261">
        <v>0</v>
      </c>
      <c r="AGU61" s="261">
        <v>0</v>
      </c>
      <c r="AGV61" s="261">
        <v>0</v>
      </c>
      <c r="AGW61" s="261">
        <v>0</v>
      </c>
      <c r="AGX61" s="261">
        <v>0</v>
      </c>
      <c r="AGY61" s="261">
        <v>0</v>
      </c>
      <c r="AGZ61" s="261">
        <v>0</v>
      </c>
      <c r="AHA61" s="261">
        <v>0</v>
      </c>
      <c r="AHB61" s="261">
        <v>0</v>
      </c>
      <c r="AHC61" s="262"/>
      <c r="AHD61" s="263">
        <f t="shared" si="58"/>
        <v>0</v>
      </c>
      <c r="AHE61" s="264">
        <f t="shared" si="58"/>
        <v>0</v>
      </c>
      <c r="AHF61" s="261">
        <v>260.92</v>
      </c>
      <c r="AHG61" s="261">
        <v>170</v>
      </c>
      <c r="AHH61" s="261">
        <v>1153.76</v>
      </c>
      <c r="AHI61" s="261">
        <v>409.27</v>
      </c>
      <c r="AHJ61" s="261">
        <v>256.08</v>
      </c>
      <c r="AHK61" s="261">
        <v>673.44</v>
      </c>
      <c r="AHL61" s="261">
        <v>217.78</v>
      </c>
      <c r="AHM61" s="261">
        <v>742.41</v>
      </c>
      <c r="AHN61" s="261">
        <v>46.03</v>
      </c>
      <c r="AHO61" s="261">
        <v>181.44</v>
      </c>
      <c r="AHP61" s="261">
        <v>220.51</v>
      </c>
      <c r="AHQ61" s="261">
        <v>229.52</v>
      </c>
      <c r="AHR61" s="262"/>
      <c r="AHS61" s="263">
        <f t="shared" si="59"/>
        <v>4561.1600000000008</v>
      </c>
      <c r="AHT61" s="264">
        <f t="shared" si="59"/>
        <v>4300.2400000000007</v>
      </c>
      <c r="AHU61" s="261">
        <v>0</v>
      </c>
      <c r="AHV61" s="261">
        <v>0</v>
      </c>
      <c r="AHW61" s="261">
        <v>0</v>
      </c>
      <c r="AHX61" s="261">
        <v>0</v>
      </c>
      <c r="AHY61" s="261">
        <v>0</v>
      </c>
      <c r="AHZ61" s="261">
        <v>0</v>
      </c>
      <c r="AIA61" s="261">
        <v>0</v>
      </c>
      <c r="AIB61" s="261">
        <v>0</v>
      </c>
      <c r="AIC61" s="261">
        <v>0</v>
      </c>
      <c r="AID61" s="261">
        <v>0</v>
      </c>
      <c r="AIE61" s="261">
        <v>0</v>
      </c>
      <c r="AIF61" s="261">
        <v>0</v>
      </c>
      <c r="AIG61" s="262"/>
      <c r="AIH61" s="263">
        <f t="shared" si="60"/>
        <v>0</v>
      </c>
      <c r="AII61" s="264">
        <f t="shared" si="60"/>
        <v>0</v>
      </c>
      <c r="AIJ61" s="261">
        <v>0</v>
      </c>
      <c r="AIK61" s="261">
        <v>0</v>
      </c>
      <c r="AIL61" s="261">
        <v>0</v>
      </c>
      <c r="AIM61" s="261">
        <v>0</v>
      </c>
      <c r="AIN61" s="261">
        <v>0</v>
      </c>
      <c r="AIO61" s="261">
        <v>0</v>
      </c>
      <c r="AIP61" s="261">
        <v>0</v>
      </c>
      <c r="AIQ61" s="261">
        <v>0</v>
      </c>
      <c r="AIR61" s="261">
        <v>0</v>
      </c>
      <c r="AIS61" s="261">
        <v>0</v>
      </c>
      <c r="AIT61" s="261">
        <v>0</v>
      </c>
      <c r="AIU61" s="261">
        <v>0</v>
      </c>
      <c r="AIV61" s="262"/>
      <c r="AIW61" s="263">
        <f t="shared" si="61"/>
        <v>0</v>
      </c>
      <c r="AIX61" s="264">
        <f t="shared" si="61"/>
        <v>0</v>
      </c>
      <c r="AIY61" s="261">
        <v>0</v>
      </c>
      <c r="AIZ61" s="261">
        <v>0</v>
      </c>
      <c r="AJA61" s="261">
        <v>0</v>
      </c>
      <c r="AJB61" s="261">
        <v>0</v>
      </c>
      <c r="AJC61" s="261">
        <v>0</v>
      </c>
      <c r="AJD61" s="261">
        <v>0</v>
      </c>
      <c r="AJE61" s="261">
        <v>0</v>
      </c>
      <c r="AJF61" s="261">
        <v>0</v>
      </c>
      <c r="AJG61" s="261">
        <v>0</v>
      </c>
      <c r="AJH61" s="261">
        <v>0</v>
      </c>
      <c r="AJI61" s="261">
        <v>0</v>
      </c>
      <c r="AJJ61" s="261">
        <v>0</v>
      </c>
      <c r="AJK61" s="262"/>
      <c r="AJL61" s="263">
        <f t="shared" si="62"/>
        <v>0</v>
      </c>
      <c r="AJM61" s="264">
        <f t="shared" si="62"/>
        <v>0</v>
      </c>
      <c r="AJN61" s="261">
        <v>125459.39</v>
      </c>
      <c r="AJO61" s="261">
        <v>133003.82</v>
      </c>
      <c r="AJP61" s="261">
        <v>119968.29</v>
      </c>
      <c r="AJQ61" s="261">
        <v>140330.72</v>
      </c>
      <c r="AJR61" s="261">
        <v>0</v>
      </c>
      <c r="AJS61" s="261">
        <v>0</v>
      </c>
      <c r="AJT61" s="261">
        <v>0</v>
      </c>
      <c r="AJU61" s="261">
        <v>0</v>
      </c>
      <c r="AJV61" s="261">
        <v>0</v>
      </c>
      <c r="AJW61" s="261">
        <v>0</v>
      </c>
      <c r="AJX61" s="261">
        <v>0</v>
      </c>
      <c r="AJY61" s="261">
        <v>0</v>
      </c>
      <c r="AJZ61" s="262"/>
      <c r="AKA61" s="263">
        <f t="shared" si="63"/>
        <v>518762.22</v>
      </c>
      <c r="AKB61" s="264">
        <f t="shared" si="63"/>
        <v>393302.82999999996</v>
      </c>
      <c r="AKC61" s="261">
        <v>33848.83</v>
      </c>
      <c r="AKD61" s="261">
        <v>36067.25</v>
      </c>
      <c r="AKE61" s="261">
        <v>32860.42</v>
      </c>
      <c r="AKF61" s="261">
        <v>37565.74</v>
      </c>
      <c r="AKG61" s="261">
        <v>0</v>
      </c>
      <c r="AKH61" s="261">
        <v>0</v>
      </c>
      <c r="AKI61" s="261">
        <v>0</v>
      </c>
      <c r="AKJ61" s="261">
        <v>0</v>
      </c>
      <c r="AKK61" s="261">
        <v>0</v>
      </c>
      <c r="AKL61" s="261">
        <v>0</v>
      </c>
      <c r="AKM61" s="261">
        <v>0</v>
      </c>
      <c r="AKN61" s="261">
        <v>0</v>
      </c>
      <c r="AKO61" s="262"/>
      <c r="AKP61" s="263">
        <f t="shared" si="64"/>
        <v>140342.24</v>
      </c>
      <c r="AKQ61" s="264">
        <f t="shared" si="64"/>
        <v>106493.41</v>
      </c>
      <c r="AKR61" s="261">
        <v>0</v>
      </c>
      <c r="AKS61" s="261">
        <v>29677.88</v>
      </c>
      <c r="AKT61" s="261">
        <v>87844.22</v>
      </c>
      <c r="AKU61" s="261">
        <v>12300</v>
      </c>
      <c r="AKV61" s="261">
        <v>12000</v>
      </c>
      <c r="AKW61" s="261">
        <v>25000</v>
      </c>
      <c r="AKX61" s="261">
        <v>0</v>
      </c>
      <c r="AKY61" s="261">
        <v>21817.919999999998</v>
      </c>
      <c r="AKZ61" s="261">
        <v>0</v>
      </c>
      <c r="ALA61" s="261">
        <v>0</v>
      </c>
      <c r="ALB61" s="261">
        <v>0</v>
      </c>
      <c r="ALC61" s="261">
        <v>0</v>
      </c>
      <c r="ALD61" s="262"/>
      <c r="ALE61" s="263">
        <f t="shared" si="65"/>
        <v>188640.02000000002</v>
      </c>
      <c r="ALF61" s="264">
        <f t="shared" si="65"/>
        <v>188640.02000000002</v>
      </c>
      <c r="ALG61" s="261">
        <v>350</v>
      </c>
      <c r="ALH61" s="261">
        <v>770</v>
      </c>
      <c r="ALI61" s="261">
        <v>610</v>
      </c>
      <c r="ALJ61" s="261">
        <v>380</v>
      </c>
      <c r="ALK61" s="261">
        <v>0</v>
      </c>
      <c r="ALL61" s="261">
        <v>0</v>
      </c>
      <c r="ALM61" s="261">
        <v>0</v>
      </c>
      <c r="ALN61" s="261">
        <v>0</v>
      </c>
      <c r="ALO61" s="261">
        <v>0</v>
      </c>
      <c r="ALP61" s="261">
        <v>0</v>
      </c>
      <c r="ALQ61" s="261">
        <v>0</v>
      </c>
      <c r="ALR61" s="261">
        <v>0</v>
      </c>
      <c r="ALS61" s="262"/>
      <c r="ALT61" s="263">
        <f t="shared" si="66"/>
        <v>2110</v>
      </c>
      <c r="ALU61" s="264">
        <f t="shared" si="66"/>
        <v>1760</v>
      </c>
      <c r="ALV61" s="261">
        <v>28897.22</v>
      </c>
      <c r="ALW61" s="261">
        <v>30025.8</v>
      </c>
      <c r="ALX61" s="261">
        <v>27536.51</v>
      </c>
      <c r="ALY61" s="261">
        <v>33398.99</v>
      </c>
      <c r="ALZ61" s="261">
        <v>0</v>
      </c>
      <c r="AMA61" s="261">
        <v>0</v>
      </c>
      <c r="AMB61" s="261">
        <v>0</v>
      </c>
      <c r="AMC61" s="261">
        <v>0</v>
      </c>
      <c r="AMD61" s="261">
        <v>0</v>
      </c>
      <c r="AME61" s="261">
        <v>0</v>
      </c>
      <c r="AMF61" s="261">
        <v>0</v>
      </c>
      <c r="AMG61" s="261">
        <v>0</v>
      </c>
      <c r="AMH61" s="262"/>
      <c r="AMI61" s="263">
        <f t="shared" si="67"/>
        <v>119858.51999999999</v>
      </c>
      <c r="AMJ61" s="264">
        <f t="shared" si="67"/>
        <v>90961.299999999988</v>
      </c>
      <c r="AMK61" s="261">
        <v>0</v>
      </c>
      <c r="AML61" s="261">
        <v>0</v>
      </c>
      <c r="AMM61" s="261">
        <v>0</v>
      </c>
      <c r="AMN61" s="261">
        <v>0</v>
      </c>
      <c r="AMO61" s="261">
        <v>0</v>
      </c>
      <c r="AMP61" s="261">
        <v>0</v>
      </c>
      <c r="AMQ61" s="261">
        <v>0</v>
      </c>
      <c r="AMR61" s="261">
        <v>0</v>
      </c>
      <c r="AMS61" s="261">
        <v>0</v>
      </c>
      <c r="AMT61" s="261">
        <v>0</v>
      </c>
      <c r="AMU61" s="261">
        <v>0</v>
      </c>
      <c r="AMV61" s="261">
        <v>0</v>
      </c>
      <c r="AMW61" s="262"/>
      <c r="AMX61" s="263">
        <f t="shared" si="68"/>
        <v>0</v>
      </c>
      <c r="AMY61" s="264">
        <f t="shared" si="68"/>
        <v>0</v>
      </c>
      <c r="AMZ61" s="261">
        <v>285</v>
      </c>
      <c r="ANA61" s="261">
        <v>390</v>
      </c>
      <c r="ANB61" s="261">
        <v>242</v>
      </c>
      <c r="ANC61" s="261">
        <v>596.30999999999995</v>
      </c>
      <c r="AND61" s="261">
        <v>0</v>
      </c>
      <c r="ANE61" s="261">
        <v>0</v>
      </c>
      <c r="ANF61" s="261">
        <v>0</v>
      </c>
      <c r="ANG61" s="261">
        <v>0</v>
      </c>
      <c r="ANH61" s="261">
        <v>0</v>
      </c>
      <c r="ANI61" s="261">
        <v>0</v>
      </c>
      <c r="ANJ61" s="261">
        <v>0</v>
      </c>
      <c r="ANK61" s="261">
        <v>0</v>
      </c>
      <c r="ANL61" s="262"/>
      <c r="ANM61" s="263">
        <f t="shared" si="69"/>
        <v>1513.31</v>
      </c>
      <c r="ANN61" s="264">
        <f t="shared" si="69"/>
        <v>1228.31</v>
      </c>
      <c r="ANO61" s="261">
        <v>0</v>
      </c>
      <c r="ANP61" s="261">
        <v>0</v>
      </c>
      <c r="ANQ61" s="261">
        <v>0</v>
      </c>
      <c r="ANR61" s="261">
        <v>0</v>
      </c>
      <c r="ANS61" s="261">
        <v>0</v>
      </c>
      <c r="ANT61" s="261">
        <v>0</v>
      </c>
      <c r="ANU61" s="261">
        <v>0</v>
      </c>
      <c r="ANV61" s="261">
        <v>0</v>
      </c>
      <c r="ANW61" s="261">
        <v>0</v>
      </c>
      <c r="ANX61" s="261">
        <v>0</v>
      </c>
      <c r="ANY61" s="261">
        <v>0</v>
      </c>
      <c r="ANZ61" s="261">
        <v>0</v>
      </c>
      <c r="AOA61" s="262"/>
      <c r="AOB61" s="263">
        <f t="shared" si="70"/>
        <v>0</v>
      </c>
      <c r="AOC61" s="264">
        <f t="shared" si="70"/>
        <v>0</v>
      </c>
      <c r="AOD61" s="261">
        <v>0</v>
      </c>
      <c r="AOE61" s="261">
        <v>0</v>
      </c>
      <c r="AOF61" s="261">
        <v>0</v>
      </c>
      <c r="AOG61" s="261">
        <v>0</v>
      </c>
      <c r="AOH61" s="261">
        <v>0</v>
      </c>
      <c r="AOI61" s="261">
        <v>0</v>
      </c>
      <c r="AOJ61" s="261">
        <v>0</v>
      </c>
      <c r="AOK61" s="261">
        <v>0</v>
      </c>
      <c r="AOL61" s="261">
        <v>0</v>
      </c>
      <c r="AOM61" s="261">
        <v>0</v>
      </c>
      <c r="AON61" s="261">
        <v>0</v>
      </c>
      <c r="AOO61" s="261">
        <v>0</v>
      </c>
      <c r="AOP61" s="262"/>
      <c r="AOQ61" s="263">
        <f t="shared" si="71"/>
        <v>0</v>
      </c>
      <c r="AOR61" s="264">
        <f t="shared" si="71"/>
        <v>0</v>
      </c>
      <c r="AOS61" s="261">
        <v>0</v>
      </c>
      <c r="AOT61" s="261">
        <v>0</v>
      </c>
      <c r="AOU61" s="261">
        <v>0</v>
      </c>
      <c r="AOV61" s="261">
        <v>0</v>
      </c>
      <c r="AOW61" s="261">
        <v>0</v>
      </c>
      <c r="AOX61" s="261">
        <v>0</v>
      </c>
      <c r="AOY61" s="261">
        <v>0</v>
      </c>
      <c r="AOZ61" s="261">
        <v>0</v>
      </c>
      <c r="APA61" s="261">
        <v>0</v>
      </c>
      <c r="APB61" s="261">
        <v>0</v>
      </c>
      <c r="APC61" s="261">
        <v>0</v>
      </c>
      <c r="APD61" s="261">
        <v>0</v>
      </c>
      <c r="APE61" s="262"/>
      <c r="APF61" s="263">
        <f t="shared" si="72"/>
        <v>0</v>
      </c>
      <c r="APG61" s="264">
        <f t="shared" si="72"/>
        <v>0</v>
      </c>
      <c r="APH61" s="261">
        <v>0</v>
      </c>
      <c r="API61" s="261">
        <v>-261.54000000000002</v>
      </c>
      <c r="APJ61" s="261">
        <v>0</v>
      </c>
      <c r="APK61" s="261">
        <v>43.69</v>
      </c>
      <c r="APL61" s="261">
        <v>0</v>
      </c>
      <c r="APM61" s="261">
        <v>0</v>
      </c>
      <c r="APN61" s="261">
        <v>0</v>
      </c>
      <c r="APO61" s="261">
        <v>0</v>
      </c>
      <c r="APP61" s="261">
        <v>0</v>
      </c>
      <c r="APQ61" s="261">
        <v>0</v>
      </c>
      <c r="APR61" s="261">
        <v>0</v>
      </c>
      <c r="APS61" s="261">
        <v>0</v>
      </c>
      <c r="APT61" s="262"/>
      <c r="APU61" s="263">
        <f t="shared" si="73"/>
        <v>-217.85000000000002</v>
      </c>
      <c r="APV61" s="264">
        <f t="shared" si="73"/>
        <v>-217.85000000000002</v>
      </c>
      <c r="APW61" s="261">
        <v>0</v>
      </c>
      <c r="APX61" s="261">
        <v>0</v>
      </c>
      <c r="APY61" s="261">
        <v>0</v>
      </c>
      <c r="APZ61" s="261">
        <v>0</v>
      </c>
      <c r="AQA61" s="261">
        <v>0</v>
      </c>
      <c r="AQB61" s="261">
        <v>0</v>
      </c>
      <c r="AQC61" s="261">
        <v>0</v>
      </c>
      <c r="AQD61" s="261">
        <v>0</v>
      </c>
      <c r="AQE61" s="261">
        <v>0</v>
      </c>
      <c r="AQF61" s="261">
        <v>0</v>
      </c>
      <c r="AQG61" s="261">
        <v>0</v>
      </c>
      <c r="AQH61" s="261">
        <v>0</v>
      </c>
      <c r="AQI61" s="262"/>
      <c r="AQJ61" s="263">
        <f t="shared" si="74"/>
        <v>0</v>
      </c>
      <c r="AQK61" s="264">
        <f t="shared" si="74"/>
        <v>0</v>
      </c>
      <c r="AQL61" s="261"/>
      <c r="AQM61" s="261"/>
      <c r="AQN61" s="261"/>
      <c r="AQO61" s="261"/>
      <c r="AQP61" s="261"/>
      <c r="AQQ61" s="261"/>
      <c r="AQR61" s="261">
        <v>315020</v>
      </c>
      <c r="AQS61" s="261"/>
      <c r="AQT61" s="261"/>
      <c r="AQU61" s="261"/>
      <c r="AQV61" s="261"/>
      <c r="AQW61" s="261"/>
      <c r="AQX61" s="262"/>
      <c r="AQY61" s="263">
        <f t="shared" si="75"/>
        <v>315020</v>
      </c>
      <c r="AQZ61" s="264">
        <f t="shared" si="75"/>
        <v>315020</v>
      </c>
      <c r="ARA61" s="261">
        <v>0</v>
      </c>
      <c r="ARB61" s="261">
        <v>0</v>
      </c>
      <c r="ARC61" s="261">
        <v>0</v>
      </c>
      <c r="ARD61" s="261">
        <v>29271</v>
      </c>
      <c r="ARE61" s="261">
        <v>9757</v>
      </c>
      <c r="ARF61" s="261">
        <v>9757</v>
      </c>
      <c r="ARG61" s="261">
        <v>9757</v>
      </c>
      <c r="ARH61" s="261">
        <v>9757</v>
      </c>
      <c r="ARI61" s="261">
        <v>9757</v>
      </c>
      <c r="ARJ61" s="261">
        <v>0</v>
      </c>
      <c r="ARK61" s="261">
        <v>0</v>
      </c>
      <c r="ARL61" s="261">
        <v>0</v>
      </c>
      <c r="ARM61" s="262"/>
      <c r="ARN61" s="263">
        <f t="shared" si="76"/>
        <v>78056</v>
      </c>
      <c r="ARO61" s="264">
        <f t="shared" si="76"/>
        <v>78056</v>
      </c>
      <c r="ARP61" s="261">
        <v>840434.83</v>
      </c>
      <c r="ARQ61" s="261">
        <v>598161.93000000005</v>
      </c>
      <c r="ARR61" s="261">
        <v>626856.47</v>
      </c>
      <c r="ARS61" s="261">
        <v>850824.08</v>
      </c>
      <c r="ART61" s="261">
        <v>629880.18000000005</v>
      </c>
      <c r="ARU61" s="261">
        <v>887299.19</v>
      </c>
      <c r="ARV61" s="261">
        <v>638888.59</v>
      </c>
      <c r="ARW61" s="261">
        <v>620161.22</v>
      </c>
      <c r="ARX61" s="261">
        <v>633841.87</v>
      </c>
      <c r="ARY61" s="261">
        <v>464402.16</v>
      </c>
      <c r="ARZ61" s="261">
        <v>503504.79</v>
      </c>
      <c r="ASA61" s="262"/>
      <c r="ASB61" s="265">
        <f t="shared" si="78"/>
        <v>7294255.3099999996</v>
      </c>
      <c r="ASC61" s="266"/>
      <c r="ASD61" s="261"/>
      <c r="ASE61" s="261"/>
      <c r="ASF61" s="261"/>
      <c r="ASG61" s="261"/>
      <c r="ASH61" s="261"/>
      <c r="ASI61" s="261">
        <v>43832.78</v>
      </c>
      <c r="ASJ61" s="261"/>
      <c r="ASK61" s="261"/>
      <c r="ASL61" s="261"/>
      <c r="ASM61" s="261">
        <v>29057.88</v>
      </c>
      <c r="ASN61" s="262"/>
      <c r="ASO61" s="267">
        <f t="shared" si="77"/>
        <v>72890.66</v>
      </c>
    </row>
    <row r="62" spans="1:1185" x14ac:dyDescent="0.25">
      <c r="A62" s="39">
        <v>60</v>
      </c>
      <c r="B62" s="40">
        <v>1</v>
      </c>
      <c r="C62" s="40" t="s">
        <v>71</v>
      </c>
      <c r="D62" s="40" t="s">
        <v>71</v>
      </c>
      <c r="E62" s="41" t="s">
        <v>71</v>
      </c>
      <c r="F62" s="187">
        <v>1647397</v>
      </c>
      <c r="G62" s="49">
        <v>1864635</v>
      </c>
      <c r="H62" s="51">
        <v>1617380</v>
      </c>
      <c r="I62" s="49">
        <v>1633445</v>
      </c>
      <c r="J62" s="49"/>
      <c r="K62" s="51">
        <v>209326</v>
      </c>
      <c r="L62" s="49">
        <v>2007971.33</v>
      </c>
      <c r="M62" s="49">
        <v>1798646</v>
      </c>
      <c r="N62" s="49">
        <v>1617380</v>
      </c>
      <c r="O62" s="49">
        <v>134782</v>
      </c>
      <c r="P62" s="49">
        <v>136120</v>
      </c>
      <c r="Q62" s="258">
        <v>24257.39540063895</v>
      </c>
      <c r="R62" s="259">
        <v>41731.918471640842</v>
      </c>
      <c r="S62" s="260">
        <f t="shared" si="0"/>
        <v>65989.313872279788</v>
      </c>
      <c r="T62" s="268">
        <v>13320.27</v>
      </c>
      <c r="U62" s="268">
        <v>8603.2999999999993</v>
      </c>
      <c r="V62" s="268">
        <v>5199.29</v>
      </c>
      <c r="W62" s="268">
        <v>5921.92</v>
      </c>
      <c r="X62" s="268">
        <v>5981.03</v>
      </c>
      <c r="Y62" s="268">
        <v>5454.64</v>
      </c>
      <c r="Z62" s="268">
        <v>8181.87</v>
      </c>
      <c r="AA62" s="268">
        <v>4384.92</v>
      </c>
      <c r="AB62" s="268">
        <v>5603.78</v>
      </c>
      <c r="AC62" s="268">
        <v>9433.36</v>
      </c>
      <c r="AD62" s="268">
        <v>3168</v>
      </c>
      <c r="AE62" s="268">
        <v>3308.57</v>
      </c>
      <c r="AF62" s="269"/>
      <c r="AG62" s="270">
        <f t="shared" si="1"/>
        <v>78560.950000000012</v>
      </c>
      <c r="AH62" s="271">
        <f t="shared" si="1"/>
        <v>65240.68</v>
      </c>
      <c r="AI62" s="268">
        <v>1996.87</v>
      </c>
      <c r="AJ62" s="268">
        <v>3272.49</v>
      </c>
      <c r="AK62" s="268">
        <v>2194.64</v>
      </c>
      <c r="AL62" s="268">
        <v>1922.6</v>
      </c>
      <c r="AM62" s="268">
        <v>1802.58</v>
      </c>
      <c r="AN62" s="268">
        <v>1862.38</v>
      </c>
      <c r="AO62" s="268">
        <v>1876.54</v>
      </c>
      <c r="AP62" s="268">
        <v>1417.92</v>
      </c>
      <c r="AQ62" s="268">
        <v>1319.4</v>
      </c>
      <c r="AR62" s="268">
        <v>2240.11</v>
      </c>
      <c r="AS62" s="268">
        <v>519</v>
      </c>
      <c r="AT62" s="268">
        <v>821.91</v>
      </c>
      <c r="AU62" s="269"/>
      <c r="AV62" s="270">
        <f t="shared" si="2"/>
        <v>21246.440000000002</v>
      </c>
      <c r="AW62" s="271">
        <f t="shared" si="2"/>
        <v>19249.57</v>
      </c>
      <c r="AX62" s="268">
        <v>0</v>
      </c>
      <c r="AY62" s="268">
        <v>0</v>
      </c>
      <c r="AZ62" s="268">
        <v>0</v>
      </c>
      <c r="BA62" s="268">
        <v>0</v>
      </c>
      <c r="BB62" s="268">
        <v>0</v>
      </c>
      <c r="BC62" s="268">
        <v>0</v>
      </c>
      <c r="BD62" s="268">
        <v>0</v>
      </c>
      <c r="BE62" s="268">
        <v>0</v>
      </c>
      <c r="BF62" s="268">
        <v>0</v>
      </c>
      <c r="BG62" s="268">
        <v>0</v>
      </c>
      <c r="BH62" s="268">
        <v>0</v>
      </c>
      <c r="BI62" s="268">
        <v>0</v>
      </c>
      <c r="BJ62" s="269"/>
      <c r="BK62" s="270">
        <f t="shared" si="3"/>
        <v>0</v>
      </c>
      <c r="BL62" s="271">
        <f t="shared" si="3"/>
        <v>0</v>
      </c>
      <c r="BM62" s="268">
        <v>477.11</v>
      </c>
      <c r="BN62" s="268">
        <v>804.96</v>
      </c>
      <c r="BO62" s="268">
        <v>502.01</v>
      </c>
      <c r="BP62" s="268">
        <v>1011.87</v>
      </c>
      <c r="BQ62" s="268">
        <v>855.64</v>
      </c>
      <c r="BR62" s="268">
        <v>981.03</v>
      </c>
      <c r="BS62" s="268">
        <v>534.32000000000005</v>
      </c>
      <c r="BT62" s="268">
        <v>425.3</v>
      </c>
      <c r="BU62" s="268">
        <v>354.96</v>
      </c>
      <c r="BV62" s="268">
        <v>783.31</v>
      </c>
      <c r="BW62" s="268">
        <v>654.12</v>
      </c>
      <c r="BX62" s="268">
        <v>691.49</v>
      </c>
      <c r="BY62" s="269"/>
      <c r="BZ62" s="270">
        <f t="shared" si="4"/>
        <v>8076.12</v>
      </c>
      <c r="CA62" s="271">
        <f t="shared" si="4"/>
        <v>7599.0099999999993</v>
      </c>
      <c r="CB62" s="268">
        <v>3528.5</v>
      </c>
      <c r="CC62" s="268">
        <v>6913.49</v>
      </c>
      <c r="CD62" s="268">
        <v>4250.74</v>
      </c>
      <c r="CE62" s="268">
        <v>4864.96</v>
      </c>
      <c r="CF62" s="268">
        <v>10806.56</v>
      </c>
      <c r="CG62" s="268">
        <v>5996.24</v>
      </c>
      <c r="CH62" s="268">
        <v>6240.48</v>
      </c>
      <c r="CI62" s="268">
        <v>5095.54</v>
      </c>
      <c r="CJ62" s="268">
        <v>4048.32</v>
      </c>
      <c r="CK62" s="268">
        <v>5196.12</v>
      </c>
      <c r="CL62" s="268">
        <v>2600.92</v>
      </c>
      <c r="CM62" s="268">
        <v>4428.42</v>
      </c>
      <c r="CN62" s="269"/>
      <c r="CO62" s="270">
        <f t="shared" si="5"/>
        <v>63970.29</v>
      </c>
      <c r="CP62" s="271">
        <f t="shared" si="5"/>
        <v>60441.79</v>
      </c>
      <c r="CQ62" s="268">
        <v>0</v>
      </c>
      <c r="CR62" s="268">
        <v>0</v>
      </c>
      <c r="CS62" s="268">
        <v>0</v>
      </c>
      <c r="CT62" s="268">
        <v>0</v>
      </c>
      <c r="CU62" s="268">
        <v>0</v>
      </c>
      <c r="CV62" s="268">
        <v>0</v>
      </c>
      <c r="CW62" s="268">
        <v>0</v>
      </c>
      <c r="CX62" s="268">
        <v>80</v>
      </c>
      <c r="CY62" s="268">
        <v>0</v>
      </c>
      <c r="CZ62" s="268">
        <v>0</v>
      </c>
      <c r="DA62" s="268">
        <v>0</v>
      </c>
      <c r="DB62" s="268">
        <v>0</v>
      </c>
      <c r="DC62" s="269"/>
      <c r="DD62" s="270">
        <f t="shared" si="6"/>
        <v>80</v>
      </c>
      <c r="DE62" s="271">
        <f t="shared" si="6"/>
        <v>80</v>
      </c>
      <c r="DF62" s="268">
        <v>3261.34</v>
      </c>
      <c r="DG62" s="268">
        <v>6656.22</v>
      </c>
      <c r="DH62" s="268">
        <v>4618.42</v>
      </c>
      <c r="DI62" s="268">
        <v>3178</v>
      </c>
      <c r="DJ62" s="268">
        <v>7312.39</v>
      </c>
      <c r="DK62" s="268">
        <v>8379.6299999999992</v>
      </c>
      <c r="DL62" s="268">
        <v>3548.51</v>
      </c>
      <c r="DM62" s="268">
        <v>7637.15</v>
      </c>
      <c r="DN62" s="268">
        <v>2300.46</v>
      </c>
      <c r="DO62" s="268">
        <v>2519.98</v>
      </c>
      <c r="DP62" s="268">
        <v>2450.7399999999998</v>
      </c>
      <c r="DQ62" s="268">
        <v>2883.37</v>
      </c>
      <c r="DR62" s="269"/>
      <c r="DS62" s="270">
        <f t="shared" si="7"/>
        <v>54746.210000000006</v>
      </c>
      <c r="DT62" s="271">
        <f t="shared" si="7"/>
        <v>51484.87</v>
      </c>
      <c r="DU62" s="268">
        <v>9032.35</v>
      </c>
      <c r="DV62" s="268">
        <v>4353.6000000000004</v>
      </c>
      <c r="DW62" s="268">
        <v>4661.07</v>
      </c>
      <c r="DX62" s="268">
        <v>2245.81</v>
      </c>
      <c r="DY62" s="268">
        <v>3184.89</v>
      </c>
      <c r="DZ62" s="268">
        <v>3248.35</v>
      </c>
      <c r="EA62" s="268">
        <v>3753.6</v>
      </c>
      <c r="EB62" s="268">
        <v>2314.42</v>
      </c>
      <c r="EC62" s="268">
        <v>1593.85</v>
      </c>
      <c r="ED62" s="268">
        <v>4687.46</v>
      </c>
      <c r="EE62" s="268">
        <v>1208.24</v>
      </c>
      <c r="EF62" s="268">
        <v>2034.53</v>
      </c>
      <c r="EG62" s="269"/>
      <c r="EH62" s="270">
        <f t="shared" si="8"/>
        <v>42318.169999999991</v>
      </c>
      <c r="EI62" s="271">
        <f t="shared" si="8"/>
        <v>33285.82</v>
      </c>
      <c r="EJ62" s="268">
        <v>585.62</v>
      </c>
      <c r="EK62" s="268">
        <v>1068.6500000000001</v>
      </c>
      <c r="EL62" s="268">
        <v>973.94</v>
      </c>
      <c r="EM62" s="268">
        <v>819.96</v>
      </c>
      <c r="EN62" s="268">
        <v>934.36</v>
      </c>
      <c r="EO62" s="268">
        <v>1135.98</v>
      </c>
      <c r="EP62" s="268">
        <v>901.66</v>
      </c>
      <c r="EQ62" s="268">
        <v>319.45</v>
      </c>
      <c r="ER62" s="268">
        <v>220.12</v>
      </c>
      <c r="ES62" s="268">
        <v>950.8</v>
      </c>
      <c r="ET62" s="268">
        <v>584.94000000000005</v>
      </c>
      <c r="EU62" s="268">
        <v>495.7</v>
      </c>
      <c r="EV62" s="269"/>
      <c r="EW62" s="270">
        <f t="shared" si="9"/>
        <v>8991.18</v>
      </c>
      <c r="EX62" s="271">
        <f t="shared" si="9"/>
        <v>8405.5600000000013</v>
      </c>
      <c r="EY62" s="268">
        <v>0</v>
      </c>
      <c r="EZ62" s="268">
        <v>0</v>
      </c>
      <c r="FA62" s="268">
        <v>0</v>
      </c>
      <c r="FB62" s="268">
        <v>0</v>
      </c>
      <c r="FC62" s="268">
        <v>0</v>
      </c>
      <c r="FD62" s="268">
        <v>0</v>
      </c>
      <c r="FE62" s="268">
        <v>10</v>
      </c>
      <c r="FF62" s="268">
        <v>0</v>
      </c>
      <c r="FG62" s="268">
        <v>0</v>
      </c>
      <c r="FH62" s="268">
        <v>0</v>
      </c>
      <c r="FI62" s="268">
        <v>0</v>
      </c>
      <c r="FJ62" s="268">
        <v>0</v>
      </c>
      <c r="FK62" s="269"/>
      <c r="FL62" s="270">
        <f t="shared" si="10"/>
        <v>10</v>
      </c>
      <c r="FM62" s="271">
        <f t="shared" si="10"/>
        <v>10</v>
      </c>
      <c r="FN62" s="268">
        <v>591.79</v>
      </c>
      <c r="FO62" s="268">
        <v>928.67</v>
      </c>
      <c r="FP62" s="268">
        <v>676.89</v>
      </c>
      <c r="FQ62" s="268">
        <v>598.33000000000004</v>
      </c>
      <c r="FR62" s="268">
        <v>709.72</v>
      </c>
      <c r="FS62" s="268">
        <v>731.76</v>
      </c>
      <c r="FT62" s="268">
        <v>946.85</v>
      </c>
      <c r="FU62" s="268">
        <v>278.72000000000003</v>
      </c>
      <c r="FV62" s="268">
        <v>407.33</v>
      </c>
      <c r="FW62" s="268">
        <v>1150.79</v>
      </c>
      <c r="FX62" s="268">
        <v>813.33</v>
      </c>
      <c r="FY62" s="268">
        <v>543.71</v>
      </c>
      <c r="FZ62" s="269"/>
      <c r="GA62" s="270">
        <f t="shared" si="11"/>
        <v>8377.89</v>
      </c>
      <c r="GB62" s="271">
        <f t="shared" si="11"/>
        <v>7786.1</v>
      </c>
      <c r="GC62" s="268">
        <v>4574.71</v>
      </c>
      <c r="GD62" s="268">
        <v>4485.3100000000004</v>
      </c>
      <c r="GE62" s="268">
        <v>3229.99</v>
      </c>
      <c r="GF62" s="268">
        <v>3534.2</v>
      </c>
      <c r="GG62" s="268">
        <v>3290.88</v>
      </c>
      <c r="GH62" s="268">
        <v>2996.28</v>
      </c>
      <c r="GI62" s="268">
        <v>2763.66</v>
      </c>
      <c r="GJ62" s="268">
        <v>1345.06</v>
      </c>
      <c r="GK62" s="268">
        <v>1747.33</v>
      </c>
      <c r="GL62" s="268">
        <v>2800.33</v>
      </c>
      <c r="GM62" s="268">
        <v>1871.77</v>
      </c>
      <c r="GN62" s="268">
        <v>2539.7399999999998</v>
      </c>
      <c r="GO62" s="269"/>
      <c r="GP62" s="270">
        <f t="shared" si="12"/>
        <v>35179.26</v>
      </c>
      <c r="GQ62" s="271">
        <f t="shared" si="12"/>
        <v>30604.550000000003</v>
      </c>
      <c r="GR62" s="268">
        <v>3823.75</v>
      </c>
      <c r="GS62" s="268">
        <v>3876.58</v>
      </c>
      <c r="GT62" s="268">
        <v>4277.24</v>
      </c>
      <c r="GU62" s="268">
        <v>3877.56</v>
      </c>
      <c r="GV62" s="268">
        <v>3861.91</v>
      </c>
      <c r="GW62" s="268">
        <v>2457.0500000000002</v>
      </c>
      <c r="GX62" s="268">
        <v>3671.22</v>
      </c>
      <c r="GY62" s="268">
        <v>2605</v>
      </c>
      <c r="GZ62" s="268">
        <v>1599.96</v>
      </c>
      <c r="HA62" s="268">
        <v>2616.4899999999998</v>
      </c>
      <c r="HB62" s="268">
        <v>2333.35</v>
      </c>
      <c r="HC62" s="268">
        <v>1799.32</v>
      </c>
      <c r="HD62" s="269"/>
      <c r="HE62" s="270">
        <f t="shared" si="13"/>
        <v>36799.43</v>
      </c>
      <c r="HF62" s="271">
        <f t="shared" si="13"/>
        <v>32975.68</v>
      </c>
      <c r="HG62" s="268">
        <v>0</v>
      </c>
      <c r="HH62" s="268">
        <v>0</v>
      </c>
      <c r="HI62" s="268">
        <v>0</v>
      </c>
      <c r="HJ62" s="268">
        <v>0</v>
      </c>
      <c r="HK62" s="268">
        <v>0</v>
      </c>
      <c r="HL62" s="268">
        <v>0</v>
      </c>
      <c r="HM62" s="268">
        <v>0</v>
      </c>
      <c r="HN62" s="268">
        <v>0</v>
      </c>
      <c r="HO62" s="268">
        <v>0</v>
      </c>
      <c r="HP62" s="268">
        <v>0</v>
      </c>
      <c r="HQ62" s="268">
        <v>0</v>
      </c>
      <c r="HR62" s="268">
        <v>0</v>
      </c>
      <c r="HS62" s="269"/>
      <c r="HT62" s="270">
        <f t="shared" si="14"/>
        <v>0</v>
      </c>
      <c r="HU62" s="271">
        <f t="shared" si="14"/>
        <v>0</v>
      </c>
      <c r="HV62" s="268">
        <v>0</v>
      </c>
      <c r="HW62" s="268">
        <v>0</v>
      </c>
      <c r="HX62" s="268">
        <v>0</v>
      </c>
      <c r="HY62" s="268">
        <v>0</v>
      </c>
      <c r="HZ62" s="268">
        <v>0</v>
      </c>
      <c r="IA62" s="268">
        <v>0</v>
      </c>
      <c r="IB62" s="268">
        <v>0</v>
      </c>
      <c r="IC62" s="268">
        <v>0</v>
      </c>
      <c r="ID62" s="268">
        <v>0</v>
      </c>
      <c r="IE62" s="268">
        <v>0</v>
      </c>
      <c r="IF62" s="268">
        <v>0</v>
      </c>
      <c r="IG62" s="268">
        <v>0</v>
      </c>
      <c r="IH62" s="269"/>
      <c r="II62" s="270">
        <f t="shared" si="15"/>
        <v>0</v>
      </c>
      <c r="IJ62" s="271">
        <f t="shared" si="15"/>
        <v>0</v>
      </c>
      <c r="IK62" s="268">
        <v>4333.62</v>
      </c>
      <c r="IL62" s="268">
        <v>5420.34</v>
      </c>
      <c r="IM62" s="268">
        <v>3033</v>
      </c>
      <c r="IN62" s="268">
        <v>5681.5</v>
      </c>
      <c r="IO62" s="268">
        <v>3480</v>
      </c>
      <c r="IP62" s="268">
        <v>5102.83</v>
      </c>
      <c r="IQ62" s="268">
        <v>4230.5</v>
      </c>
      <c r="IR62" s="268">
        <v>4560</v>
      </c>
      <c r="IS62" s="268">
        <v>5747.5</v>
      </c>
      <c r="IT62" s="268">
        <v>6967.89</v>
      </c>
      <c r="IU62" s="268">
        <v>7395</v>
      </c>
      <c r="IV62" s="268">
        <v>6770.82</v>
      </c>
      <c r="IW62" s="269"/>
      <c r="IX62" s="270">
        <f t="shared" si="16"/>
        <v>62723</v>
      </c>
      <c r="IY62" s="271">
        <f t="shared" si="16"/>
        <v>58389.38</v>
      </c>
      <c r="IZ62" s="268">
        <v>1491.5</v>
      </c>
      <c r="JA62" s="268">
        <v>572.64</v>
      </c>
      <c r="JB62" s="268">
        <v>1428</v>
      </c>
      <c r="JC62" s="268">
        <v>2336</v>
      </c>
      <c r="JD62" s="268">
        <v>898.5</v>
      </c>
      <c r="JE62" s="268">
        <v>224</v>
      </c>
      <c r="JF62" s="268">
        <v>66.5</v>
      </c>
      <c r="JG62" s="268">
        <v>29</v>
      </c>
      <c r="JH62" s="268">
        <v>165</v>
      </c>
      <c r="JI62" s="268">
        <v>821</v>
      </c>
      <c r="JJ62" s="268">
        <v>384.5</v>
      </c>
      <c r="JK62" s="268">
        <v>445</v>
      </c>
      <c r="JL62" s="269"/>
      <c r="JM62" s="270">
        <f t="shared" si="17"/>
        <v>8861.64</v>
      </c>
      <c r="JN62" s="271">
        <f t="shared" si="17"/>
        <v>7370.1399999999994</v>
      </c>
      <c r="JO62" s="268">
        <v>6</v>
      </c>
      <c r="JP62" s="268">
        <v>6.86</v>
      </c>
      <c r="JQ62" s="268">
        <v>0</v>
      </c>
      <c r="JR62" s="268">
        <v>6</v>
      </c>
      <c r="JS62" s="268">
        <v>0</v>
      </c>
      <c r="JT62" s="268">
        <v>0</v>
      </c>
      <c r="JU62" s="268">
        <v>0</v>
      </c>
      <c r="JV62" s="268">
        <v>0</v>
      </c>
      <c r="JW62" s="268">
        <v>0</v>
      </c>
      <c r="JX62" s="268">
        <v>12</v>
      </c>
      <c r="JY62" s="268">
        <v>6</v>
      </c>
      <c r="JZ62" s="268">
        <v>12</v>
      </c>
      <c r="KA62" s="269"/>
      <c r="KB62" s="270">
        <f t="shared" si="18"/>
        <v>48.86</v>
      </c>
      <c r="KC62" s="271">
        <f t="shared" si="18"/>
        <v>42.86</v>
      </c>
      <c r="KD62" s="268">
        <v>2976.08</v>
      </c>
      <c r="KE62" s="268">
        <v>3532.06</v>
      </c>
      <c r="KF62" s="268">
        <v>2000</v>
      </c>
      <c r="KG62" s="268">
        <v>3760</v>
      </c>
      <c r="KH62" s="268">
        <v>2400</v>
      </c>
      <c r="KI62" s="268">
        <v>3452.06</v>
      </c>
      <c r="KJ62" s="268">
        <v>2800</v>
      </c>
      <c r="KK62" s="268">
        <v>3120</v>
      </c>
      <c r="KL62" s="268">
        <v>3920</v>
      </c>
      <c r="KM62" s="268">
        <v>4740.1000000000004</v>
      </c>
      <c r="KN62" s="268">
        <v>5040</v>
      </c>
      <c r="KO62" s="268">
        <v>4499.7</v>
      </c>
      <c r="KP62" s="269"/>
      <c r="KQ62" s="270">
        <f t="shared" si="19"/>
        <v>42240</v>
      </c>
      <c r="KR62" s="271">
        <f t="shared" si="19"/>
        <v>39263.919999999998</v>
      </c>
      <c r="KS62" s="268">
        <v>50</v>
      </c>
      <c r="KT62" s="268">
        <v>150</v>
      </c>
      <c r="KU62" s="268">
        <v>50</v>
      </c>
      <c r="KV62" s="268">
        <v>0</v>
      </c>
      <c r="KW62" s="268">
        <v>100</v>
      </c>
      <c r="KX62" s="268">
        <v>100</v>
      </c>
      <c r="KY62" s="268">
        <v>50</v>
      </c>
      <c r="KZ62" s="268">
        <v>0</v>
      </c>
      <c r="LA62" s="268">
        <v>50</v>
      </c>
      <c r="LB62" s="268">
        <v>50</v>
      </c>
      <c r="LC62" s="268">
        <v>50</v>
      </c>
      <c r="LD62" s="268">
        <v>0</v>
      </c>
      <c r="LE62" s="269"/>
      <c r="LF62" s="270">
        <f t="shared" si="20"/>
        <v>650</v>
      </c>
      <c r="LG62" s="271">
        <f t="shared" si="20"/>
        <v>600</v>
      </c>
      <c r="LH62" s="268">
        <v>0</v>
      </c>
      <c r="LI62" s="268">
        <v>0</v>
      </c>
      <c r="LJ62" s="268">
        <v>0</v>
      </c>
      <c r="LK62" s="268">
        <v>80</v>
      </c>
      <c r="LL62" s="268">
        <v>160</v>
      </c>
      <c r="LM62" s="268">
        <v>0</v>
      </c>
      <c r="LN62" s="268">
        <v>0</v>
      </c>
      <c r="LO62" s="268">
        <v>0</v>
      </c>
      <c r="LP62" s="268">
        <v>80</v>
      </c>
      <c r="LQ62" s="268">
        <v>80</v>
      </c>
      <c r="LR62" s="268">
        <v>0</v>
      </c>
      <c r="LS62" s="268">
        <v>80</v>
      </c>
      <c r="LT62" s="269"/>
      <c r="LU62" s="270">
        <f t="shared" si="21"/>
        <v>480</v>
      </c>
      <c r="LV62" s="271">
        <f t="shared" si="21"/>
        <v>480</v>
      </c>
      <c r="LW62" s="268">
        <v>790</v>
      </c>
      <c r="LX62" s="268">
        <v>0</v>
      </c>
      <c r="LY62" s="268">
        <v>1185</v>
      </c>
      <c r="LZ62" s="268">
        <v>0</v>
      </c>
      <c r="MA62" s="268">
        <v>790</v>
      </c>
      <c r="MB62" s="268">
        <v>0</v>
      </c>
      <c r="MC62" s="268">
        <v>0</v>
      </c>
      <c r="MD62" s="268">
        <v>0</v>
      </c>
      <c r="ME62" s="268">
        <v>0</v>
      </c>
      <c r="MF62" s="268">
        <v>1185</v>
      </c>
      <c r="MG62" s="268">
        <v>0</v>
      </c>
      <c r="MH62" s="268">
        <v>0</v>
      </c>
      <c r="MI62" s="269"/>
      <c r="MJ62" s="270">
        <f t="shared" si="22"/>
        <v>3950</v>
      </c>
      <c r="MK62" s="271">
        <f t="shared" si="22"/>
        <v>3160</v>
      </c>
      <c r="ML62" s="268">
        <v>0</v>
      </c>
      <c r="MM62" s="268">
        <v>0</v>
      </c>
      <c r="MN62" s="268">
        <v>0</v>
      </c>
      <c r="MO62" s="268">
        <v>0</v>
      </c>
      <c r="MP62" s="268">
        <v>0</v>
      </c>
      <c r="MQ62" s="268">
        <v>0</v>
      </c>
      <c r="MR62" s="268">
        <v>0</v>
      </c>
      <c r="MS62" s="268">
        <v>0</v>
      </c>
      <c r="MT62" s="268">
        <v>395</v>
      </c>
      <c r="MU62" s="268">
        <v>0</v>
      </c>
      <c r="MV62" s="268">
        <v>0</v>
      </c>
      <c r="MW62" s="268">
        <v>0</v>
      </c>
      <c r="MX62" s="269"/>
      <c r="MY62" s="270">
        <f t="shared" si="23"/>
        <v>395</v>
      </c>
      <c r="MZ62" s="271">
        <f t="shared" si="23"/>
        <v>395</v>
      </c>
      <c r="NA62" s="268">
        <v>14550</v>
      </c>
      <c r="NB62" s="268">
        <v>19245</v>
      </c>
      <c r="NC62" s="268">
        <v>11390</v>
      </c>
      <c r="ND62" s="268">
        <v>18115</v>
      </c>
      <c r="NE62" s="268">
        <v>16490</v>
      </c>
      <c r="NF62" s="268">
        <v>14870</v>
      </c>
      <c r="NG62" s="268">
        <v>16360</v>
      </c>
      <c r="NH62" s="268">
        <v>6870</v>
      </c>
      <c r="NI62" s="268">
        <v>7690</v>
      </c>
      <c r="NJ62" s="268">
        <v>15600</v>
      </c>
      <c r="NK62" s="268">
        <v>18540</v>
      </c>
      <c r="NL62" s="268">
        <v>20655</v>
      </c>
      <c r="NM62" s="269"/>
      <c r="NN62" s="270">
        <f t="shared" si="24"/>
        <v>180375</v>
      </c>
      <c r="NO62" s="271">
        <f t="shared" si="24"/>
        <v>165825</v>
      </c>
      <c r="NP62" s="268">
        <v>112.75</v>
      </c>
      <c r="NQ62" s="268">
        <v>648.74</v>
      </c>
      <c r="NR62" s="268">
        <v>89.75</v>
      </c>
      <c r="NS62" s="268">
        <v>137.47999999999999</v>
      </c>
      <c r="NT62" s="268">
        <v>115.35</v>
      </c>
      <c r="NU62" s="268">
        <v>277.41000000000003</v>
      </c>
      <c r="NV62" s="268">
        <v>391.5</v>
      </c>
      <c r="NW62" s="268">
        <v>57.4</v>
      </c>
      <c r="NX62" s="268">
        <v>74.599999999999994</v>
      </c>
      <c r="NY62" s="268">
        <v>90.25</v>
      </c>
      <c r="NZ62" s="268">
        <v>262.17</v>
      </c>
      <c r="OA62" s="268">
        <v>53.35</v>
      </c>
      <c r="OB62" s="269"/>
      <c r="OC62" s="270">
        <f t="shared" si="25"/>
        <v>2310.75</v>
      </c>
      <c r="OD62" s="271">
        <f t="shared" si="25"/>
        <v>2198</v>
      </c>
      <c r="OE62" s="268">
        <v>2720</v>
      </c>
      <c r="OF62" s="268">
        <v>3600</v>
      </c>
      <c r="OG62" s="268">
        <v>2480</v>
      </c>
      <c r="OH62" s="268">
        <v>3520</v>
      </c>
      <c r="OI62" s="268">
        <v>2400</v>
      </c>
      <c r="OJ62" s="268">
        <v>2800</v>
      </c>
      <c r="OK62" s="268">
        <v>2960</v>
      </c>
      <c r="OL62" s="268">
        <v>960</v>
      </c>
      <c r="OM62" s="268">
        <v>1120</v>
      </c>
      <c r="ON62" s="268">
        <v>2560</v>
      </c>
      <c r="OO62" s="268">
        <v>2560</v>
      </c>
      <c r="OP62" s="268">
        <v>1760</v>
      </c>
      <c r="OQ62" s="269"/>
      <c r="OR62" s="270">
        <f t="shared" si="26"/>
        <v>29440</v>
      </c>
      <c r="OS62" s="271">
        <f t="shared" si="26"/>
        <v>26720</v>
      </c>
      <c r="OT62" s="268">
        <v>0</v>
      </c>
      <c r="OU62" s="268">
        <v>0</v>
      </c>
      <c r="OV62" s="268">
        <v>0</v>
      </c>
      <c r="OW62" s="268">
        <v>0</v>
      </c>
      <c r="OX62" s="268">
        <v>0</v>
      </c>
      <c r="OY62" s="268">
        <v>100</v>
      </c>
      <c r="OZ62" s="268">
        <v>0</v>
      </c>
      <c r="PA62" s="268">
        <v>50</v>
      </c>
      <c r="PB62" s="268">
        <v>0</v>
      </c>
      <c r="PC62" s="268">
        <v>0</v>
      </c>
      <c r="PD62" s="268">
        <v>0</v>
      </c>
      <c r="PE62" s="268">
        <v>0</v>
      </c>
      <c r="PF62" s="269"/>
      <c r="PG62" s="270">
        <f t="shared" si="27"/>
        <v>150</v>
      </c>
      <c r="PH62" s="271">
        <f t="shared" si="27"/>
        <v>150</v>
      </c>
      <c r="PI62" s="268">
        <v>8695</v>
      </c>
      <c r="PJ62" s="268">
        <v>11260</v>
      </c>
      <c r="PK62" s="268">
        <v>9925</v>
      </c>
      <c r="PL62" s="268">
        <v>7940</v>
      </c>
      <c r="PM62" s="268">
        <v>10115</v>
      </c>
      <c r="PN62" s="268">
        <v>14865</v>
      </c>
      <c r="PO62" s="268">
        <v>10800</v>
      </c>
      <c r="PP62" s="268">
        <v>10885</v>
      </c>
      <c r="PQ62" s="268">
        <v>13850</v>
      </c>
      <c r="PR62" s="268">
        <v>10555</v>
      </c>
      <c r="PS62" s="268">
        <v>11995</v>
      </c>
      <c r="PT62" s="268">
        <v>9140</v>
      </c>
      <c r="PU62" s="269"/>
      <c r="PV62" s="270">
        <f t="shared" si="28"/>
        <v>130025</v>
      </c>
      <c r="PW62" s="271">
        <f t="shared" si="28"/>
        <v>121330</v>
      </c>
      <c r="PX62" s="268">
        <v>640.5</v>
      </c>
      <c r="PY62" s="268">
        <v>688</v>
      </c>
      <c r="PZ62" s="268">
        <v>1694.5</v>
      </c>
      <c r="QA62" s="268">
        <v>1879.5</v>
      </c>
      <c r="QB62" s="268">
        <v>549</v>
      </c>
      <c r="QC62" s="268">
        <v>1178</v>
      </c>
      <c r="QD62" s="268">
        <v>1092.5</v>
      </c>
      <c r="QE62" s="268">
        <v>622</v>
      </c>
      <c r="QF62" s="268">
        <v>895.5</v>
      </c>
      <c r="QG62" s="268">
        <v>1631.5</v>
      </c>
      <c r="QH62" s="268">
        <v>1350</v>
      </c>
      <c r="QI62" s="268">
        <v>1546</v>
      </c>
      <c r="QJ62" s="269"/>
      <c r="QK62" s="270">
        <f t="shared" si="29"/>
        <v>13767</v>
      </c>
      <c r="QL62" s="271">
        <f t="shared" si="29"/>
        <v>13126.5</v>
      </c>
      <c r="QM62" s="268">
        <v>0</v>
      </c>
      <c r="QN62" s="268">
        <v>0</v>
      </c>
      <c r="QO62" s="268">
        <v>0</v>
      </c>
      <c r="QP62" s="268">
        <v>0</v>
      </c>
      <c r="QQ62" s="268">
        <v>0</v>
      </c>
      <c r="QR62" s="268">
        <v>0</v>
      </c>
      <c r="QS62" s="268">
        <v>0</v>
      </c>
      <c r="QT62" s="268">
        <v>0</v>
      </c>
      <c r="QU62" s="268">
        <v>0</v>
      </c>
      <c r="QV62" s="268">
        <v>0</v>
      </c>
      <c r="QW62" s="268">
        <v>0</v>
      </c>
      <c r="QX62" s="268">
        <v>0</v>
      </c>
      <c r="QY62" s="269"/>
      <c r="QZ62" s="270">
        <f t="shared" si="30"/>
        <v>0</v>
      </c>
      <c r="RA62" s="271">
        <f t="shared" si="30"/>
        <v>0</v>
      </c>
      <c r="RB62" s="268">
        <v>50</v>
      </c>
      <c r="RC62" s="268">
        <v>100</v>
      </c>
      <c r="RD62" s="268">
        <v>150</v>
      </c>
      <c r="RE62" s="268">
        <v>250</v>
      </c>
      <c r="RF62" s="268">
        <v>0</v>
      </c>
      <c r="RG62" s="268">
        <v>50</v>
      </c>
      <c r="RH62" s="268">
        <v>50</v>
      </c>
      <c r="RI62" s="268">
        <v>50</v>
      </c>
      <c r="RJ62" s="268">
        <v>0</v>
      </c>
      <c r="RK62" s="268">
        <v>0</v>
      </c>
      <c r="RL62" s="268">
        <v>100</v>
      </c>
      <c r="RM62" s="268">
        <v>50</v>
      </c>
      <c r="RN62" s="269"/>
      <c r="RO62" s="270">
        <f t="shared" si="31"/>
        <v>850</v>
      </c>
      <c r="RP62" s="271">
        <f t="shared" si="31"/>
        <v>800</v>
      </c>
      <c r="RQ62" s="268">
        <v>0</v>
      </c>
      <c r="RR62" s="268">
        <v>0</v>
      </c>
      <c r="RS62" s="268">
        <v>0</v>
      </c>
      <c r="RT62" s="268">
        <v>0</v>
      </c>
      <c r="RU62" s="268">
        <v>0</v>
      </c>
      <c r="RV62" s="268">
        <v>0</v>
      </c>
      <c r="RW62" s="268">
        <v>0</v>
      </c>
      <c r="RX62" s="268">
        <v>0</v>
      </c>
      <c r="RY62" s="268">
        <v>0</v>
      </c>
      <c r="RZ62" s="268">
        <v>0</v>
      </c>
      <c r="SA62" s="268">
        <v>0</v>
      </c>
      <c r="SB62" s="268">
        <v>0</v>
      </c>
      <c r="SC62" s="269"/>
      <c r="SD62" s="270">
        <f t="shared" si="32"/>
        <v>0</v>
      </c>
      <c r="SE62" s="271">
        <f t="shared" si="32"/>
        <v>0</v>
      </c>
      <c r="SF62" s="268">
        <v>0</v>
      </c>
      <c r="SG62" s="268">
        <v>0</v>
      </c>
      <c r="SH62" s="268">
        <v>0</v>
      </c>
      <c r="SI62" s="268">
        <v>0</v>
      </c>
      <c r="SJ62" s="268">
        <v>0</v>
      </c>
      <c r="SK62" s="268">
        <v>0</v>
      </c>
      <c r="SL62" s="268">
        <v>0</v>
      </c>
      <c r="SM62" s="268">
        <v>0</v>
      </c>
      <c r="SN62" s="268">
        <v>0</v>
      </c>
      <c r="SO62" s="268">
        <v>0</v>
      </c>
      <c r="SP62" s="268">
        <v>0</v>
      </c>
      <c r="SQ62" s="268">
        <v>0</v>
      </c>
      <c r="SR62" s="269"/>
      <c r="SS62" s="270">
        <f t="shared" si="33"/>
        <v>0</v>
      </c>
      <c r="ST62" s="271">
        <f t="shared" si="33"/>
        <v>0</v>
      </c>
      <c r="SU62" s="268">
        <v>2760</v>
      </c>
      <c r="SV62" s="268">
        <v>2538.09</v>
      </c>
      <c r="SW62" s="268">
        <v>1150</v>
      </c>
      <c r="SX62" s="268">
        <v>2564.67</v>
      </c>
      <c r="SY62" s="268">
        <v>2185</v>
      </c>
      <c r="SZ62" s="268">
        <v>3047.79</v>
      </c>
      <c r="TA62" s="268">
        <v>1610</v>
      </c>
      <c r="TB62" s="268">
        <v>1610</v>
      </c>
      <c r="TC62" s="268">
        <v>3105</v>
      </c>
      <c r="TD62" s="268">
        <v>2530</v>
      </c>
      <c r="TE62" s="268">
        <v>2070</v>
      </c>
      <c r="TF62" s="268">
        <v>2530</v>
      </c>
      <c r="TG62" s="269"/>
      <c r="TH62" s="270">
        <f t="shared" si="34"/>
        <v>27700.55</v>
      </c>
      <c r="TI62" s="271">
        <f t="shared" si="34"/>
        <v>24940.55</v>
      </c>
      <c r="TJ62" s="268">
        <v>1612.37</v>
      </c>
      <c r="TK62" s="268">
        <v>1801.58</v>
      </c>
      <c r="TL62" s="268">
        <v>1511.85</v>
      </c>
      <c r="TM62" s="268">
        <v>1495.6</v>
      </c>
      <c r="TN62" s="268">
        <v>1444.76</v>
      </c>
      <c r="TO62" s="268">
        <v>1938.74</v>
      </c>
      <c r="TP62" s="268">
        <v>1444.4</v>
      </c>
      <c r="TQ62" s="268">
        <v>875.75</v>
      </c>
      <c r="TR62" s="268">
        <v>1110.95</v>
      </c>
      <c r="TS62" s="268">
        <v>1077.48</v>
      </c>
      <c r="TT62" s="268">
        <v>1409.91</v>
      </c>
      <c r="TU62" s="268">
        <v>1351.91</v>
      </c>
      <c r="TV62" s="269"/>
      <c r="TW62" s="270">
        <f t="shared" si="35"/>
        <v>17075.3</v>
      </c>
      <c r="TX62" s="271">
        <f t="shared" si="35"/>
        <v>15462.93</v>
      </c>
      <c r="TY62" s="268">
        <v>1920</v>
      </c>
      <c r="TZ62" s="268">
        <v>1765.63</v>
      </c>
      <c r="UA62" s="268">
        <v>800</v>
      </c>
      <c r="UB62" s="268">
        <v>1784.12</v>
      </c>
      <c r="UC62" s="268">
        <v>1520</v>
      </c>
      <c r="UD62" s="268">
        <v>2120.1999999999998</v>
      </c>
      <c r="UE62" s="268">
        <v>1120</v>
      </c>
      <c r="UF62" s="268">
        <v>1120</v>
      </c>
      <c r="UG62" s="268">
        <v>2160</v>
      </c>
      <c r="UH62" s="268">
        <v>1760</v>
      </c>
      <c r="UI62" s="268">
        <v>1440</v>
      </c>
      <c r="UJ62" s="268">
        <v>1760</v>
      </c>
      <c r="UK62" s="269"/>
      <c r="UL62" s="270">
        <f t="shared" si="36"/>
        <v>19269.95</v>
      </c>
      <c r="UM62" s="271">
        <f t="shared" si="36"/>
        <v>17349.95</v>
      </c>
      <c r="UN62" s="268">
        <v>0</v>
      </c>
      <c r="UO62" s="268">
        <v>150</v>
      </c>
      <c r="UP62" s="268">
        <v>250</v>
      </c>
      <c r="UQ62" s="268">
        <v>0</v>
      </c>
      <c r="UR62" s="268">
        <v>100</v>
      </c>
      <c r="US62" s="268">
        <v>200</v>
      </c>
      <c r="UT62" s="268">
        <v>50</v>
      </c>
      <c r="UU62" s="268">
        <v>0</v>
      </c>
      <c r="UV62" s="268">
        <v>50</v>
      </c>
      <c r="UW62" s="268">
        <v>50</v>
      </c>
      <c r="UX62" s="268">
        <v>0</v>
      </c>
      <c r="UY62" s="268">
        <v>100</v>
      </c>
      <c r="UZ62" s="269"/>
      <c r="VA62" s="270">
        <f t="shared" si="37"/>
        <v>950</v>
      </c>
      <c r="VB62" s="271">
        <f t="shared" si="37"/>
        <v>950</v>
      </c>
      <c r="VC62" s="268">
        <v>0</v>
      </c>
      <c r="VD62" s="268">
        <v>80</v>
      </c>
      <c r="VE62" s="268">
        <v>0</v>
      </c>
      <c r="VF62" s="268">
        <v>0</v>
      </c>
      <c r="VG62" s="268">
        <v>0</v>
      </c>
      <c r="VH62" s="268">
        <v>0</v>
      </c>
      <c r="VI62" s="268">
        <v>0</v>
      </c>
      <c r="VJ62" s="268">
        <v>0</v>
      </c>
      <c r="VK62" s="268">
        <v>0</v>
      </c>
      <c r="VL62" s="268">
        <v>0</v>
      </c>
      <c r="VM62" s="268">
        <v>0</v>
      </c>
      <c r="VN62" s="268">
        <v>0</v>
      </c>
      <c r="VO62" s="269"/>
      <c r="VP62" s="270">
        <f t="shared" si="38"/>
        <v>80</v>
      </c>
      <c r="VQ62" s="271">
        <f t="shared" si="38"/>
        <v>80</v>
      </c>
      <c r="VR62" s="268">
        <v>885</v>
      </c>
      <c r="VS62" s="268">
        <v>1770</v>
      </c>
      <c r="VT62" s="268">
        <v>345</v>
      </c>
      <c r="VU62" s="268">
        <v>1550</v>
      </c>
      <c r="VV62" s="268">
        <v>1795</v>
      </c>
      <c r="VW62" s="268">
        <v>665</v>
      </c>
      <c r="VX62" s="268">
        <v>365</v>
      </c>
      <c r="VY62" s="268">
        <v>590</v>
      </c>
      <c r="VZ62" s="268">
        <v>1475</v>
      </c>
      <c r="WA62" s="268">
        <v>885</v>
      </c>
      <c r="WB62" s="268">
        <v>885</v>
      </c>
      <c r="WC62" s="268">
        <v>295</v>
      </c>
      <c r="WD62" s="269"/>
      <c r="WE62" s="270">
        <f t="shared" si="39"/>
        <v>11505</v>
      </c>
      <c r="WF62" s="271">
        <f t="shared" si="39"/>
        <v>10620</v>
      </c>
      <c r="WG62" s="268">
        <v>15595.08</v>
      </c>
      <c r="WH62" s="268">
        <v>12333.51</v>
      </c>
      <c r="WI62" s="268">
        <v>9646.2999999999993</v>
      </c>
      <c r="WJ62" s="268">
        <v>8774.5400000000009</v>
      </c>
      <c r="WK62" s="268">
        <v>10674.83</v>
      </c>
      <c r="WL62" s="268">
        <v>13730.16</v>
      </c>
      <c r="WM62" s="268">
        <v>14156.96</v>
      </c>
      <c r="WN62" s="268">
        <v>6947.43</v>
      </c>
      <c r="WO62" s="268">
        <v>5258.24</v>
      </c>
      <c r="WP62" s="268">
        <v>15023.08</v>
      </c>
      <c r="WQ62" s="268">
        <v>6866.81</v>
      </c>
      <c r="WR62" s="268">
        <v>11704.77</v>
      </c>
      <c r="WS62" s="269"/>
      <c r="WT62" s="270">
        <f t="shared" si="40"/>
        <v>130711.71</v>
      </c>
      <c r="WU62" s="271">
        <f t="shared" si="40"/>
        <v>115116.62999999999</v>
      </c>
      <c r="WV62" s="268">
        <v>2212.79</v>
      </c>
      <c r="WW62" s="268">
        <v>2344.5500000000002</v>
      </c>
      <c r="WX62" s="268">
        <v>1993.8</v>
      </c>
      <c r="WY62" s="268">
        <v>2167.62</v>
      </c>
      <c r="WZ62" s="268">
        <v>1887.21</v>
      </c>
      <c r="XA62" s="268">
        <v>2214.06</v>
      </c>
      <c r="XB62" s="268">
        <v>1628.52</v>
      </c>
      <c r="XC62" s="268">
        <v>730.8</v>
      </c>
      <c r="XD62" s="268">
        <v>616.95000000000005</v>
      </c>
      <c r="XE62" s="268">
        <v>3031.66</v>
      </c>
      <c r="XF62" s="268">
        <v>1211.53</v>
      </c>
      <c r="XG62" s="268">
        <v>1679.08</v>
      </c>
      <c r="XH62" s="269"/>
      <c r="XI62" s="270">
        <f t="shared" si="41"/>
        <v>21718.57</v>
      </c>
      <c r="XJ62" s="271">
        <f t="shared" si="41"/>
        <v>19505.78</v>
      </c>
      <c r="XK62" s="268">
        <v>0</v>
      </c>
      <c r="XL62" s="268">
        <v>0</v>
      </c>
      <c r="XM62" s="268">
        <v>0</v>
      </c>
      <c r="XN62" s="268">
        <v>0</v>
      </c>
      <c r="XO62" s="268">
        <v>0</v>
      </c>
      <c r="XP62" s="268">
        <v>0</v>
      </c>
      <c r="XQ62" s="268">
        <v>0</v>
      </c>
      <c r="XR62" s="268">
        <v>0</v>
      </c>
      <c r="XS62" s="268">
        <v>0</v>
      </c>
      <c r="XT62" s="268">
        <v>0</v>
      </c>
      <c r="XU62" s="268">
        <v>0</v>
      </c>
      <c r="XV62" s="268">
        <v>0</v>
      </c>
      <c r="XW62" s="268"/>
      <c r="XX62" s="270">
        <f t="shared" si="42"/>
        <v>0</v>
      </c>
      <c r="XY62" s="271">
        <f t="shared" si="42"/>
        <v>0</v>
      </c>
      <c r="XZ62" s="268">
        <v>959.04</v>
      </c>
      <c r="YA62" s="268">
        <v>1020.81</v>
      </c>
      <c r="YB62" s="268">
        <v>1318.19</v>
      </c>
      <c r="YC62" s="268">
        <v>1107.1199999999999</v>
      </c>
      <c r="YD62" s="268">
        <v>1511.09</v>
      </c>
      <c r="YE62" s="268">
        <v>1716.74</v>
      </c>
      <c r="YF62" s="268">
        <v>1455.91</v>
      </c>
      <c r="YG62" s="268">
        <v>676.78</v>
      </c>
      <c r="YH62" s="268">
        <v>606.79999999999995</v>
      </c>
      <c r="YI62" s="268">
        <v>2489.34</v>
      </c>
      <c r="YJ62" s="268">
        <v>1100.94</v>
      </c>
      <c r="YK62" s="268">
        <v>1376.5</v>
      </c>
      <c r="YL62" s="269"/>
      <c r="YM62" s="270">
        <f t="shared" si="43"/>
        <v>15339.26</v>
      </c>
      <c r="YN62" s="271">
        <f t="shared" si="43"/>
        <v>14380.22</v>
      </c>
      <c r="YO62" s="268">
        <v>6596.24</v>
      </c>
      <c r="YP62" s="268">
        <v>6570.31</v>
      </c>
      <c r="YQ62" s="268">
        <v>6090.93</v>
      </c>
      <c r="YR62" s="268">
        <v>6580.31</v>
      </c>
      <c r="YS62" s="268">
        <v>7014.33</v>
      </c>
      <c r="YT62" s="268">
        <v>8614.4599999999991</v>
      </c>
      <c r="YU62" s="268">
        <v>7247.05</v>
      </c>
      <c r="YV62" s="268">
        <v>4168.42</v>
      </c>
      <c r="YW62" s="268">
        <v>2893.96</v>
      </c>
      <c r="YX62" s="268">
        <v>8071.44</v>
      </c>
      <c r="YY62" s="268">
        <v>5121.84</v>
      </c>
      <c r="YZ62" s="268">
        <v>7579.47</v>
      </c>
      <c r="ZA62" s="269"/>
      <c r="ZB62" s="270">
        <f t="shared" si="44"/>
        <v>76548.760000000009</v>
      </c>
      <c r="ZC62" s="271">
        <f t="shared" si="44"/>
        <v>69952.52</v>
      </c>
      <c r="ZD62" s="268">
        <v>0</v>
      </c>
      <c r="ZE62" s="268">
        <v>0</v>
      </c>
      <c r="ZF62" s="268">
        <v>0</v>
      </c>
      <c r="ZG62" s="268">
        <v>0</v>
      </c>
      <c r="ZH62" s="268">
        <v>0</v>
      </c>
      <c r="ZI62" s="268">
        <v>0</v>
      </c>
      <c r="ZJ62" s="268">
        <v>0</v>
      </c>
      <c r="ZK62" s="268">
        <v>0</v>
      </c>
      <c r="ZL62" s="268">
        <v>0</v>
      </c>
      <c r="ZM62" s="268">
        <v>0</v>
      </c>
      <c r="ZN62" s="268">
        <v>0</v>
      </c>
      <c r="ZO62" s="268">
        <v>0</v>
      </c>
      <c r="ZP62" s="269"/>
      <c r="ZQ62" s="270">
        <f t="shared" si="45"/>
        <v>0</v>
      </c>
      <c r="ZR62" s="271">
        <f t="shared" si="45"/>
        <v>0</v>
      </c>
      <c r="ZS62" s="268">
        <v>4375.99</v>
      </c>
      <c r="ZT62" s="268">
        <v>4182</v>
      </c>
      <c r="ZU62" s="268">
        <v>3119.41</v>
      </c>
      <c r="ZV62" s="268">
        <v>3181.62</v>
      </c>
      <c r="ZW62" s="268">
        <v>4846.88</v>
      </c>
      <c r="ZX62" s="268">
        <v>3830.98</v>
      </c>
      <c r="ZY62" s="268">
        <v>3812.32</v>
      </c>
      <c r="ZZ62" s="268">
        <v>1064.17</v>
      </c>
      <c r="AAA62" s="268">
        <v>838.03</v>
      </c>
      <c r="AAB62" s="268">
        <v>3379.46</v>
      </c>
      <c r="AAC62" s="268">
        <v>2672.23</v>
      </c>
      <c r="AAD62" s="268">
        <v>2837.01</v>
      </c>
      <c r="AAE62" s="269"/>
      <c r="AAF62" s="270">
        <f t="shared" si="46"/>
        <v>38140.100000000006</v>
      </c>
      <c r="AAG62" s="271">
        <f t="shared" si="46"/>
        <v>33764.109999999993</v>
      </c>
      <c r="AAH62" s="268">
        <v>19598.810000000001</v>
      </c>
      <c r="AAI62" s="268">
        <v>18868.669999999998</v>
      </c>
      <c r="AAJ62" s="268">
        <v>15029.78</v>
      </c>
      <c r="AAK62" s="268">
        <v>18054.330000000002</v>
      </c>
      <c r="AAL62" s="268">
        <v>18324.27</v>
      </c>
      <c r="AAM62" s="268">
        <v>18734.16</v>
      </c>
      <c r="AAN62" s="268">
        <v>20602.61</v>
      </c>
      <c r="AAO62" s="268">
        <v>14377.74</v>
      </c>
      <c r="AAP62" s="268">
        <v>15184.11</v>
      </c>
      <c r="AAQ62" s="268">
        <v>15765.41</v>
      </c>
      <c r="AAR62" s="268">
        <v>14374.26</v>
      </c>
      <c r="AAS62" s="268">
        <v>17173.3</v>
      </c>
      <c r="AAT62" s="269"/>
      <c r="AAU62" s="270">
        <f t="shared" si="47"/>
        <v>206087.44999999998</v>
      </c>
      <c r="AAV62" s="271">
        <f t="shared" si="47"/>
        <v>186488.64</v>
      </c>
      <c r="AAW62" s="268">
        <v>6939.08</v>
      </c>
      <c r="AAX62" s="268">
        <v>6715.88</v>
      </c>
      <c r="AAY62" s="268">
        <v>5349.74</v>
      </c>
      <c r="AAZ62" s="268">
        <v>6308.16</v>
      </c>
      <c r="ABA62" s="268">
        <v>6458.66</v>
      </c>
      <c r="ABB62" s="268">
        <v>7100.57</v>
      </c>
      <c r="ABC62" s="268">
        <v>7513.09</v>
      </c>
      <c r="ABD62" s="268">
        <v>5093.96</v>
      </c>
      <c r="ABE62" s="268">
        <v>5374.51</v>
      </c>
      <c r="ABF62" s="268">
        <v>5979.42</v>
      </c>
      <c r="ABG62" s="268">
        <v>5770.9</v>
      </c>
      <c r="ABH62" s="268">
        <v>6631.48</v>
      </c>
      <c r="ABI62" s="269"/>
      <c r="ABJ62" s="270">
        <f t="shared" si="48"/>
        <v>75235.449999999983</v>
      </c>
      <c r="ABK62" s="271">
        <f t="shared" si="48"/>
        <v>68296.37</v>
      </c>
      <c r="ABL62" s="268">
        <v>222.3</v>
      </c>
      <c r="ABM62" s="268">
        <v>210.45</v>
      </c>
      <c r="ABN62" s="268">
        <v>124.35</v>
      </c>
      <c r="ABO62" s="268">
        <v>216.42</v>
      </c>
      <c r="ABP62" s="268">
        <v>239.65</v>
      </c>
      <c r="ABQ62" s="268">
        <v>209.8</v>
      </c>
      <c r="ABR62" s="268">
        <v>201.9</v>
      </c>
      <c r="ABS62" s="268">
        <v>174.7</v>
      </c>
      <c r="ABT62" s="268">
        <v>173.6</v>
      </c>
      <c r="ABU62" s="268">
        <v>197.9</v>
      </c>
      <c r="ABV62" s="268">
        <v>200.3</v>
      </c>
      <c r="ABW62" s="268">
        <v>261.45</v>
      </c>
      <c r="ABX62" s="269"/>
      <c r="ABY62" s="270">
        <f t="shared" si="49"/>
        <v>2432.8200000000002</v>
      </c>
      <c r="ABZ62" s="271">
        <f t="shared" si="49"/>
        <v>2210.52</v>
      </c>
      <c r="ACA62" s="268">
        <v>32145.33</v>
      </c>
      <c r="ACB62" s="268">
        <v>33502.15</v>
      </c>
      <c r="ACC62" s="268">
        <v>26175.13</v>
      </c>
      <c r="ACD62" s="268">
        <v>33719.620000000003</v>
      </c>
      <c r="ACE62" s="268">
        <v>34145.980000000003</v>
      </c>
      <c r="ACF62" s="268">
        <v>36722.35</v>
      </c>
      <c r="ACG62" s="268">
        <v>38796.980000000003</v>
      </c>
      <c r="ACH62" s="268">
        <v>22978.87</v>
      </c>
      <c r="ACI62" s="268">
        <v>22911.08</v>
      </c>
      <c r="ACJ62" s="268">
        <v>22300.97</v>
      </c>
      <c r="ACK62" s="268">
        <v>22669.03</v>
      </c>
      <c r="ACL62" s="268">
        <v>28958.58</v>
      </c>
      <c r="ACM62" s="269"/>
      <c r="ACN62" s="270">
        <f t="shared" si="50"/>
        <v>355026.07000000012</v>
      </c>
      <c r="ACO62" s="271">
        <f t="shared" si="50"/>
        <v>322880.74000000005</v>
      </c>
      <c r="ACP62" s="268">
        <v>0</v>
      </c>
      <c r="ACQ62" s="268">
        <v>0</v>
      </c>
      <c r="ACR62" s="268">
        <v>0</v>
      </c>
      <c r="ACS62" s="268">
        <v>0</v>
      </c>
      <c r="ACT62" s="268">
        <v>0</v>
      </c>
      <c r="ACU62" s="268">
        <v>0</v>
      </c>
      <c r="ACV62" s="268">
        <v>115</v>
      </c>
      <c r="ACW62" s="268">
        <v>345</v>
      </c>
      <c r="ACX62" s="268">
        <v>230</v>
      </c>
      <c r="ACY62" s="268">
        <v>115</v>
      </c>
      <c r="ACZ62" s="268">
        <v>0</v>
      </c>
      <c r="ADA62" s="268">
        <v>0</v>
      </c>
      <c r="ADB62" s="269"/>
      <c r="ADC62" s="270">
        <f t="shared" si="51"/>
        <v>805</v>
      </c>
      <c r="ADD62" s="271">
        <f t="shared" si="51"/>
        <v>805</v>
      </c>
      <c r="ADE62" s="268">
        <v>9.5</v>
      </c>
      <c r="ADF62" s="268">
        <v>34</v>
      </c>
      <c r="ADG62" s="268">
        <v>18</v>
      </c>
      <c r="ADH62" s="268">
        <v>7.5</v>
      </c>
      <c r="ADI62" s="268">
        <v>15</v>
      </c>
      <c r="ADJ62" s="268">
        <v>41</v>
      </c>
      <c r="ADK62" s="268">
        <v>32.5</v>
      </c>
      <c r="ADL62" s="268">
        <v>43.5</v>
      </c>
      <c r="ADM62" s="268">
        <v>45.45</v>
      </c>
      <c r="ADN62" s="268">
        <v>10.5</v>
      </c>
      <c r="ADO62" s="268">
        <v>4</v>
      </c>
      <c r="ADP62" s="268">
        <v>10.5</v>
      </c>
      <c r="ADQ62" s="269"/>
      <c r="ADR62" s="270">
        <f t="shared" si="52"/>
        <v>271.45</v>
      </c>
      <c r="ADS62" s="271">
        <f t="shared" si="52"/>
        <v>261.95</v>
      </c>
      <c r="ADT62" s="268">
        <v>0</v>
      </c>
      <c r="ADU62" s="268">
        <v>0</v>
      </c>
      <c r="ADV62" s="268">
        <v>0</v>
      </c>
      <c r="ADW62" s="268">
        <v>0</v>
      </c>
      <c r="ADX62" s="268">
        <v>0</v>
      </c>
      <c r="ADY62" s="268">
        <v>0</v>
      </c>
      <c r="ADZ62" s="268">
        <v>80</v>
      </c>
      <c r="AEA62" s="268">
        <v>240</v>
      </c>
      <c r="AEB62" s="268">
        <v>160</v>
      </c>
      <c r="AEC62" s="268">
        <v>80</v>
      </c>
      <c r="AED62" s="268">
        <v>0</v>
      </c>
      <c r="AEE62" s="268">
        <v>0</v>
      </c>
      <c r="AEF62" s="269"/>
      <c r="AEG62" s="270">
        <f t="shared" si="53"/>
        <v>560</v>
      </c>
      <c r="AEH62" s="271">
        <f t="shared" si="53"/>
        <v>560</v>
      </c>
      <c r="AEI62" s="268">
        <v>0</v>
      </c>
      <c r="AEJ62" s="268">
        <v>0</v>
      </c>
      <c r="AEK62" s="268">
        <v>0</v>
      </c>
      <c r="AEL62" s="268">
        <v>0</v>
      </c>
      <c r="AEM62" s="268">
        <v>0</v>
      </c>
      <c r="AEN62" s="268">
        <v>0</v>
      </c>
      <c r="AEO62" s="268">
        <v>0</v>
      </c>
      <c r="AEP62" s="268">
        <v>0</v>
      </c>
      <c r="AEQ62" s="268">
        <v>0</v>
      </c>
      <c r="AER62" s="268">
        <v>0</v>
      </c>
      <c r="AES62" s="268">
        <v>0</v>
      </c>
      <c r="AET62" s="268">
        <v>0</v>
      </c>
      <c r="AEU62" s="269"/>
      <c r="AEV62" s="270">
        <f t="shared" si="54"/>
        <v>0</v>
      </c>
      <c r="AEW62" s="271">
        <f t="shared" si="54"/>
        <v>0</v>
      </c>
      <c r="AEX62" s="268">
        <v>0</v>
      </c>
      <c r="AEY62" s="268">
        <v>0</v>
      </c>
      <c r="AEZ62" s="268">
        <v>0</v>
      </c>
      <c r="AFA62" s="268">
        <v>0</v>
      </c>
      <c r="AFB62" s="268">
        <v>0</v>
      </c>
      <c r="AFC62" s="268">
        <v>0</v>
      </c>
      <c r="AFD62" s="268">
        <v>0</v>
      </c>
      <c r="AFE62" s="268">
        <v>0</v>
      </c>
      <c r="AFF62" s="268">
        <v>0</v>
      </c>
      <c r="AFG62" s="268">
        <v>0</v>
      </c>
      <c r="AFH62" s="268">
        <v>0</v>
      </c>
      <c r="AFI62" s="268">
        <v>0</v>
      </c>
      <c r="AFJ62" s="269"/>
      <c r="AFK62" s="270">
        <f t="shared" si="55"/>
        <v>0</v>
      </c>
      <c r="AFL62" s="271">
        <f t="shared" si="55"/>
        <v>0</v>
      </c>
      <c r="AFM62" s="268">
        <v>0</v>
      </c>
      <c r="AFN62" s="268">
        <v>0</v>
      </c>
      <c r="AFO62" s="268">
        <v>0</v>
      </c>
      <c r="AFP62" s="268">
        <v>0</v>
      </c>
      <c r="AFQ62" s="268">
        <v>0</v>
      </c>
      <c r="AFR62" s="268">
        <v>0</v>
      </c>
      <c r="AFS62" s="268">
        <v>0</v>
      </c>
      <c r="AFT62" s="268">
        <v>0</v>
      </c>
      <c r="AFU62" s="268">
        <v>0</v>
      </c>
      <c r="AFV62" s="268">
        <v>0</v>
      </c>
      <c r="AFW62" s="268">
        <v>0</v>
      </c>
      <c r="AFX62" s="268">
        <v>0</v>
      </c>
      <c r="AFY62" s="269"/>
      <c r="AFZ62" s="270">
        <f t="shared" si="56"/>
        <v>0</v>
      </c>
      <c r="AGA62" s="271">
        <f t="shared" si="56"/>
        <v>0</v>
      </c>
      <c r="AGB62" s="268">
        <v>0</v>
      </c>
      <c r="AGC62" s="268">
        <v>0</v>
      </c>
      <c r="AGD62" s="268">
        <v>0</v>
      </c>
      <c r="AGE62" s="268">
        <v>0</v>
      </c>
      <c r="AGF62" s="268">
        <v>0</v>
      </c>
      <c r="AGG62" s="268">
        <v>0</v>
      </c>
      <c r="AGH62" s="268">
        <v>0</v>
      </c>
      <c r="AGI62" s="268">
        <v>0</v>
      </c>
      <c r="AGJ62" s="268">
        <v>0</v>
      </c>
      <c r="AGK62" s="268">
        <v>0</v>
      </c>
      <c r="AGL62" s="268">
        <v>0</v>
      </c>
      <c r="AGM62" s="268">
        <v>0</v>
      </c>
      <c r="AGN62" s="269"/>
      <c r="AGO62" s="270">
        <f t="shared" si="57"/>
        <v>0</v>
      </c>
      <c r="AGP62" s="271">
        <f t="shared" si="57"/>
        <v>0</v>
      </c>
      <c r="AGQ62" s="268">
        <v>0</v>
      </c>
      <c r="AGR62" s="268">
        <v>0</v>
      </c>
      <c r="AGS62" s="268">
        <v>0</v>
      </c>
      <c r="AGT62" s="268">
        <v>0</v>
      </c>
      <c r="AGU62" s="268">
        <v>0</v>
      </c>
      <c r="AGV62" s="268">
        <v>0</v>
      </c>
      <c r="AGW62" s="268">
        <v>0</v>
      </c>
      <c r="AGX62" s="268">
        <v>0</v>
      </c>
      <c r="AGY62" s="268">
        <v>0</v>
      </c>
      <c r="AGZ62" s="268">
        <v>0</v>
      </c>
      <c r="AHA62" s="268">
        <v>0</v>
      </c>
      <c r="AHB62" s="268">
        <v>0</v>
      </c>
      <c r="AHC62" s="269"/>
      <c r="AHD62" s="270">
        <f t="shared" si="58"/>
        <v>0</v>
      </c>
      <c r="AHE62" s="271">
        <f t="shared" si="58"/>
        <v>0</v>
      </c>
      <c r="AHF62" s="268">
        <v>60</v>
      </c>
      <c r="AHG62" s="268">
        <v>95.5</v>
      </c>
      <c r="AHH62" s="268">
        <v>46</v>
      </c>
      <c r="AHI62" s="268">
        <v>64</v>
      </c>
      <c r="AHJ62" s="268">
        <v>84</v>
      </c>
      <c r="AHK62" s="268">
        <v>16.5</v>
      </c>
      <c r="AHL62" s="268">
        <v>17</v>
      </c>
      <c r="AHM62" s="268">
        <v>3</v>
      </c>
      <c r="AHN62" s="268">
        <v>13</v>
      </c>
      <c r="AHO62" s="268">
        <v>77</v>
      </c>
      <c r="AHP62" s="268">
        <v>37</v>
      </c>
      <c r="AHQ62" s="268">
        <v>20</v>
      </c>
      <c r="AHR62" s="269"/>
      <c r="AHS62" s="270">
        <f t="shared" si="59"/>
        <v>533</v>
      </c>
      <c r="AHT62" s="271">
        <f t="shared" si="59"/>
        <v>473</v>
      </c>
      <c r="AHU62" s="268">
        <v>2.8</v>
      </c>
      <c r="AHV62" s="268">
        <v>2</v>
      </c>
      <c r="AHW62" s="268">
        <v>6.2</v>
      </c>
      <c r="AHX62" s="268">
        <v>6.4</v>
      </c>
      <c r="AHY62" s="268">
        <v>9</v>
      </c>
      <c r="AHZ62" s="268">
        <v>1</v>
      </c>
      <c r="AIA62" s="268">
        <v>1.8</v>
      </c>
      <c r="AIB62" s="268">
        <v>1.8</v>
      </c>
      <c r="AIC62" s="268">
        <v>1</v>
      </c>
      <c r="AID62" s="268">
        <v>2</v>
      </c>
      <c r="AIE62" s="268">
        <v>6.4</v>
      </c>
      <c r="AIF62" s="268">
        <v>3.8</v>
      </c>
      <c r="AIG62" s="269"/>
      <c r="AIH62" s="270">
        <f t="shared" si="60"/>
        <v>44.199999999999996</v>
      </c>
      <c r="AII62" s="271">
        <f t="shared" si="60"/>
        <v>41.4</v>
      </c>
      <c r="AIJ62" s="268">
        <v>0</v>
      </c>
      <c r="AIK62" s="268">
        <v>0</v>
      </c>
      <c r="AIL62" s="268">
        <v>0</v>
      </c>
      <c r="AIM62" s="268">
        <v>0</v>
      </c>
      <c r="AIN62" s="268">
        <v>0</v>
      </c>
      <c r="AIO62" s="268">
        <v>0</v>
      </c>
      <c r="AIP62" s="268">
        <v>0</v>
      </c>
      <c r="AIQ62" s="268">
        <v>0</v>
      </c>
      <c r="AIR62" s="268">
        <v>0</v>
      </c>
      <c r="AIS62" s="268">
        <v>0</v>
      </c>
      <c r="AIT62" s="268">
        <v>0</v>
      </c>
      <c r="AIU62" s="268">
        <v>0</v>
      </c>
      <c r="AIV62" s="269"/>
      <c r="AIW62" s="270">
        <f t="shared" si="61"/>
        <v>0</v>
      </c>
      <c r="AIX62" s="271">
        <f t="shared" si="61"/>
        <v>0</v>
      </c>
      <c r="AIY62" s="268">
        <v>0</v>
      </c>
      <c r="AIZ62" s="268">
        <v>0</v>
      </c>
      <c r="AJA62" s="268">
        <v>0</v>
      </c>
      <c r="AJB62" s="268">
        <v>0</v>
      </c>
      <c r="AJC62" s="268">
        <v>0</v>
      </c>
      <c r="AJD62" s="268">
        <v>0</v>
      </c>
      <c r="AJE62" s="268">
        <v>0</v>
      </c>
      <c r="AJF62" s="268">
        <v>0</v>
      </c>
      <c r="AJG62" s="268">
        <v>0</v>
      </c>
      <c r="AJH62" s="268">
        <v>0</v>
      </c>
      <c r="AJI62" s="268">
        <v>0</v>
      </c>
      <c r="AJJ62" s="268">
        <v>0</v>
      </c>
      <c r="AJK62" s="269"/>
      <c r="AJL62" s="270">
        <f t="shared" si="62"/>
        <v>0</v>
      </c>
      <c r="AJM62" s="271">
        <f t="shared" si="62"/>
        <v>0</v>
      </c>
      <c r="AJN62" s="268">
        <v>0</v>
      </c>
      <c r="AJO62" s="268">
        <v>0</v>
      </c>
      <c r="AJP62" s="268">
        <v>0</v>
      </c>
      <c r="AJQ62" s="268">
        <v>0</v>
      </c>
      <c r="AJR62" s="268">
        <v>0</v>
      </c>
      <c r="AJS62" s="268">
        <v>0</v>
      </c>
      <c r="AJT62" s="268">
        <v>0</v>
      </c>
      <c r="AJU62" s="268">
        <v>0</v>
      </c>
      <c r="AJV62" s="268">
        <v>0</v>
      </c>
      <c r="AJW62" s="268">
        <v>0</v>
      </c>
      <c r="AJX62" s="268">
        <v>0</v>
      </c>
      <c r="AJY62" s="268">
        <v>0</v>
      </c>
      <c r="AJZ62" s="269"/>
      <c r="AKA62" s="270">
        <f t="shared" si="63"/>
        <v>0</v>
      </c>
      <c r="AKB62" s="271">
        <f t="shared" si="63"/>
        <v>0</v>
      </c>
      <c r="AKC62" s="268">
        <v>0</v>
      </c>
      <c r="AKD62" s="268">
        <v>0</v>
      </c>
      <c r="AKE62" s="268">
        <v>0</v>
      </c>
      <c r="AKF62" s="268">
        <v>0</v>
      </c>
      <c r="AKG62" s="268">
        <v>0</v>
      </c>
      <c r="AKH62" s="268">
        <v>0</v>
      </c>
      <c r="AKI62" s="268">
        <v>0</v>
      </c>
      <c r="AKJ62" s="268">
        <v>0</v>
      </c>
      <c r="AKK62" s="268">
        <v>0</v>
      </c>
      <c r="AKL62" s="268">
        <v>0</v>
      </c>
      <c r="AKM62" s="268">
        <v>0</v>
      </c>
      <c r="AKN62" s="268">
        <v>0</v>
      </c>
      <c r="AKO62" s="269"/>
      <c r="AKP62" s="270">
        <f t="shared" si="64"/>
        <v>0</v>
      </c>
      <c r="AKQ62" s="271">
        <f t="shared" si="64"/>
        <v>0</v>
      </c>
      <c r="AKR62" s="268">
        <v>0</v>
      </c>
      <c r="AKS62" s="268">
        <v>0</v>
      </c>
      <c r="AKT62" s="268">
        <v>16600</v>
      </c>
      <c r="AKU62" s="268">
        <v>12594.47</v>
      </c>
      <c r="AKV62" s="268">
        <v>0</v>
      </c>
      <c r="AKW62" s="268">
        <v>0</v>
      </c>
      <c r="AKX62" s="268">
        <v>0</v>
      </c>
      <c r="AKY62" s="268">
        <v>0</v>
      </c>
      <c r="AKZ62" s="268">
        <v>0</v>
      </c>
      <c r="ALA62" s="268">
        <v>0</v>
      </c>
      <c r="ALB62" s="268">
        <v>0</v>
      </c>
      <c r="ALC62" s="268">
        <v>0</v>
      </c>
      <c r="ALD62" s="269"/>
      <c r="ALE62" s="270">
        <f t="shared" si="65"/>
        <v>29194.47</v>
      </c>
      <c r="ALF62" s="271">
        <f t="shared" si="65"/>
        <v>29194.47</v>
      </c>
      <c r="ALG62" s="268">
        <v>0</v>
      </c>
      <c r="ALH62" s="268">
        <v>0</v>
      </c>
      <c r="ALI62" s="268">
        <v>0</v>
      </c>
      <c r="ALJ62" s="268">
        <v>0</v>
      </c>
      <c r="ALK62" s="268">
        <v>0</v>
      </c>
      <c r="ALL62" s="268">
        <v>0</v>
      </c>
      <c r="ALM62" s="268">
        <v>0</v>
      </c>
      <c r="ALN62" s="268">
        <v>0</v>
      </c>
      <c r="ALO62" s="268">
        <v>0</v>
      </c>
      <c r="ALP62" s="268">
        <v>0</v>
      </c>
      <c r="ALQ62" s="268">
        <v>0</v>
      </c>
      <c r="ALR62" s="268">
        <v>0</v>
      </c>
      <c r="ALS62" s="269"/>
      <c r="ALT62" s="270">
        <f t="shared" si="66"/>
        <v>0</v>
      </c>
      <c r="ALU62" s="271">
        <f t="shared" si="66"/>
        <v>0</v>
      </c>
      <c r="ALV62" s="268">
        <v>0</v>
      </c>
      <c r="ALW62" s="268">
        <v>0</v>
      </c>
      <c r="ALX62" s="268">
        <v>0</v>
      </c>
      <c r="ALY62" s="268">
        <v>0</v>
      </c>
      <c r="ALZ62" s="268">
        <v>0</v>
      </c>
      <c r="AMA62" s="268">
        <v>0</v>
      </c>
      <c r="AMB62" s="268">
        <v>0</v>
      </c>
      <c r="AMC62" s="268">
        <v>0</v>
      </c>
      <c r="AMD62" s="268">
        <v>0</v>
      </c>
      <c r="AME62" s="268">
        <v>0</v>
      </c>
      <c r="AMF62" s="268">
        <v>0</v>
      </c>
      <c r="AMG62" s="268">
        <v>0</v>
      </c>
      <c r="AMH62" s="269"/>
      <c r="AMI62" s="270">
        <f t="shared" si="67"/>
        <v>0</v>
      </c>
      <c r="AMJ62" s="271">
        <f t="shared" si="67"/>
        <v>0</v>
      </c>
      <c r="AMK62" s="268">
        <v>319.5</v>
      </c>
      <c r="AML62" s="268">
        <v>371.65</v>
      </c>
      <c r="AMM62" s="268">
        <v>361.56</v>
      </c>
      <c r="AMN62" s="268">
        <v>316.06</v>
      </c>
      <c r="AMO62" s="268">
        <v>325.08999999999997</v>
      </c>
      <c r="AMP62" s="268">
        <v>320.91000000000003</v>
      </c>
      <c r="AMQ62" s="268">
        <v>303.51</v>
      </c>
      <c r="AMR62" s="268">
        <v>141.16</v>
      </c>
      <c r="AMS62" s="268">
        <v>52.87</v>
      </c>
      <c r="AMT62" s="268">
        <v>29.26</v>
      </c>
      <c r="AMU62" s="268">
        <v>22.76</v>
      </c>
      <c r="AMV62" s="268">
        <v>10.54</v>
      </c>
      <c r="AMW62" s="269"/>
      <c r="AMX62" s="270">
        <f t="shared" si="68"/>
        <v>2574.87</v>
      </c>
      <c r="AMY62" s="271">
        <f t="shared" si="68"/>
        <v>2255.3700000000003</v>
      </c>
      <c r="AMZ62" s="268">
        <v>42</v>
      </c>
      <c r="ANA62" s="268">
        <v>36</v>
      </c>
      <c r="ANB62" s="268">
        <v>42</v>
      </c>
      <c r="ANC62" s="268">
        <v>66</v>
      </c>
      <c r="AND62" s="268">
        <v>36</v>
      </c>
      <c r="ANE62" s="268">
        <v>48</v>
      </c>
      <c r="ANF62" s="268">
        <v>18</v>
      </c>
      <c r="ANG62" s="268">
        <v>12</v>
      </c>
      <c r="ANH62" s="268">
        <v>54</v>
      </c>
      <c r="ANI62" s="268">
        <v>48</v>
      </c>
      <c r="ANJ62" s="268">
        <v>72</v>
      </c>
      <c r="ANK62" s="268">
        <v>36</v>
      </c>
      <c r="ANL62" s="269"/>
      <c r="ANM62" s="270">
        <f t="shared" si="69"/>
        <v>510</v>
      </c>
      <c r="ANN62" s="271">
        <f t="shared" si="69"/>
        <v>468</v>
      </c>
      <c r="ANO62" s="268">
        <v>0</v>
      </c>
      <c r="ANP62" s="268">
        <v>0</v>
      </c>
      <c r="ANQ62" s="268">
        <v>0</v>
      </c>
      <c r="ANR62" s="268">
        <v>0</v>
      </c>
      <c r="ANS62" s="268">
        <v>0</v>
      </c>
      <c r="ANT62" s="268">
        <v>0</v>
      </c>
      <c r="ANU62" s="268">
        <v>0</v>
      </c>
      <c r="ANV62" s="268">
        <v>0</v>
      </c>
      <c r="ANW62" s="268">
        <v>0</v>
      </c>
      <c r="ANX62" s="268">
        <v>0</v>
      </c>
      <c r="ANY62" s="268">
        <v>0</v>
      </c>
      <c r="ANZ62" s="268">
        <v>0</v>
      </c>
      <c r="AOA62" s="269"/>
      <c r="AOB62" s="270">
        <f t="shared" si="70"/>
        <v>0</v>
      </c>
      <c r="AOC62" s="271">
        <f t="shared" si="70"/>
        <v>0</v>
      </c>
      <c r="AOD62" s="268">
        <v>0</v>
      </c>
      <c r="AOE62" s="268">
        <v>0</v>
      </c>
      <c r="AOF62" s="268">
        <v>0</v>
      </c>
      <c r="AOG62" s="268">
        <v>0</v>
      </c>
      <c r="AOH62" s="268">
        <v>0</v>
      </c>
      <c r="AOI62" s="268">
        <v>0</v>
      </c>
      <c r="AOJ62" s="268">
        <v>0</v>
      </c>
      <c r="AOK62" s="268">
        <v>0</v>
      </c>
      <c r="AOL62" s="268">
        <v>0</v>
      </c>
      <c r="AOM62" s="268">
        <v>0</v>
      </c>
      <c r="AON62" s="268">
        <v>0</v>
      </c>
      <c r="AOO62" s="268">
        <v>0</v>
      </c>
      <c r="AOP62" s="269"/>
      <c r="AOQ62" s="270">
        <f t="shared" si="71"/>
        <v>0</v>
      </c>
      <c r="AOR62" s="271">
        <f t="shared" si="71"/>
        <v>0</v>
      </c>
      <c r="AOS62" s="268">
        <v>0</v>
      </c>
      <c r="AOT62" s="268">
        <v>0</v>
      </c>
      <c r="AOU62" s="268">
        <v>0</v>
      </c>
      <c r="AOV62" s="268">
        <v>0</v>
      </c>
      <c r="AOW62" s="268">
        <v>0</v>
      </c>
      <c r="AOX62" s="268">
        <v>0</v>
      </c>
      <c r="AOY62" s="268">
        <v>0</v>
      </c>
      <c r="AOZ62" s="268">
        <v>0</v>
      </c>
      <c r="APA62" s="268">
        <v>0</v>
      </c>
      <c r="APB62" s="268">
        <v>0</v>
      </c>
      <c r="APC62" s="268">
        <v>0</v>
      </c>
      <c r="APD62" s="268">
        <v>0</v>
      </c>
      <c r="APE62" s="269"/>
      <c r="APF62" s="270">
        <f t="shared" si="72"/>
        <v>0</v>
      </c>
      <c r="APG62" s="271">
        <f t="shared" si="72"/>
        <v>0</v>
      </c>
      <c r="APH62" s="268">
        <v>0</v>
      </c>
      <c r="API62" s="268">
        <v>0</v>
      </c>
      <c r="APJ62" s="268">
        <v>0</v>
      </c>
      <c r="APK62" s="268">
        <v>0</v>
      </c>
      <c r="APL62" s="268">
        <v>0</v>
      </c>
      <c r="APM62" s="268">
        <v>0</v>
      </c>
      <c r="APN62" s="268">
        <v>0</v>
      </c>
      <c r="APO62" s="268">
        <v>0</v>
      </c>
      <c r="APP62" s="268">
        <v>0</v>
      </c>
      <c r="APQ62" s="268">
        <v>0</v>
      </c>
      <c r="APR62" s="268">
        <v>0</v>
      </c>
      <c r="APS62" s="268">
        <v>0</v>
      </c>
      <c r="APT62" s="269"/>
      <c r="APU62" s="270">
        <f t="shared" si="73"/>
        <v>0</v>
      </c>
      <c r="APV62" s="271">
        <f t="shared" si="73"/>
        <v>0</v>
      </c>
      <c r="APW62" s="268">
        <v>0</v>
      </c>
      <c r="APX62" s="268">
        <v>0</v>
      </c>
      <c r="APY62" s="268">
        <v>0</v>
      </c>
      <c r="APZ62" s="268">
        <v>0</v>
      </c>
      <c r="AQA62" s="268">
        <v>0</v>
      </c>
      <c r="AQB62" s="268">
        <v>0</v>
      </c>
      <c r="AQC62" s="268">
        <v>0</v>
      </c>
      <c r="AQD62" s="268">
        <v>0</v>
      </c>
      <c r="AQE62" s="268">
        <v>0</v>
      </c>
      <c r="AQF62" s="268">
        <v>0</v>
      </c>
      <c r="AQG62" s="268">
        <v>0</v>
      </c>
      <c r="AQH62" s="268">
        <v>0</v>
      </c>
      <c r="AQI62" s="269"/>
      <c r="AQJ62" s="270">
        <f t="shared" si="74"/>
        <v>0</v>
      </c>
      <c r="AQK62" s="271">
        <f t="shared" si="74"/>
        <v>0</v>
      </c>
      <c r="AQL62" s="268"/>
      <c r="AQM62" s="268"/>
      <c r="AQN62" s="268"/>
      <c r="AQO62" s="268"/>
      <c r="AQP62" s="268"/>
      <c r="AQQ62" s="268"/>
      <c r="AQR62" s="268">
        <v>65989</v>
      </c>
      <c r="AQS62" s="268"/>
      <c r="AQT62" s="268"/>
      <c r="AQU62" s="268"/>
      <c r="AQV62" s="268"/>
      <c r="AQW62" s="268"/>
      <c r="AQX62" s="269"/>
      <c r="AQY62" s="270">
        <f t="shared" si="75"/>
        <v>65989</v>
      </c>
      <c r="AQZ62" s="271">
        <f t="shared" si="75"/>
        <v>65989</v>
      </c>
      <c r="ARA62" s="268">
        <v>0</v>
      </c>
      <c r="ARB62" s="268">
        <v>0</v>
      </c>
      <c r="ARC62" s="268">
        <v>0</v>
      </c>
      <c r="ARD62" s="268">
        <v>0</v>
      </c>
      <c r="ARE62" s="268">
        <v>0</v>
      </c>
      <c r="ARF62" s="268">
        <v>0</v>
      </c>
      <c r="ARG62" s="268">
        <v>0</v>
      </c>
      <c r="ARH62" s="268">
        <v>0</v>
      </c>
      <c r="ARI62" s="268">
        <v>0</v>
      </c>
      <c r="ARJ62" s="268">
        <v>0</v>
      </c>
      <c r="ARK62" s="268">
        <v>0</v>
      </c>
      <c r="ARL62" s="268">
        <v>0</v>
      </c>
      <c r="ARM62" s="269"/>
      <c r="ARN62" s="270">
        <f t="shared" si="76"/>
        <v>0</v>
      </c>
      <c r="ARO62" s="271">
        <f t="shared" si="76"/>
        <v>0</v>
      </c>
      <c r="ARP62" s="268">
        <v>104821.89</v>
      </c>
      <c r="ARQ62" s="268">
        <v>141006.44</v>
      </c>
      <c r="ARR62" s="268">
        <v>129645.48</v>
      </c>
      <c r="ARS62" s="268">
        <v>194823.28</v>
      </c>
      <c r="ART62" s="268">
        <v>129954.8</v>
      </c>
      <c r="ARU62" s="268">
        <v>129465.78</v>
      </c>
      <c r="ARV62" s="268">
        <v>137490.44</v>
      </c>
      <c r="ARW62" s="268">
        <v>131081.04</v>
      </c>
      <c r="ARX62" s="268">
        <v>130026.53</v>
      </c>
      <c r="ARY62" s="268">
        <v>167497.65</v>
      </c>
      <c r="ARZ62" s="268">
        <v>114810.55</v>
      </c>
      <c r="ASA62" s="269"/>
      <c r="ASB62" s="272">
        <f t="shared" si="78"/>
        <v>1510623.8800000001</v>
      </c>
      <c r="ASC62" s="273"/>
      <c r="ASD62" s="268">
        <v>61773.95</v>
      </c>
      <c r="ASE62" s="268"/>
      <c r="ASF62" s="268">
        <v>16853</v>
      </c>
      <c r="ASG62" s="268">
        <v>13468.31</v>
      </c>
      <c r="ASH62" s="268">
        <v>22148.81</v>
      </c>
      <c r="ASI62" s="268">
        <v>16416.009999999998</v>
      </c>
      <c r="ASJ62" s="268"/>
      <c r="ASK62" s="268"/>
      <c r="ASL62" s="268">
        <v>4188.16</v>
      </c>
      <c r="ASM62" s="268"/>
      <c r="ASN62" s="269"/>
      <c r="ASO62" s="274">
        <f t="shared" si="77"/>
        <v>134848.24</v>
      </c>
    </row>
    <row r="63" spans="1:1185" x14ac:dyDescent="0.25">
      <c r="A63" s="39">
        <v>61</v>
      </c>
      <c r="B63" s="40">
        <v>1</v>
      </c>
      <c r="C63" s="40" t="s">
        <v>72</v>
      </c>
      <c r="D63" s="40" t="s">
        <v>72</v>
      </c>
      <c r="E63" s="41" t="s">
        <v>72</v>
      </c>
      <c r="F63" s="187">
        <v>994218</v>
      </c>
      <c r="G63" s="49">
        <v>1098181</v>
      </c>
      <c r="H63" s="51">
        <v>952560</v>
      </c>
      <c r="I63" s="49">
        <v>1026261</v>
      </c>
      <c r="J63" s="49">
        <v>49316.4443644071</v>
      </c>
      <c r="K63" s="51" t="s">
        <v>219</v>
      </c>
      <c r="L63" s="49">
        <v>1010000</v>
      </c>
      <c r="M63" s="49">
        <v>1059316</v>
      </c>
      <c r="N63" s="49">
        <v>952560</v>
      </c>
      <c r="O63" s="49">
        <v>79380</v>
      </c>
      <c r="P63" s="49">
        <v>85522</v>
      </c>
      <c r="Q63" s="258">
        <v>14286.447877718205</v>
      </c>
      <c r="R63" s="259">
        <v>24578.10775787487</v>
      </c>
      <c r="S63" s="260">
        <f t="shared" si="0"/>
        <v>38864.555635593075</v>
      </c>
      <c r="T63" s="261">
        <v>8100.68</v>
      </c>
      <c r="U63" s="261">
        <v>5381.77</v>
      </c>
      <c r="V63" s="261">
        <v>7289.24</v>
      </c>
      <c r="W63" s="261">
        <v>6144.24</v>
      </c>
      <c r="X63" s="261">
        <v>5422.28</v>
      </c>
      <c r="Y63" s="261">
        <v>6272.89</v>
      </c>
      <c r="Z63" s="261">
        <v>9171.86</v>
      </c>
      <c r="AA63" s="261">
        <v>8412.02</v>
      </c>
      <c r="AB63" s="261">
        <v>3600.32</v>
      </c>
      <c r="AC63" s="261">
        <v>3953.85</v>
      </c>
      <c r="AD63" s="261">
        <v>3485.53</v>
      </c>
      <c r="AE63" s="261">
        <v>2991.74</v>
      </c>
      <c r="AF63" s="262"/>
      <c r="AG63" s="263">
        <f t="shared" si="1"/>
        <v>70226.42</v>
      </c>
      <c r="AH63" s="264">
        <f t="shared" si="1"/>
        <v>62125.74</v>
      </c>
      <c r="AI63" s="261">
        <v>0</v>
      </c>
      <c r="AJ63" s="261">
        <v>0</v>
      </c>
      <c r="AK63" s="261">
        <v>0</v>
      </c>
      <c r="AL63" s="261">
        <v>0</v>
      </c>
      <c r="AM63" s="261">
        <v>0</v>
      </c>
      <c r="AN63" s="261">
        <v>0</v>
      </c>
      <c r="AO63" s="261">
        <v>0</v>
      </c>
      <c r="AP63" s="261">
        <v>0</v>
      </c>
      <c r="AQ63" s="261">
        <v>0</v>
      </c>
      <c r="AR63" s="261">
        <v>0</v>
      </c>
      <c r="AS63" s="261">
        <v>0</v>
      </c>
      <c r="AT63" s="261">
        <v>0</v>
      </c>
      <c r="AU63" s="262"/>
      <c r="AV63" s="263">
        <f t="shared" si="2"/>
        <v>0</v>
      </c>
      <c r="AW63" s="264">
        <f t="shared" si="2"/>
        <v>0</v>
      </c>
      <c r="AX63" s="261">
        <v>0</v>
      </c>
      <c r="AY63" s="261">
        <v>0</v>
      </c>
      <c r="AZ63" s="261">
        <v>0</v>
      </c>
      <c r="BA63" s="261">
        <v>0</v>
      </c>
      <c r="BB63" s="261">
        <v>0</v>
      </c>
      <c r="BC63" s="261">
        <v>0</v>
      </c>
      <c r="BD63" s="261">
        <v>0</v>
      </c>
      <c r="BE63" s="261">
        <v>0</v>
      </c>
      <c r="BF63" s="261">
        <v>0</v>
      </c>
      <c r="BG63" s="261">
        <v>0</v>
      </c>
      <c r="BH63" s="261">
        <v>0</v>
      </c>
      <c r="BI63" s="261">
        <v>0</v>
      </c>
      <c r="BJ63" s="262"/>
      <c r="BK63" s="263">
        <f t="shared" si="3"/>
        <v>0</v>
      </c>
      <c r="BL63" s="264">
        <f t="shared" si="3"/>
        <v>0</v>
      </c>
      <c r="BM63" s="261">
        <v>5675.58</v>
      </c>
      <c r="BN63" s="261">
        <v>6687.28</v>
      </c>
      <c r="BO63" s="261">
        <v>5149.6000000000004</v>
      </c>
      <c r="BP63" s="261">
        <v>5883.73</v>
      </c>
      <c r="BQ63" s="261">
        <v>5602.19</v>
      </c>
      <c r="BR63" s="261">
        <v>5170.3</v>
      </c>
      <c r="BS63" s="261">
        <v>2827.05</v>
      </c>
      <c r="BT63" s="261">
        <v>6212.21</v>
      </c>
      <c r="BU63" s="261">
        <v>6204.04</v>
      </c>
      <c r="BV63" s="261">
        <v>7160.3</v>
      </c>
      <c r="BW63" s="261">
        <v>6196.37</v>
      </c>
      <c r="BX63" s="261">
        <v>8224.6299999999992</v>
      </c>
      <c r="BY63" s="262"/>
      <c r="BZ63" s="263">
        <f t="shared" si="4"/>
        <v>70993.280000000013</v>
      </c>
      <c r="CA63" s="264">
        <f t="shared" si="4"/>
        <v>65317.700000000004</v>
      </c>
      <c r="CB63" s="261">
        <v>5892.14</v>
      </c>
      <c r="CC63" s="261">
        <v>3996.09</v>
      </c>
      <c r="CD63" s="261">
        <v>6031.19</v>
      </c>
      <c r="CE63" s="261">
        <v>4409.6000000000004</v>
      </c>
      <c r="CF63" s="261">
        <v>6392.27</v>
      </c>
      <c r="CG63" s="261">
        <v>6339.75</v>
      </c>
      <c r="CH63" s="261">
        <v>8573.6</v>
      </c>
      <c r="CI63" s="261">
        <v>6649.06</v>
      </c>
      <c r="CJ63" s="261">
        <v>3965.63</v>
      </c>
      <c r="CK63" s="261">
        <v>4408.37</v>
      </c>
      <c r="CL63" s="261">
        <v>3414.58</v>
      </c>
      <c r="CM63" s="261">
        <v>2946.35</v>
      </c>
      <c r="CN63" s="262"/>
      <c r="CO63" s="263">
        <f t="shared" si="5"/>
        <v>63018.62999999999</v>
      </c>
      <c r="CP63" s="264">
        <f t="shared" si="5"/>
        <v>57126.49</v>
      </c>
      <c r="CQ63" s="261">
        <v>0</v>
      </c>
      <c r="CR63" s="261">
        <v>0</v>
      </c>
      <c r="CS63" s="261">
        <v>0</v>
      </c>
      <c r="CT63" s="261">
        <v>0</v>
      </c>
      <c r="CU63" s="261">
        <v>0</v>
      </c>
      <c r="CV63" s="261">
        <v>0</v>
      </c>
      <c r="CW63" s="261">
        <v>0</v>
      </c>
      <c r="CX63" s="261">
        <v>0</v>
      </c>
      <c r="CY63" s="261">
        <v>0</v>
      </c>
      <c r="CZ63" s="261">
        <v>0</v>
      </c>
      <c r="DA63" s="261">
        <v>0</v>
      </c>
      <c r="DB63" s="261">
        <v>0</v>
      </c>
      <c r="DC63" s="262"/>
      <c r="DD63" s="263">
        <f t="shared" si="6"/>
        <v>0</v>
      </c>
      <c r="DE63" s="264">
        <f t="shared" si="6"/>
        <v>0</v>
      </c>
      <c r="DF63" s="261">
        <v>706.2</v>
      </c>
      <c r="DG63" s="261">
        <v>454.26</v>
      </c>
      <c r="DH63" s="261">
        <v>1089.07</v>
      </c>
      <c r="DI63" s="261">
        <v>531.44000000000005</v>
      </c>
      <c r="DJ63" s="261">
        <v>638.63</v>
      </c>
      <c r="DK63" s="261">
        <v>158</v>
      </c>
      <c r="DL63" s="261">
        <v>314.81</v>
      </c>
      <c r="DM63" s="261">
        <v>259.69</v>
      </c>
      <c r="DN63" s="261">
        <v>146.97</v>
      </c>
      <c r="DO63" s="261">
        <v>907.11</v>
      </c>
      <c r="DP63" s="261">
        <v>561.22</v>
      </c>
      <c r="DQ63" s="261">
        <v>286.49</v>
      </c>
      <c r="DR63" s="262"/>
      <c r="DS63" s="263">
        <f t="shared" si="7"/>
        <v>6053.8899999999994</v>
      </c>
      <c r="DT63" s="264">
        <f t="shared" si="7"/>
        <v>5347.69</v>
      </c>
      <c r="DU63" s="261">
        <v>3761.55</v>
      </c>
      <c r="DV63" s="261">
        <v>2861.62</v>
      </c>
      <c r="DW63" s="261">
        <v>5552.13</v>
      </c>
      <c r="DX63" s="261">
        <v>2290.94</v>
      </c>
      <c r="DY63" s="261">
        <v>2311.5500000000002</v>
      </c>
      <c r="DZ63" s="261">
        <v>4352.79</v>
      </c>
      <c r="EA63" s="261">
        <v>1685.96</v>
      </c>
      <c r="EB63" s="261">
        <v>9928.27</v>
      </c>
      <c r="EC63" s="261">
        <v>2071.64</v>
      </c>
      <c r="ED63" s="261">
        <v>2736.07</v>
      </c>
      <c r="EE63" s="261">
        <v>3732.34</v>
      </c>
      <c r="EF63" s="261">
        <v>2999.01</v>
      </c>
      <c r="EG63" s="262"/>
      <c r="EH63" s="263">
        <f t="shared" si="8"/>
        <v>44283.87</v>
      </c>
      <c r="EI63" s="264">
        <f t="shared" si="8"/>
        <v>40522.32</v>
      </c>
      <c r="EJ63" s="261">
        <v>0</v>
      </c>
      <c r="EK63" s="261">
        <v>0</v>
      </c>
      <c r="EL63" s="261">
        <v>0</v>
      </c>
      <c r="EM63" s="261">
        <v>0</v>
      </c>
      <c r="EN63" s="261">
        <v>0</v>
      </c>
      <c r="EO63" s="261">
        <v>0</v>
      </c>
      <c r="EP63" s="261">
        <v>0</v>
      </c>
      <c r="EQ63" s="261">
        <v>0</v>
      </c>
      <c r="ER63" s="261">
        <v>0</v>
      </c>
      <c r="ES63" s="261">
        <v>0</v>
      </c>
      <c r="ET63" s="261">
        <v>0</v>
      </c>
      <c r="EU63" s="261">
        <v>0</v>
      </c>
      <c r="EV63" s="262"/>
      <c r="EW63" s="263">
        <f t="shared" si="9"/>
        <v>0</v>
      </c>
      <c r="EX63" s="264">
        <f t="shared" si="9"/>
        <v>0</v>
      </c>
      <c r="EY63" s="261">
        <v>0</v>
      </c>
      <c r="EZ63" s="261">
        <v>0</v>
      </c>
      <c r="FA63" s="261">
        <v>0</v>
      </c>
      <c r="FB63" s="261">
        <v>0</v>
      </c>
      <c r="FC63" s="261">
        <v>0</v>
      </c>
      <c r="FD63" s="261">
        <v>0</v>
      </c>
      <c r="FE63" s="261">
        <v>0</v>
      </c>
      <c r="FF63" s="261">
        <v>0</v>
      </c>
      <c r="FG63" s="261">
        <v>0</v>
      </c>
      <c r="FH63" s="261">
        <v>0</v>
      </c>
      <c r="FI63" s="261">
        <v>0</v>
      </c>
      <c r="FJ63" s="261">
        <v>0</v>
      </c>
      <c r="FK63" s="262"/>
      <c r="FL63" s="263">
        <f t="shared" si="10"/>
        <v>0</v>
      </c>
      <c r="FM63" s="264">
        <f t="shared" si="10"/>
        <v>0</v>
      </c>
      <c r="FN63" s="261">
        <v>1381.61</v>
      </c>
      <c r="FO63" s="261">
        <v>506.24</v>
      </c>
      <c r="FP63" s="261">
        <v>1155.67</v>
      </c>
      <c r="FQ63" s="261">
        <v>924.37</v>
      </c>
      <c r="FR63" s="261">
        <v>841.83</v>
      </c>
      <c r="FS63" s="261">
        <v>715.51</v>
      </c>
      <c r="FT63" s="261">
        <v>1142.99</v>
      </c>
      <c r="FU63" s="261">
        <v>578.66999999999996</v>
      </c>
      <c r="FV63" s="261">
        <v>525.88</v>
      </c>
      <c r="FW63" s="261">
        <v>677.9</v>
      </c>
      <c r="FX63" s="261">
        <v>402.92</v>
      </c>
      <c r="FY63" s="261">
        <v>702.77</v>
      </c>
      <c r="FZ63" s="262"/>
      <c r="GA63" s="263">
        <f t="shared" si="11"/>
        <v>9556.36</v>
      </c>
      <c r="GB63" s="264">
        <f t="shared" si="11"/>
        <v>8174.75</v>
      </c>
      <c r="GC63" s="261">
        <v>1077.5999999999999</v>
      </c>
      <c r="GD63" s="261">
        <v>608.71</v>
      </c>
      <c r="GE63" s="261">
        <v>1222.6099999999999</v>
      </c>
      <c r="GF63" s="261">
        <v>907.29</v>
      </c>
      <c r="GG63" s="261">
        <v>732.81</v>
      </c>
      <c r="GH63" s="261">
        <v>1353.21</v>
      </c>
      <c r="GI63" s="261">
        <v>1097.8800000000001</v>
      </c>
      <c r="GJ63" s="261">
        <v>1773.32</v>
      </c>
      <c r="GK63" s="261">
        <v>609.94000000000005</v>
      </c>
      <c r="GL63" s="261">
        <v>748.27</v>
      </c>
      <c r="GM63" s="261">
        <v>607.44000000000005</v>
      </c>
      <c r="GN63" s="261">
        <v>458.66</v>
      </c>
      <c r="GO63" s="262"/>
      <c r="GP63" s="263">
        <f t="shared" si="12"/>
        <v>11197.740000000002</v>
      </c>
      <c r="GQ63" s="264">
        <f t="shared" si="12"/>
        <v>10120.14</v>
      </c>
      <c r="GR63" s="261">
        <v>66.16</v>
      </c>
      <c r="GS63" s="261">
        <v>180</v>
      </c>
      <c r="GT63" s="261">
        <v>0</v>
      </c>
      <c r="GU63" s="261">
        <v>171.05</v>
      </c>
      <c r="GV63" s="261">
        <v>225</v>
      </c>
      <c r="GW63" s="261">
        <v>0</v>
      </c>
      <c r="GX63" s="261">
        <v>180</v>
      </c>
      <c r="GY63" s="261">
        <v>0</v>
      </c>
      <c r="GZ63" s="261">
        <v>180</v>
      </c>
      <c r="HA63" s="261">
        <v>0</v>
      </c>
      <c r="HB63" s="261">
        <v>0</v>
      </c>
      <c r="HC63" s="261">
        <v>22.5</v>
      </c>
      <c r="HD63" s="262"/>
      <c r="HE63" s="263">
        <f t="shared" si="13"/>
        <v>1024.71</v>
      </c>
      <c r="HF63" s="264">
        <f t="shared" si="13"/>
        <v>958.55</v>
      </c>
      <c r="HG63" s="261">
        <v>0</v>
      </c>
      <c r="HH63" s="261">
        <v>0</v>
      </c>
      <c r="HI63" s="261">
        <v>0</v>
      </c>
      <c r="HJ63" s="261">
        <v>0</v>
      </c>
      <c r="HK63" s="261">
        <v>0</v>
      </c>
      <c r="HL63" s="261">
        <v>0</v>
      </c>
      <c r="HM63" s="261">
        <v>0</v>
      </c>
      <c r="HN63" s="261">
        <v>0</v>
      </c>
      <c r="HO63" s="261">
        <v>0</v>
      </c>
      <c r="HP63" s="261">
        <v>0</v>
      </c>
      <c r="HQ63" s="261">
        <v>0</v>
      </c>
      <c r="HR63" s="261">
        <v>0</v>
      </c>
      <c r="HS63" s="262"/>
      <c r="HT63" s="263">
        <f t="shared" si="14"/>
        <v>0</v>
      </c>
      <c r="HU63" s="264">
        <f t="shared" si="14"/>
        <v>0</v>
      </c>
      <c r="HV63" s="261">
        <v>0</v>
      </c>
      <c r="HW63" s="261">
        <v>0</v>
      </c>
      <c r="HX63" s="261">
        <v>0</v>
      </c>
      <c r="HY63" s="261">
        <v>0</v>
      </c>
      <c r="HZ63" s="261">
        <v>0</v>
      </c>
      <c r="IA63" s="261">
        <v>0</v>
      </c>
      <c r="IB63" s="261">
        <v>0</v>
      </c>
      <c r="IC63" s="261">
        <v>0</v>
      </c>
      <c r="ID63" s="261">
        <v>0</v>
      </c>
      <c r="IE63" s="261">
        <v>0</v>
      </c>
      <c r="IF63" s="261">
        <v>0</v>
      </c>
      <c r="IG63" s="261">
        <v>0</v>
      </c>
      <c r="IH63" s="262"/>
      <c r="II63" s="263">
        <f t="shared" si="15"/>
        <v>0</v>
      </c>
      <c r="IJ63" s="264">
        <f t="shared" si="15"/>
        <v>0</v>
      </c>
      <c r="IK63" s="261">
        <v>1490.43</v>
      </c>
      <c r="IL63" s="261">
        <v>2960</v>
      </c>
      <c r="IM63" s="261">
        <v>2427.91</v>
      </c>
      <c r="IN63" s="261">
        <v>2904.28</v>
      </c>
      <c r="IO63" s="261">
        <v>2473.6999999999998</v>
      </c>
      <c r="IP63" s="261">
        <v>2132.5</v>
      </c>
      <c r="IQ63" s="261">
        <v>2544.17</v>
      </c>
      <c r="IR63" s="261">
        <v>2560.87</v>
      </c>
      <c r="IS63" s="261">
        <v>2010</v>
      </c>
      <c r="IT63" s="261">
        <v>1686.1</v>
      </c>
      <c r="IU63" s="261">
        <v>1555.66</v>
      </c>
      <c r="IV63" s="261">
        <v>1820</v>
      </c>
      <c r="IW63" s="262"/>
      <c r="IX63" s="263">
        <f t="shared" si="16"/>
        <v>26565.619999999995</v>
      </c>
      <c r="IY63" s="264">
        <f t="shared" si="16"/>
        <v>25075.19</v>
      </c>
      <c r="IZ63" s="261">
        <v>2332.67</v>
      </c>
      <c r="JA63" s="261">
        <v>1679</v>
      </c>
      <c r="JB63" s="261">
        <v>590.77</v>
      </c>
      <c r="JC63" s="261">
        <v>2137.83</v>
      </c>
      <c r="JD63" s="261">
        <v>2153.1</v>
      </c>
      <c r="JE63" s="261">
        <v>685.5</v>
      </c>
      <c r="JF63" s="261">
        <v>5231.16</v>
      </c>
      <c r="JG63" s="261">
        <v>6179.51</v>
      </c>
      <c r="JH63" s="261">
        <v>662.7</v>
      </c>
      <c r="JI63" s="261">
        <v>757.79</v>
      </c>
      <c r="JJ63" s="261">
        <v>626.67999999999995</v>
      </c>
      <c r="JK63" s="261">
        <v>310.89999999999998</v>
      </c>
      <c r="JL63" s="262"/>
      <c r="JM63" s="263">
        <f t="shared" si="17"/>
        <v>23347.610000000004</v>
      </c>
      <c r="JN63" s="264">
        <f t="shared" si="17"/>
        <v>21014.940000000006</v>
      </c>
      <c r="JO63" s="261">
        <v>0</v>
      </c>
      <c r="JP63" s="261">
        <v>0</v>
      </c>
      <c r="JQ63" s="261">
        <v>0</v>
      </c>
      <c r="JR63" s="261">
        <v>0</v>
      </c>
      <c r="JS63" s="261">
        <v>0</v>
      </c>
      <c r="JT63" s="261">
        <v>0</v>
      </c>
      <c r="JU63" s="261">
        <v>0</v>
      </c>
      <c r="JV63" s="261">
        <v>0</v>
      </c>
      <c r="JW63" s="261">
        <v>0</v>
      </c>
      <c r="JX63" s="261">
        <v>0</v>
      </c>
      <c r="JY63" s="261">
        <v>0</v>
      </c>
      <c r="JZ63" s="261">
        <v>0</v>
      </c>
      <c r="KA63" s="262"/>
      <c r="KB63" s="263">
        <f t="shared" si="18"/>
        <v>0</v>
      </c>
      <c r="KC63" s="264">
        <f t="shared" si="18"/>
        <v>0</v>
      </c>
      <c r="KD63" s="261">
        <v>1280</v>
      </c>
      <c r="KE63" s="261">
        <v>1680</v>
      </c>
      <c r="KF63" s="261">
        <v>1600</v>
      </c>
      <c r="KG63" s="261">
        <v>1760</v>
      </c>
      <c r="KH63" s="261">
        <v>1440</v>
      </c>
      <c r="KI63" s="261">
        <v>1200</v>
      </c>
      <c r="KJ63" s="261">
        <v>1564.64</v>
      </c>
      <c r="KK63" s="261">
        <v>1524.08</v>
      </c>
      <c r="KL63" s="261">
        <v>1200</v>
      </c>
      <c r="KM63" s="261">
        <v>1120</v>
      </c>
      <c r="KN63" s="261">
        <v>960</v>
      </c>
      <c r="KO63" s="261">
        <v>1200</v>
      </c>
      <c r="KP63" s="262"/>
      <c r="KQ63" s="263">
        <f t="shared" si="19"/>
        <v>16528.72</v>
      </c>
      <c r="KR63" s="264">
        <f t="shared" si="19"/>
        <v>15248.72</v>
      </c>
      <c r="KS63" s="261">
        <v>50</v>
      </c>
      <c r="KT63" s="261">
        <v>100</v>
      </c>
      <c r="KU63" s="261">
        <v>0</v>
      </c>
      <c r="KV63" s="261">
        <v>0</v>
      </c>
      <c r="KW63" s="261">
        <v>0</v>
      </c>
      <c r="KX63" s="261">
        <v>0</v>
      </c>
      <c r="KY63" s="261">
        <v>50</v>
      </c>
      <c r="KZ63" s="261">
        <v>0</v>
      </c>
      <c r="LA63" s="261">
        <v>0</v>
      </c>
      <c r="LB63" s="261">
        <v>0</v>
      </c>
      <c r="LC63" s="261">
        <v>0</v>
      </c>
      <c r="LD63" s="261">
        <v>0</v>
      </c>
      <c r="LE63" s="262"/>
      <c r="LF63" s="263">
        <f t="shared" si="20"/>
        <v>200</v>
      </c>
      <c r="LG63" s="264">
        <f t="shared" si="20"/>
        <v>150</v>
      </c>
      <c r="LH63" s="261">
        <v>340</v>
      </c>
      <c r="LI63" s="261">
        <v>80</v>
      </c>
      <c r="LJ63" s="261">
        <v>0</v>
      </c>
      <c r="LK63" s="261">
        <v>0</v>
      </c>
      <c r="LL63" s="261">
        <v>0</v>
      </c>
      <c r="LM63" s="261">
        <v>0</v>
      </c>
      <c r="LN63" s="261">
        <v>0</v>
      </c>
      <c r="LO63" s="261">
        <v>0</v>
      </c>
      <c r="LP63" s="261">
        <v>0</v>
      </c>
      <c r="LQ63" s="261">
        <v>0</v>
      </c>
      <c r="LR63" s="261">
        <v>260</v>
      </c>
      <c r="LS63" s="261">
        <v>0</v>
      </c>
      <c r="LT63" s="262"/>
      <c r="LU63" s="263">
        <f t="shared" si="21"/>
        <v>680</v>
      </c>
      <c r="LV63" s="264">
        <f t="shared" si="21"/>
        <v>340</v>
      </c>
      <c r="LW63" s="261">
        <v>0</v>
      </c>
      <c r="LX63" s="261">
        <v>0</v>
      </c>
      <c r="LY63" s="261">
        <v>0</v>
      </c>
      <c r="LZ63" s="261">
        <v>0</v>
      </c>
      <c r="MA63" s="261">
        <v>0</v>
      </c>
      <c r="MB63" s="261">
        <v>0</v>
      </c>
      <c r="MC63" s="261">
        <v>0</v>
      </c>
      <c r="MD63" s="261">
        <v>0</v>
      </c>
      <c r="ME63" s="261">
        <v>0</v>
      </c>
      <c r="MF63" s="261">
        <v>0</v>
      </c>
      <c r="MG63" s="261">
        <v>0</v>
      </c>
      <c r="MH63" s="261">
        <v>0</v>
      </c>
      <c r="MI63" s="262"/>
      <c r="MJ63" s="263">
        <f t="shared" si="22"/>
        <v>0</v>
      </c>
      <c r="MK63" s="264">
        <f t="shared" si="22"/>
        <v>0</v>
      </c>
      <c r="ML63" s="261">
        <v>0</v>
      </c>
      <c r="MM63" s="261">
        <v>0</v>
      </c>
      <c r="MN63" s="261">
        <v>0</v>
      </c>
      <c r="MO63" s="261">
        <v>0</v>
      </c>
      <c r="MP63" s="261">
        <v>0</v>
      </c>
      <c r="MQ63" s="261">
        <v>0</v>
      </c>
      <c r="MR63" s="261">
        <v>0</v>
      </c>
      <c r="MS63" s="261">
        <v>0</v>
      </c>
      <c r="MT63" s="261">
        <v>0</v>
      </c>
      <c r="MU63" s="261">
        <v>0</v>
      </c>
      <c r="MV63" s="261">
        <v>0</v>
      </c>
      <c r="MW63" s="261">
        <v>0</v>
      </c>
      <c r="MX63" s="262"/>
      <c r="MY63" s="263">
        <f t="shared" si="23"/>
        <v>0</v>
      </c>
      <c r="MZ63" s="264">
        <f t="shared" si="23"/>
        <v>0</v>
      </c>
      <c r="NA63" s="261">
        <v>14959.45</v>
      </c>
      <c r="NB63" s="261">
        <v>12905</v>
      </c>
      <c r="NC63" s="261">
        <v>16360</v>
      </c>
      <c r="ND63" s="261">
        <v>17880</v>
      </c>
      <c r="NE63" s="261">
        <v>13885</v>
      </c>
      <c r="NF63" s="261">
        <v>12902.43</v>
      </c>
      <c r="NG63" s="261">
        <v>12120</v>
      </c>
      <c r="NH63" s="261">
        <v>4960</v>
      </c>
      <c r="NI63" s="261">
        <v>5790</v>
      </c>
      <c r="NJ63" s="261">
        <v>7433.43</v>
      </c>
      <c r="NK63" s="261">
        <v>11385</v>
      </c>
      <c r="NL63" s="261">
        <v>9260</v>
      </c>
      <c r="NM63" s="262"/>
      <c r="NN63" s="263">
        <f t="shared" si="24"/>
        <v>139840.31</v>
      </c>
      <c r="NO63" s="264">
        <f t="shared" si="24"/>
        <v>124880.85999999999</v>
      </c>
      <c r="NP63" s="261">
        <v>112.2</v>
      </c>
      <c r="NQ63" s="261">
        <v>69.03</v>
      </c>
      <c r="NR63" s="261">
        <v>450.9</v>
      </c>
      <c r="NS63" s="261">
        <v>85</v>
      </c>
      <c r="NT63" s="261">
        <v>63.35</v>
      </c>
      <c r="NU63" s="261">
        <v>149</v>
      </c>
      <c r="NV63" s="261">
        <v>128.09</v>
      </c>
      <c r="NW63" s="261">
        <v>40.6</v>
      </c>
      <c r="NX63" s="261">
        <v>56.41</v>
      </c>
      <c r="NY63" s="261">
        <v>75</v>
      </c>
      <c r="NZ63" s="261">
        <v>20</v>
      </c>
      <c r="OA63" s="261">
        <v>11</v>
      </c>
      <c r="OB63" s="262"/>
      <c r="OC63" s="263">
        <f t="shared" si="25"/>
        <v>1260.58</v>
      </c>
      <c r="OD63" s="264">
        <f t="shared" si="25"/>
        <v>1148.3800000000001</v>
      </c>
      <c r="OE63" s="261">
        <v>2480</v>
      </c>
      <c r="OF63" s="261">
        <v>2160</v>
      </c>
      <c r="OG63" s="261">
        <v>2480</v>
      </c>
      <c r="OH63" s="261">
        <v>3680</v>
      </c>
      <c r="OI63" s="261">
        <v>2640</v>
      </c>
      <c r="OJ63" s="261">
        <v>2320</v>
      </c>
      <c r="OK63" s="261">
        <v>2240</v>
      </c>
      <c r="OL63" s="261">
        <v>720</v>
      </c>
      <c r="OM63" s="261">
        <v>1120</v>
      </c>
      <c r="ON63" s="261">
        <v>1440</v>
      </c>
      <c r="OO63" s="261">
        <v>960</v>
      </c>
      <c r="OP63" s="261">
        <v>1600</v>
      </c>
      <c r="OQ63" s="262"/>
      <c r="OR63" s="263">
        <f t="shared" si="26"/>
        <v>23840</v>
      </c>
      <c r="OS63" s="264">
        <f t="shared" si="26"/>
        <v>21360</v>
      </c>
      <c r="OT63" s="261">
        <v>0</v>
      </c>
      <c r="OU63" s="261">
        <v>0</v>
      </c>
      <c r="OV63" s="261">
        <v>0</v>
      </c>
      <c r="OW63" s="261">
        <v>0</v>
      </c>
      <c r="OX63" s="261">
        <v>0</v>
      </c>
      <c r="OY63" s="261">
        <v>0</v>
      </c>
      <c r="OZ63" s="261">
        <v>0</v>
      </c>
      <c r="PA63" s="261">
        <v>0</v>
      </c>
      <c r="PB63" s="261">
        <v>0</v>
      </c>
      <c r="PC63" s="261">
        <v>0</v>
      </c>
      <c r="PD63" s="261">
        <v>0</v>
      </c>
      <c r="PE63" s="261">
        <v>0</v>
      </c>
      <c r="PF63" s="262"/>
      <c r="PG63" s="263">
        <f t="shared" si="27"/>
        <v>0</v>
      </c>
      <c r="PH63" s="264">
        <f t="shared" si="27"/>
        <v>0</v>
      </c>
      <c r="PI63" s="261">
        <v>1800</v>
      </c>
      <c r="PJ63" s="261">
        <v>2759.9</v>
      </c>
      <c r="PK63" s="261">
        <v>1600.46</v>
      </c>
      <c r="PL63" s="261">
        <v>1594.97</v>
      </c>
      <c r="PM63" s="261">
        <v>3645.62</v>
      </c>
      <c r="PN63" s="261">
        <v>1485</v>
      </c>
      <c r="PO63" s="261">
        <v>4335</v>
      </c>
      <c r="PP63" s="261">
        <v>2005.62</v>
      </c>
      <c r="PQ63" s="261">
        <v>1135</v>
      </c>
      <c r="PR63" s="261">
        <v>3785</v>
      </c>
      <c r="PS63" s="261">
        <v>3234.37</v>
      </c>
      <c r="PT63" s="261">
        <v>3045</v>
      </c>
      <c r="PU63" s="262"/>
      <c r="PV63" s="263">
        <f t="shared" si="28"/>
        <v>30425.94</v>
      </c>
      <c r="PW63" s="264">
        <f t="shared" si="28"/>
        <v>28625.94</v>
      </c>
      <c r="PX63" s="261">
        <v>238.5</v>
      </c>
      <c r="PY63" s="261">
        <v>237</v>
      </c>
      <c r="PZ63" s="261">
        <v>91.5</v>
      </c>
      <c r="QA63" s="261">
        <v>82</v>
      </c>
      <c r="QB63" s="261">
        <v>936.5</v>
      </c>
      <c r="QC63" s="261">
        <v>434.85</v>
      </c>
      <c r="QD63" s="261">
        <v>545</v>
      </c>
      <c r="QE63" s="261">
        <v>476.5</v>
      </c>
      <c r="QF63" s="261">
        <v>147</v>
      </c>
      <c r="QG63" s="261">
        <v>231.5</v>
      </c>
      <c r="QH63" s="261">
        <v>719.5</v>
      </c>
      <c r="QI63" s="261">
        <v>241</v>
      </c>
      <c r="QJ63" s="262"/>
      <c r="QK63" s="263">
        <f t="shared" si="29"/>
        <v>4380.8500000000004</v>
      </c>
      <c r="QL63" s="264">
        <f t="shared" si="29"/>
        <v>4142.3500000000004</v>
      </c>
      <c r="QM63" s="261">
        <v>0</v>
      </c>
      <c r="QN63" s="261">
        <v>0</v>
      </c>
      <c r="QO63" s="261">
        <v>0</v>
      </c>
      <c r="QP63" s="261">
        <v>0</v>
      </c>
      <c r="QQ63" s="261">
        <v>0</v>
      </c>
      <c r="QR63" s="261">
        <v>0</v>
      </c>
      <c r="QS63" s="261">
        <v>0</v>
      </c>
      <c r="QT63" s="261">
        <v>0</v>
      </c>
      <c r="QU63" s="261">
        <v>0</v>
      </c>
      <c r="QV63" s="261">
        <v>0</v>
      </c>
      <c r="QW63" s="261">
        <v>0</v>
      </c>
      <c r="QX63" s="261">
        <v>0</v>
      </c>
      <c r="QY63" s="262"/>
      <c r="QZ63" s="263">
        <f t="shared" si="30"/>
        <v>0</v>
      </c>
      <c r="RA63" s="264">
        <f t="shared" si="30"/>
        <v>0</v>
      </c>
      <c r="RB63" s="261">
        <v>50</v>
      </c>
      <c r="RC63" s="261">
        <v>0</v>
      </c>
      <c r="RD63" s="261">
        <v>0</v>
      </c>
      <c r="RE63" s="261">
        <v>0</v>
      </c>
      <c r="RF63" s="261">
        <v>0</v>
      </c>
      <c r="RG63" s="261">
        <v>0</v>
      </c>
      <c r="RH63" s="261">
        <v>0</v>
      </c>
      <c r="RI63" s="261">
        <v>0</v>
      </c>
      <c r="RJ63" s="261">
        <v>50</v>
      </c>
      <c r="RK63" s="261">
        <v>50</v>
      </c>
      <c r="RL63" s="261">
        <v>0</v>
      </c>
      <c r="RM63" s="261">
        <v>0</v>
      </c>
      <c r="RN63" s="262"/>
      <c r="RO63" s="263">
        <f t="shared" si="31"/>
        <v>150</v>
      </c>
      <c r="RP63" s="264">
        <f t="shared" si="31"/>
        <v>100</v>
      </c>
      <c r="RQ63" s="261">
        <v>0</v>
      </c>
      <c r="RR63" s="261">
        <v>0</v>
      </c>
      <c r="RS63" s="261">
        <v>0</v>
      </c>
      <c r="RT63" s="261">
        <v>0</v>
      </c>
      <c r="RU63" s="261">
        <v>0</v>
      </c>
      <c r="RV63" s="261">
        <v>0</v>
      </c>
      <c r="RW63" s="261">
        <v>0</v>
      </c>
      <c r="RX63" s="261">
        <v>0</v>
      </c>
      <c r="RY63" s="261">
        <v>0</v>
      </c>
      <c r="RZ63" s="261">
        <v>0</v>
      </c>
      <c r="SA63" s="261">
        <v>0</v>
      </c>
      <c r="SB63" s="261">
        <v>0</v>
      </c>
      <c r="SC63" s="262"/>
      <c r="SD63" s="263">
        <f t="shared" si="32"/>
        <v>0</v>
      </c>
      <c r="SE63" s="264">
        <f t="shared" si="32"/>
        <v>0</v>
      </c>
      <c r="SF63" s="261">
        <v>0</v>
      </c>
      <c r="SG63" s="261">
        <v>0</v>
      </c>
      <c r="SH63" s="261">
        <v>0</v>
      </c>
      <c r="SI63" s="261">
        <v>0</v>
      </c>
      <c r="SJ63" s="261">
        <v>0</v>
      </c>
      <c r="SK63" s="261">
        <v>0</v>
      </c>
      <c r="SL63" s="261">
        <v>0</v>
      </c>
      <c r="SM63" s="261">
        <v>0</v>
      </c>
      <c r="SN63" s="261">
        <v>0</v>
      </c>
      <c r="SO63" s="261">
        <v>0</v>
      </c>
      <c r="SP63" s="261">
        <v>0</v>
      </c>
      <c r="SQ63" s="261">
        <v>0</v>
      </c>
      <c r="SR63" s="262"/>
      <c r="SS63" s="263">
        <f t="shared" si="33"/>
        <v>0</v>
      </c>
      <c r="ST63" s="264">
        <f t="shared" si="33"/>
        <v>0</v>
      </c>
      <c r="SU63" s="261">
        <v>1494.5</v>
      </c>
      <c r="SV63" s="261">
        <v>1638</v>
      </c>
      <c r="SW63" s="261">
        <v>1651.5</v>
      </c>
      <c r="SX63" s="261">
        <v>1148</v>
      </c>
      <c r="SY63" s="261">
        <v>1517</v>
      </c>
      <c r="SZ63" s="261">
        <v>3064.5</v>
      </c>
      <c r="TA63" s="261">
        <v>1530.5</v>
      </c>
      <c r="TB63" s="261">
        <v>1995</v>
      </c>
      <c r="TC63" s="261">
        <v>2852</v>
      </c>
      <c r="TD63" s="261">
        <v>2533.5</v>
      </c>
      <c r="TE63" s="261">
        <v>1801.5</v>
      </c>
      <c r="TF63" s="261">
        <v>1491.5</v>
      </c>
      <c r="TG63" s="262"/>
      <c r="TH63" s="263">
        <f t="shared" si="34"/>
        <v>22717.5</v>
      </c>
      <c r="TI63" s="264">
        <f t="shared" si="34"/>
        <v>21223</v>
      </c>
      <c r="TJ63" s="261">
        <v>1011.07</v>
      </c>
      <c r="TK63" s="261">
        <v>1368.57</v>
      </c>
      <c r="TL63" s="261">
        <v>1150.83</v>
      </c>
      <c r="TM63" s="261">
        <v>869.56</v>
      </c>
      <c r="TN63" s="261">
        <v>1115.55</v>
      </c>
      <c r="TO63" s="261">
        <v>1527.88</v>
      </c>
      <c r="TP63" s="261">
        <v>1240.21</v>
      </c>
      <c r="TQ63" s="261">
        <v>1008.86</v>
      </c>
      <c r="TR63" s="261">
        <v>1327.59</v>
      </c>
      <c r="TS63" s="261">
        <v>1356.88</v>
      </c>
      <c r="TT63" s="261">
        <v>1397.17</v>
      </c>
      <c r="TU63" s="261">
        <v>1229.75</v>
      </c>
      <c r="TV63" s="262"/>
      <c r="TW63" s="263">
        <f t="shared" si="35"/>
        <v>14603.92</v>
      </c>
      <c r="TX63" s="264">
        <f t="shared" si="35"/>
        <v>13592.85</v>
      </c>
      <c r="TY63" s="261">
        <v>880</v>
      </c>
      <c r="TZ63" s="261">
        <v>720</v>
      </c>
      <c r="UA63" s="261">
        <v>720</v>
      </c>
      <c r="UB63" s="261">
        <v>640</v>
      </c>
      <c r="UC63" s="261">
        <v>640</v>
      </c>
      <c r="UD63" s="261">
        <v>1440</v>
      </c>
      <c r="UE63" s="261">
        <v>640</v>
      </c>
      <c r="UF63" s="261">
        <v>960</v>
      </c>
      <c r="UG63" s="261">
        <v>880</v>
      </c>
      <c r="UH63" s="261">
        <v>1200</v>
      </c>
      <c r="UI63" s="261">
        <v>960</v>
      </c>
      <c r="UJ63" s="261">
        <v>880</v>
      </c>
      <c r="UK63" s="262"/>
      <c r="UL63" s="263">
        <f t="shared" si="36"/>
        <v>10560</v>
      </c>
      <c r="UM63" s="264">
        <f t="shared" si="36"/>
        <v>9680</v>
      </c>
      <c r="UN63" s="261">
        <v>50</v>
      </c>
      <c r="UO63" s="261">
        <v>150</v>
      </c>
      <c r="UP63" s="261">
        <v>100</v>
      </c>
      <c r="UQ63" s="261">
        <v>50</v>
      </c>
      <c r="UR63" s="261">
        <v>150</v>
      </c>
      <c r="US63" s="261">
        <v>150</v>
      </c>
      <c r="UT63" s="261">
        <v>100</v>
      </c>
      <c r="UU63" s="261">
        <v>100</v>
      </c>
      <c r="UV63" s="261">
        <v>150</v>
      </c>
      <c r="UW63" s="261">
        <v>150</v>
      </c>
      <c r="UX63" s="261">
        <v>200</v>
      </c>
      <c r="UY63" s="261">
        <v>150</v>
      </c>
      <c r="UZ63" s="262"/>
      <c r="VA63" s="263">
        <f t="shared" si="37"/>
        <v>1500</v>
      </c>
      <c r="VB63" s="264">
        <f t="shared" si="37"/>
        <v>1450</v>
      </c>
      <c r="VC63" s="261">
        <v>0</v>
      </c>
      <c r="VD63" s="261">
        <v>0</v>
      </c>
      <c r="VE63" s="261">
        <v>0</v>
      </c>
      <c r="VF63" s="261">
        <v>0</v>
      </c>
      <c r="VG63" s="261">
        <v>0</v>
      </c>
      <c r="VH63" s="261">
        <v>0</v>
      </c>
      <c r="VI63" s="261">
        <v>0</v>
      </c>
      <c r="VJ63" s="261">
        <v>0</v>
      </c>
      <c r="VK63" s="261">
        <v>0</v>
      </c>
      <c r="VL63" s="261">
        <v>0</v>
      </c>
      <c r="VM63" s="261">
        <v>0</v>
      </c>
      <c r="VN63" s="261">
        <v>0</v>
      </c>
      <c r="VO63" s="262"/>
      <c r="VP63" s="263">
        <f t="shared" si="38"/>
        <v>0</v>
      </c>
      <c r="VQ63" s="264">
        <f t="shared" si="38"/>
        <v>0</v>
      </c>
      <c r="VR63" s="261">
        <v>0</v>
      </c>
      <c r="VS63" s="261">
        <v>0</v>
      </c>
      <c r="VT63" s="261">
        <v>0</v>
      </c>
      <c r="VU63" s="261">
        <v>0</v>
      </c>
      <c r="VV63" s="261">
        <v>0</v>
      </c>
      <c r="VW63" s="261">
        <v>0</v>
      </c>
      <c r="VX63" s="261">
        <v>0</v>
      </c>
      <c r="VY63" s="261">
        <v>0</v>
      </c>
      <c r="VZ63" s="261">
        <v>0</v>
      </c>
      <c r="WA63" s="261">
        <v>0</v>
      </c>
      <c r="WB63" s="261">
        <v>0</v>
      </c>
      <c r="WC63" s="261">
        <v>0</v>
      </c>
      <c r="WD63" s="262"/>
      <c r="WE63" s="263">
        <f t="shared" si="39"/>
        <v>0</v>
      </c>
      <c r="WF63" s="264">
        <f t="shared" si="39"/>
        <v>0</v>
      </c>
      <c r="WG63" s="261">
        <v>9422.1</v>
      </c>
      <c r="WH63" s="261">
        <v>4696.3</v>
      </c>
      <c r="WI63" s="261">
        <v>11684.18</v>
      </c>
      <c r="WJ63" s="261">
        <v>7368.75</v>
      </c>
      <c r="WK63" s="261">
        <v>2766.72</v>
      </c>
      <c r="WL63" s="261">
        <v>13652.72</v>
      </c>
      <c r="WM63" s="261">
        <v>7004.82</v>
      </c>
      <c r="WN63" s="261">
        <v>28000.93</v>
      </c>
      <c r="WO63" s="261">
        <v>12751.31</v>
      </c>
      <c r="WP63" s="261">
        <v>9513.6</v>
      </c>
      <c r="WQ63" s="261">
        <v>8253.1299999999992</v>
      </c>
      <c r="WR63" s="261">
        <v>6487.6</v>
      </c>
      <c r="WS63" s="262"/>
      <c r="WT63" s="263">
        <f t="shared" si="40"/>
        <v>121602.16000000002</v>
      </c>
      <c r="WU63" s="264">
        <f t="shared" si="40"/>
        <v>112180.06000000001</v>
      </c>
      <c r="WV63" s="261">
        <v>0</v>
      </c>
      <c r="WW63" s="261">
        <v>0</v>
      </c>
      <c r="WX63" s="261">
        <v>0</v>
      </c>
      <c r="WY63" s="261">
        <v>0</v>
      </c>
      <c r="WZ63" s="261">
        <v>0</v>
      </c>
      <c r="XA63" s="261">
        <v>0</v>
      </c>
      <c r="XB63" s="261">
        <v>0</v>
      </c>
      <c r="XC63" s="261">
        <v>0</v>
      </c>
      <c r="XD63" s="261">
        <v>0</v>
      </c>
      <c r="XE63" s="261">
        <v>0</v>
      </c>
      <c r="XF63" s="261">
        <v>0</v>
      </c>
      <c r="XG63" s="261">
        <v>0</v>
      </c>
      <c r="XH63" s="262"/>
      <c r="XI63" s="263">
        <f t="shared" si="41"/>
        <v>0</v>
      </c>
      <c r="XJ63" s="264">
        <f t="shared" si="41"/>
        <v>0</v>
      </c>
      <c r="XK63" s="261">
        <v>0</v>
      </c>
      <c r="XL63" s="261">
        <v>0</v>
      </c>
      <c r="XM63" s="261">
        <v>0</v>
      </c>
      <c r="XN63" s="261">
        <v>0</v>
      </c>
      <c r="XO63" s="261">
        <v>0</v>
      </c>
      <c r="XP63" s="261">
        <v>0</v>
      </c>
      <c r="XQ63" s="261">
        <v>0</v>
      </c>
      <c r="XR63" s="261">
        <v>0</v>
      </c>
      <c r="XS63" s="261">
        <v>0</v>
      </c>
      <c r="XT63" s="261">
        <v>0</v>
      </c>
      <c r="XU63" s="261">
        <v>0</v>
      </c>
      <c r="XV63" s="261">
        <v>0</v>
      </c>
      <c r="XW63" s="261"/>
      <c r="XX63" s="263">
        <f t="shared" si="42"/>
        <v>0</v>
      </c>
      <c r="XY63" s="264">
        <f t="shared" si="42"/>
        <v>0</v>
      </c>
      <c r="XZ63" s="261">
        <v>456.53</v>
      </c>
      <c r="YA63" s="261">
        <v>204.34</v>
      </c>
      <c r="YB63" s="261">
        <v>288.77</v>
      </c>
      <c r="YC63" s="261">
        <v>229.25</v>
      </c>
      <c r="YD63" s="261">
        <v>194.37</v>
      </c>
      <c r="YE63" s="261">
        <v>276.93</v>
      </c>
      <c r="YF63" s="261">
        <v>280.56</v>
      </c>
      <c r="YG63" s="261">
        <v>365.42</v>
      </c>
      <c r="YH63" s="261">
        <v>210.28</v>
      </c>
      <c r="YI63" s="261">
        <v>204.29</v>
      </c>
      <c r="YJ63" s="261">
        <v>340.96</v>
      </c>
      <c r="YK63" s="261">
        <v>223.86</v>
      </c>
      <c r="YL63" s="262"/>
      <c r="YM63" s="263">
        <f t="shared" si="43"/>
        <v>3275.56</v>
      </c>
      <c r="YN63" s="264">
        <f t="shared" si="43"/>
        <v>2819.03</v>
      </c>
      <c r="YO63" s="261">
        <v>2504.84</v>
      </c>
      <c r="YP63" s="261">
        <v>1055.03</v>
      </c>
      <c r="YQ63" s="261">
        <v>2088.91</v>
      </c>
      <c r="YR63" s="261">
        <v>1897.01</v>
      </c>
      <c r="YS63" s="261">
        <v>1652.57</v>
      </c>
      <c r="YT63" s="261">
        <v>2559.61</v>
      </c>
      <c r="YU63" s="261">
        <v>1515.25</v>
      </c>
      <c r="YV63" s="261">
        <v>3276.55</v>
      </c>
      <c r="YW63" s="261">
        <v>1939.71</v>
      </c>
      <c r="YX63" s="261">
        <v>1656.52</v>
      </c>
      <c r="YY63" s="261">
        <v>1347.76</v>
      </c>
      <c r="YZ63" s="261">
        <v>793.06</v>
      </c>
      <c r="ZA63" s="262"/>
      <c r="ZB63" s="263">
        <f t="shared" si="44"/>
        <v>22286.82</v>
      </c>
      <c r="ZC63" s="264">
        <f t="shared" si="44"/>
        <v>19781.98</v>
      </c>
      <c r="ZD63" s="261">
        <v>0</v>
      </c>
      <c r="ZE63" s="261">
        <v>0</v>
      </c>
      <c r="ZF63" s="261">
        <v>0</v>
      </c>
      <c r="ZG63" s="261">
        <v>0</v>
      </c>
      <c r="ZH63" s="261">
        <v>0</v>
      </c>
      <c r="ZI63" s="261">
        <v>0</v>
      </c>
      <c r="ZJ63" s="261">
        <v>0</v>
      </c>
      <c r="ZK63" s="261">
        <v>0</v>
      </c>
      <c r="ZL63" s="261">
        <v>0</v>
      </c>
      <c r="ZM63" s="261">
        <v>0</v>
      </c>
      <c r="ZN63" s="261">
        <v>0</v>
      </c>
      <c r="ZO63" s="261">
        <v>0</v>
      </c>
      <c r="ZP63" s="262"/>
      <c r="ZQ63" s="263">
        <f t="shared" si="45"/>
        <v>0</v>
      </c>
      <c r="ZR63" s="264">
        <f t="shared" si="45"/>
        <v>0</v>
      </c>
      <c r="ZS63" s="261">
        <v>110.38</v>
      </c>
      <c r="ZT63" s="261">
        <v>9.9499999999999993</v>
      </c>
      <c r="ZU63" s="261">
        <v>180</v>
      </c>
      <c r="ZV63" s="261">
        <v>45</v>
      </c>
      <c r="ZW63" s="261">
        <v>0</v>
      </c>
      <c r="ZX63" s="261">
        <v>45</v>
      </c>
      <c r="ZY63" s="261">
        <v>15.08</v>
      </c>
      <c r="ZZ63" s="261">
        <v>0</v>
      </c>
      <c r="AAA63" s="261">
        <v>499.39</v>
      </c>
      <c r="AAB63" s="261">
        <v>0</v>
      </c>
      <c r="AAC63" s="261">
        <v>0</v>
      </c>
      <c r="AAD63" s="261">
        <v>0</v>
      </c>
      <c r="AAE63" s="262"/>
      <c r="AAF63" s="263">
        <f t="shared" si="46"/>
        <v>904.8</v>
      </c>
      <c r="AAG63" s="264">
        <f t="shared" si="46"/>
        <v>794.42</v>
      </c>
      <c r="AAH63" s="261">
        <v>5126.13</v>
      </c>
      <c r="AAI63" s="261">
        <v>5500.78</v>
      </c>
      <c r="AAJ63" s="261">
        <v>5073.54</v>
      </c>
      <c r="AAK63" s="261">
        <v>4463.8</v>
      </c>
      <c r="AAL63" s="261">
        <v>5322.92</v>
      </c>
      <c r="AAM63" s="261">
        <v>4744.04</v>
      </c>
      <c r="AAN63" s="261">
        <v>5879.01</v>
      </c>
      <c r="AAO63" s="261">
        <v>4292.47</v>
      </c>
      <c r="AAP63" s="261">
        <v>2889.71</v>
      </c>
      <c r="AAQ63" s="261">
        <v>4508.4799999999996</v>
      </c>
      <c r="AAR63" s="261">
        <v>4353.17</v>
      </c>
      <c r="AAS63" s="261">
        <v>4917.37</v>
      </c>
      <c r="AAT63" s="262"/>
      <c r="AAU63" s="263">
        <f t="shared" si="47"/>
        <v>57071.420000000006</v>
      </c>
      <c r="AAV63" s="264">
        <f t="shared" si="47"/>
        <v>51945.29</v>
      </c>
      <c r="AAW63" s="261">
        <v>0</v>
      </c>
      <c r="AAX63" s="261">
        <v>0</v>
      </c>
      <c r="AAY63" s="261">
        <v>0</v>
      </c>
      <c r="AAZ63" s="261">
        <v>0</v>
      </c>
      <c r="ABA63" s="261">
        <v>0</v>
      </c>
      <c r="ABB63" s="261">
        <v>0</v>
      </c>
      <c r="ABC63" s="261">
        <v>0</v>
      </c>
      <c r="ABD63" s="261">
        <v>0</v>
      </c>
      <c r="ABE63" s="261">
        <v>0</v>
      </c>
      <c r="ABF63" s="261">
        <v>0</v>
      </c>
      <c r="ABG63" s="261">
        <v>0</v>
      </c>
      <c r="ABH63" s="261">
        <v>0</v>
      </c>
      <c r="ABI63" s="262"/>
      <c r="ABJ63" s="263">
        <f t="shared" si="48"/>
        <v>0</v>
      </c>
      <c r="ABK63" s="264">
        <f t="shared" si="48"/>
        <v>0</v>
      </c>
      <c r="ABL63" s="261">
        <v>1349.34</v>
      </c>
      <c r="ABM63" s="261">
        <v>1312.82</v>
      </c>
      <c r="ABN63" s="261">
        <v>2531.81</v>
      </c>
      <c r="ABO63" s="261">
        <v>1494.51</v>
      </c>
      <c r="ABP63" s="261">
        <v>2042.59</v>
      </c>
      <c r="ABQ63" s="261">
        <v>2140.27</v>
      </c>
      <c r="ABR63" s="261">
        <v>2274.9299999999998</v>
      </c>
      <c r="ABS63" s="261">
        <v>1036.46</v>
      </c>
      <c r="ABT63" s="261">
        <v>1044.04</v>
      </c>
      <c r="ABU63" s="261">
        <v>1382.75</v>
      </c>
      <c r="ABV63" s="261">
        <v>1135.3399999999999</v>
      </c>
      <c r="ABW63" s="261">
        <v>1808.58</v>
      </c>
      <c r="ABX63" s="262"/>
      <c r="ABY63" s="263">
        <f t="shared" si="49"/>
        <v>19553.440000000002</v>
      </c>
      <c r="ABZ63" s="264">
        <f t="shared" si="49"/>
        <v>18204.099999999999</v>
      </c>
      <c r="ACA63" s="261">
        <v>8055.94</v>
      </c>
      <c r="ACB63" s="261">
        <v>8160.26</v>
      </c>
      <c r="ACC63" s="261">
        <v>7504.39</v>
      </c>
      <c r="ACD63" s="261">
        <v>9353.42</v>
      </c>
      <c r="ACE63" s="261">
        <v>12176.91</v>
      </c>
      <c r="ACF63" s="261">
        <v>9780.26</v>
      </c>
      <c r="ACG63" s="261">
        <v>10903.04</v>
      </c>
      <c r="ACH63" s="261">
        <v>6248.55</v>
      </c>
      <c r="ACI63" s="261">
        <v>4991.41</v>
      </c>
      <c r="ACJ63" s="261">
        <v>7669.24</v>
      </c>
      <c r="ACK63" s="261">
        <v>7685.13</v>
      </c>
      <c r="ACL63" s="261">
        <v>7941.67</v>
      </c>
      <c r="ACM63" s="262"/>
      <c r="ACN63" s="263">
        <f t="shared" si="50"/>
        <v>100470.22000000002</v>
      </c>
      <c r="ACO63" s="264">
        <f t="shared" si="50"/>
        <v>92414.280000000013</v>
      </c>
      <c r="ACP63" s="261">
        <v>0</v>
      </c>
      <c r="ACQ63" s="261">
        <v>0</v>
      </c>
      <c r="ACR63" s="261">
        <v>0</v>
      </c>
      <c r="ACS63" s="261">
        <v>0</v>
      </c>
      <c r="ACT63" s="261">
        <v>0</v>
      </c>
      <c r="ACU63" s="261">
        <v>0</v>
      </c>
      <c r="ACV63" s="261">
        <v>0</v>
      </c>
      <c r="ACW63" s="261">
        <v>0</v>
      </c>
      <c r="ACX63" s="261">
        <v>0</v>
      </c>
      <c r="ACY63" s="261">
        <v>0</v>
      </c>
      <c r="ACZ63" s="261">
        <v>0</v>
      </c>
      <c r="ADA63" s="261">
        <v>0</v>
      </c>
      <c r="ADB63" s="262"/>
      <c r="ADC63" s="263">
        <f t="shared" si="51"/>
        <v>0</v>
      </c>
      <c r="ADD63" s="264">
        <f t="shared" si="51"/>
        <v>0</v>
      </c>
      <c r="ADE63" s="261">
        <v>0</v>
      </c>
      <c r="ADF63" s="261">
        <v>0</v>
      </c>
      <c r="ADG63" s="261">
        <v>0</v>
      </c>
      <c r="ADH63" s="261">
        <v>0</v>
      </c>
      <c r="ADI63" s="261">
        <v>0</v>
      </c>
      <c r="ADJ63" s="261">
        <v>0</v>
      </c>
      <c r="ADK63" s="261">
        <v>0</v>
      </c>
      <c r="ADL63" s="261">
        <v>0</v>
      </c>
      <c r="ADM63" s="261">
        <v>0</v>
      </c>
      <c r="ADN63" s="261">
        <v>0</v>
      </c>
      <c r="ADO63" s="261">
        <v>0</v>
      </c>
      <c r="ADP63" s="261">
        <v>0</v>
      </c>
      <c r="ADQ63" s="262"/>
      <c r="ADR63" s="263">
        <f t="shared" si="52"/>
        <v>0</v>
      </c>
      <c r="ADS63" s="264">
        <f t="shared" si="52"/>
        <v>0</v>
      </c>
      <c r="ADT63" s="261">
        <v>0</v>
      </c>
      <c r="ADU63" s="261">
        <v>0</v>
      </c>
      <c r="ADV63" s="261">
        <v>0</v>
      </c>
      <c r="ADW63" s="261">
        <v>0</v>
      </c>
      <c r="ADX63" s="261">
        <v>0</v>
      </c>
      <c r="ADY63" s="261">
        <v>0</v>
      </c>
      <c r="ADZ63" s="261">
        <v>0</v>
      </c>
      <c r="AEA63" s="261">
        <v>0</v>
      </c>
      <c r="AEB63" s="261">
        <v>0</v>
      </c>
      <c r="AEC63" s="261">
        <v>0</v>
      </c>
      <c r="AED63" s="261">
        <v>0</v>
      </c>
      <c r="AEE63" s="261">
        <v>0</v>
      </c>
      <c r="AEF63" s="262"/>
      <c r="AEG63" s="263">
        <f t="shared" si="53"/>
        <v>0</v>
      </c>
      <c r="AEH63" s="264">
        <f t="shared" si="53"/>
        <v>0</v>
      </c>
      <c r="AEI63" s="261">
        <v>0</v>
      </c>
      <c r="AEJ63" s="261">
        <v>0</v>
      </c>
      <c r="AEK63" s="261">
        <v>0</v>
      </c>
      <c r="AEL63" s="261">
        <v>0</v>
      </c>
      <c r="AEM63" s="261">
        <v>0</v>
      </c>
      <c r="AEN63" s="261">
        <v>0</v>
      </c>
      <c r="AEO63" s="261">
        <v>0</v>
      </c>
      <c r="AEP63" s="261">
        <v>0</v>
      </c>
      <c r="AEQ63" s="261">
        <v>0</v>
      </c>
      <c r="AER63" s="261">
        <v>0</v>
      </c>
      <c r="AES63" s="261">
        <v>0</v>
      </c>
      <c r="AET63" s="261">
        <v>0</v>
      </c>
      <c r="AEU63" s="262"/>
      <c r="AEV63" s="263">
        <f t="shared" si="54"/>
        <v>0</v>
      </c>
      <c r="AEW63" s="264">
        <f t="shared" si="54"/>
        <v>0</v>
      </c>
      <c r="AEX63" s="261">
        <v>0</v>
      </c>
      <c r="AEY63" s="261">
        <v>0</v>
      </c>
      <c r="AEZ63" s="261">
        <v>0</v>
      </c>
      <c r="AFA63" s="261">
        <v>0</v>
      </c>
      <c r="AFB63" s="261">
        <v>0</v>
      </c>
      <c r="AFC63" s="261">
        <v>0</v>
      </c>
      <c r="AFD63" s="261">
        <v>0</v>
      </c>
      <c r="AFE63" s="261">
        <v>0</v>
      </c>
      <c r="AFF63" s="261">
        <v>0</v>
      </c>
      <c r="AFG63" s="261">
        <v>0</v>
      </c>
      <c r="AFH63" s="261">
        <v>0</v>
      </c>
      <c r="AFI63" s="261">
        <v>0</v>
      </c>
      <c r="AFJ63" s="262"/>
      <c r="AFK63" s="263">
        <f t="shared" si="55"/>
        <v>0</v>
      </c>
      <c r="AFL63" s="264">
        <f t="shared" si="55"/>
        <v>0</v>
      </c>
      <c r="AFM63" s="261">
        <v>77.56</v>
      </c>
      <c r="AFN63" s="261">
        <v>0</v>
      </c>
      <c r="AFO63" s="261">
        <v>0</v>
      </c>
      <c r="AFP63" s="261">
        <v>0</v>
      </c>
      <c r="AFQ63" s="261">
        <v>0</v>
      </c>
      <c r="AFR63" s="261">
        <v>0</v>
      </c>
      <c r="AFS63" s="261">
        <v>0</v>
      </c>
      <c r="AFT63" s="261">
        <v>0</v>
      </c>
      <c r="AFU63" s="261">
        <v>0</v>
      </c>
      <c r="AFV63" s="261">
        <v>0</v>
      </c>
      <c r="AFW63" s="261">
        <v>0</v>
      </c>
      <c r="AFX63" s="261">
        <v>0</v>
      </c>
      <c r="AFY63" s="262"/>
      <c r="AFZ63" s="263">
        <f t="shared" si="56"/>
        <v>77.56</v>
      </c>
      <c r="AGA63" s="264">
        <f t="shared" si="56"/>
        <v>0</v>
      </c>
      <c r="AGB63" s="261">
        <v>0</v>
      </c>
      <c r="AGC63" s="261">
        <v>0</v>
      </c>
      <c r="AGD63" s="261">
        <v>0</v>
      </c>
      <c r="AGE63" s="261">
        <v>0</v>
      </c>
      <c r="AGF63" s="261">
        <v>0</v>
      </c>
      <c r="AGG63" s="261">
        <v>0</v>
      </c>
      <c r="AGH63" s="261">
        <v>0</v>
      </c>
      <c r="AGI63" s="261">
        <v>0</v>
      </c>
      <c r="AGJ63" s="261">
        <v>0</v>
      </c>
      <c r="AGK63" s="261">
        <v>0</v>
      </c>
      <c r="AGL63" s="261">
        <v>0</v>
      </c>
      <c r="AGM63" s="261">
        <v>0</v>
      </c>
      <c r="AGN63" s="262"/>
      <c r="AGO63" s="263">
        <f t="shared" si="57"/>
        <v>0</v>
      </c>
      <c r="AGP63" s="264">
        <f t="shared" si="57"/>
        <v>0</v>
      </c>
      <c r="AGQ63" s="261">
        <v>0</v>
      </c>
      <c r="AGR63" s="261">
        <v>0</v>
      </c>
      <c r="AGS63" s="261">
        <v>0</v>
      </c>
      <c r="AGT63" s="261">
        <v>0</v>
      </c>
      <c r="AGU63" s="261">
        <v>0</v>
      </c>
      <c r="AGV63" s="261">
        <v>0</v>
      </c>
      <c r="AGW63" s="261">
        <v>0</v>
      </c>
      <c r="AGX63" s="261">
        <v>0</v>
      </c>
      <c r="AGY63" s="261">
        <v>0</v>
      </c>
      <c r="AGZ63" s="261">
        <v>0</v>
      </c>
      <c r="AHA63" s="261">
        <v>0</v>
      </c>
      <c r="AHB63" s="261">
        <v>0</v>
      </c>
      <c r="AHC63" s="262"/>
      <c r="AHD63" s="263">
        <f t="shared" si="58"/>
        <v>0</v>
      </c>
      <c r="AHE63" s="264">
        <f t="shared" si="58"/>
        <v>0</v>
      </c>
      <c r="AHF63" s="261">
        <v>1</v>
      </c>
      <c r="AHG63" s="261">
        <v>1</v>
      </c>
      <c r="AHH63" s="261">
        <v>2</v>
      </c>
      <c r="AHI63" s="261">
        <v>3</v>
      </c>
      <c r="AHJ63" s="261">
        <v>4</v>
      </c>
      <c r="AHK63" s="261">
        <v>0</v>
      </c>
      <c r="AHL63" s="261">
        <v>1</v>
      </c>
      <c r="AHM63" s="261">
        <v>0</v>
      </c>
      <c r="AHN63" s="261">
        <v>1</v>
      </c>
      <c r="AHO63" s="261">
        <v>0</v>
      </c>
      <c r="AHP63" s="261">
        <v>7.8</v>
      </c>
      <c r="AHQ63" s="261">
        <v>0</v>
      </c>
      <c r="AHR63" s="262"/>
      <c r="AHS63" s="263">
        <f t="shared" si="59"/>
        <v>20.8</v>
      </c>
      <c r="AHT63" s="264">
        <f t="shared" si="59"/>
        <v>19.8</v>
      </c>
      <c r="AHU63" s="261">
        <v>0</v>
      </c>
      <c r="AHV63" s="261">
        <v>0</v>
      </c>
      <c r="AHW63" s="261">
        <v>0</v>
      </c>
      <c r="AHX63" s="261">
        <v>0</v>
      </c>
      <c r="AHY63" s="261">
        <v>0</v>
      </c>
      <c r="AHZ63" s="261">
        <v>0</v>
      </c>
      <c r="AIA63" s="261">
        <v>0</v>
      </c>
      <c r="AIB63" s="261">
        <v>0</v>
      </c>
      <c r="AIC63" s="261">
        <v>0</v>
      </c>
      <c r="AID63" s="261">
        <v>0</v>
      </c>
      <c r="AIE63" s="261">
        <v>0</v>
      </c>
      <c r="AIF63" s="261">
        <v>0</v>
      </c>
      <c r="AIG63" s="262"/>
      <c r="AIH63" s="263">
        <f t="shared" si="60"/>
        <v>0</v>
      </c>
      <c r="AII63" s="264">
        <f t="shared" si="60"/>
        <v>0</v>
      </c>
      <c r="AIJ63" s="261">
        <v>0</v>
      </c>
      <c r="AIK63" s="261">
        <v>0</v>
      </c>
      <c r="AIL63" s="261">
        <v>0</v>
      </c>
      <c r="AIM63" s="261">
        <v>0</v>
      </c>
      <c r="AIN63" s="261">
        <v>0</v>
      </c>
      <c r="AIO63" s="261">
        <v>0</v>
      </c>
      <c r="AIP63" s="261">
        <v>0</v>
      </c>
      <c r="AIQ63" s="261">
        <v>0</v>
      </c>
      <c r="AIR63" s="261">
        <v>0</v>
      </c>
      <c r="AIS63" s="261">
        <v>0</v>
      </c>
      <c r="AIT63" s="261">
        <v>0</v>
      </c>
      <c r="AIU63" s="261">
        <v>0</v>
      </c>
      <c r="AIV63" s="262"/>
      <c r="AIW63" s="263">
        <f t="shared" si="61"/>
        <v>0</v>
      </c>
      <c r="AIX63" s="264">
        <f t="shared" si="61"/>
        <v>0</v>
      </c>
      <c r="AIY63" s="261">
        <v>0</v>
      </c>
      <c r="AIZ63" s="261">
        <v>0</v>
      </c>
      <c r="AJA63" s="261">
        <v>0</v>
      </c>
      <c r="AJB63" s="261">
        <v>0</v>
      </c>
      <c r="AJC63" s="261">
        <v>0</v>
      </c>
      <c r="AJD63" s="261">
        <v>0</v>
      </c>
      <c r="AJE63" s="261">
        <v>0</v>
      </c>
      <c r="AJF63" s="261">
        <v>0</v>
      </c>
      <c r="AJG63" s="261">
        <v>0</v>
      </c>
      <c r="AJH63" s="261">
        <v>0</v>
      </c>
      <c r="AJI63" s="261">
        <v>0</v>
      </c>
      <c r="AJJ63" s="261">
        <v>0</v>
      </c>
      <c r="AJK63" s="262"/>
      <c r="AJL63" s="263">
        <f t="shared" si="62"/>
        <v>0</v>
      </c>
      <c r="AJM63" s="264">
        <f t="shared" si="62"/>
        <v>0</v>
      </c>
      <c r="AJN63" s="261">
        <v>0</v>
      </c>
      <c r="AJO63" s="261">
        <v>0</v>
      </c>
      <c r="AJP63" s="261">
        <v>0</v>
      </c>
      <c r="AJQ63" s="261">
        <v>0</v>
      </c>
      <c r="AJR63" s="261">
        <v>0</v>
      </c>
      <c r="AJS63" s="261">
        <v>0</v>
      </c>
      <c r="AJT63" s="261">
        <v>0</v>
      </c>
      <c r="AJU63" s="261">
        <v>0</v>
      </c>
      <c r="AJV63" s="261">
        <v>0</v>
      </c>
      <c r="AJW63" s="261">
        <v>0</v>
      </c>
      <c r="AJX63" s="261">
        <v>0</v>
      </c>
      <c r="AJY63" s="261">
        <v>0</v>
      </c>
      <c r="AJZ63" s="262"/>
      <c r="AKA63" s="263">
        <f t="shared" si="63"/>
        <v>0</v>
      </c>
      <c r="AKB63" s="264">
        <f t="shared" si="63"/>
        <v>0</v>
      </c>
      <c r="AKC63" s="261">
        <v>3113.87</v>
      </c>
      <c r="AKD63" s="261">
        <v>2475.73</v>
      </c>
      <c r="AKE63" s="261">
        <v>3902.51</v>
      </c>
      <c r="AKF63" s="261">
        <v>2908.49</v>
      </c>
      <c r="AKG63" s="261">
        <v>3157.14</v>
      </c>
      <c r="AKH63" s="261">
        <v>3516.2</v>
      </c>
      <c r="AKI63" s="261">
        <v>3825.67</v>
      </c>
      <c r="AKJ63" s="261">
        <v>4206.93</v>
      </c>
      <c r="AKK63" s="261">
        <v>1985.2</v>
      </c>
      <c r="AKL63" s="261">
        <v>2574.25</v>
      </c>
      <c r="AKM63" s="261">
        <v>2667.44</v>
      </c>
      <c r="AKN63" s="261">
        <v>2765.61</v>
      </c>
      <c r="AKO63" s="262"/>
      <c r="AKP63" s="263">
        <f t="shared" si="64"/>
        <v>37099.040000000001</v>
      </c>
      <c r="AKQ63" s="264">
        <f t="shared" si="64"/>
        <v>33985.17</v>
      </c>
      <c r="AKR63" s="261">
        <v>0</v>
      </c>
      <c r="AKS63" s="261">
        <v>0</v>
      </c>
      <c r="AKT63" s="261">
        <v>0</v>
      </c>
      <c r="AKU63" s="261">
        <v>0</v>
      </c>
      <c r="AKV63" s="261">
        <v>0</v>
      </c>
      <c r="AKW63" s="261">
        <v>0</v>
      </c>
      <c r="AKX63" s="261">
        <v>0</v>
      </c>
      <c r="AKY63" s="261">
        <v>0</v>
      </c>
      <c r="AKZ63" s="261">
        <v>0</v>
      </c>
      <c r="ALA63" s="261">
        <v>0</v>
      </c>
      <c r="ALB63" s="261">
        <v>0</v>
      </c>
      <c r="ALC63" s="261">
        <v>0</v>
      </c>
      <c r="ALD63" s="262"/>
      <c r="ALE63" s="263">
        <f t="shared" si="65"/>
        <v>0</v>
      </c>
      <c r="ALF63" s="264">
        <f t="shared" si="65"/>
        <v>0</v>
      </c>
      <c r="ALG63" s="261">
        <v>0</v>
      </c>
      <c r="ALH63" s="261">
        <v>0</v>
      </c>
      <c r="ALI63" s="261">
        <v>0</v>
      </c>
      <c r="ALJ63" s="261">
        <v>0</v>
      </c>
      <c r="ALK63" s="261">
        <v>0</v>
      </c>
      <c r="ALL63" s="261">
        <v>0</v>
      </c>
      <c r="ALM63" s="261">
        <v>0</v>
      </c>
      <c r="ALN63" s="261">
        <v>0</v>
      </c>
      <c r="ALO63" s="261">
        <v>0</v>
      </c>
      <c r="ALP63" s="261">
        <v>0</v>
      </c>
      <c r="ALQ63" s="261">
        <v>0</v>
      </c>
      <c r="ALR63" s="261">
        <v>0</v>
      </c>
      <c r="ALS63" s="262"/>
      <c r="ALT63" s="263">
        <f t="shared" si="66"/>
        <v>0</v>
      </c>
      <c r="ALU63" s="264">
        <f t="shared" si="66"/>
        <v>0</v>
      </c>
      <c r="ALV63" s="261">
        <v>361.56</v>
      </c>
      <c r="ALW63" s="261">
        <v>339.42</v>
      </c>
      <c r="ALX63" s="261">
        <v>316.12</v>
      </c>
      <c r="ALY63" s="261">
        <v>372.66</v>
      </c>
      <c r="ALZ63" s="261">
        <v>211.74</v>
      </c>
      <c r="AMA63" s="261">
        <v>481.15</v>
      </c>
      <c r="AMB63" s="261">
        <v>200.72</v>
      </c>
      <c r="AMC63" s="261">
        <v>213.76</v>
      </c>
      <c r="AMD63" s="261">
        <v>213.8</v>
      </c>
      <c r="AME63" s="261">
        <v>241.59</v>
      </c>
      <c r="AMF63" s="261">
        <v>1414.6</v>
      </c>
      <c r="AMG63" s="261">
        <v>185.8</v>
      </c>
      <c r="AMH63" s="262"/>
      <c r="AMI63" s="263">
        <f t="shared" si="67"/>
        <v>4552.920000000001</v>
      </c>
      <c r="AMJ63" s="264">
        <f t="shared" si="67"/>
        <v>4191.3600000000006</v>
      </c>
      <c r="AMK63" s="261">
        <v>836.29</v>
      </c>
      <c r="AML63" s="261">
        <v>642.04</v>
      </c>
      <c r="AMM63" s="261">
        <v>16.87</v>
      </c>
      <c r="AMN63" s="261">
        <v>24.98</v>
      </c>
      <c r="AMO63" s="261">
        <v>42.31</v>
      </c>
      <c r="AMP63" s="261">
        <v>39.51</v>
      </c>
      <c r="AMQ63" s="261">
        <v>39.4</v>
      </c>
      <c r="AMR63" s="261">
        <v>2963.35</v>
      </c>
      <c r="AMS63" s="261">
        <v>223.47</v>
      </c>
      <c r="AMT63" s="261">
        <v>32.96</v>
      </c>
      <c r="AMU63" s="261">
        <v>398.6</v>
      </c>
      <c r="AMV63" s="261">
        <v>47.87</v>
      </c>
      <c r="AMW63" s="262"/>
      <c r="AMX63" s="263">
        <f t="shared" si="68"/>
        <v>5307.6500000000005</v>
      </c>
      <c r="AMY63" s="264">
        <f t="shared" si="68"/>
        <v>4471.3599999999997</v>
      </c>
      <c r="AMZ63" s="261">
        <v>0</v>
      </c>
      <c r="ANA63" s="261">
        <v>0</v>
      </c>
      <c r="ANB63" s="261">
        <v>0</v>
      </c>
      <c r="ANC63" s="261">
        <v>0</v>
      </c>
      <c r="AND63" s="261">
        <v>0</v>
      </c>
      <c r="ANE63" s="261">
        <v>0</v>
      </c>
      <c r="ANF63" s="261">
        <v>0</v>
      </c>
      <c r="ANG63" s="261">
        <v>0</v>
      </c>
      <c r="ANH63" s="261">
        <v>0</v>
      </c>
      <c r="ANI63" s="261">
        <v>0</v>
      </c>
      <c r="ANJ63" s="261">
        <v>0</v>
      </c>
      <c r="ANK63" s="261">
        <v>0</v>
      </c>
      <c r="ANL63" s="262"/>
      <c r="ANM63" s="263">
        <f t="shared" si="69"/>
        <v>0</v>
      </c>
      <c r="ANN63" s="264">
        <f t="shared" si="69"/>
        <v>0</v>
      </c>
      <c r="ANO63" s="261">
        <v>0</v>
      </c>
      <c r="ANP63" s="261">
        <v>0</v>
      </c>
      <c r="ANQ63" s="261">
        <v>0</v>
      </c>
      <c r="ANR63" s="261">
        <v>0</v>
      </c>
      <c r="ANS63" s="261">
        <v>0</v>
      </c>
      <c r="ANT63" s="261">
        <v>0</v>
      </c>
      <c r="ANU63" s="261">
        <v>0</v>
      </c>
      <c r="ANV63" s="261">
        <v>0</v>
      </c>
      <c r="ANW63" s="261">
        <v>0</v>
      </c>
      <c r="ANX63" s="261">
        <v>0</v>
      </c>
      <c r="ANY63" s="261">
        <v>0</v>
      </c>
      <c r="ANZ63" s="261">
        <v>0</v>
      </c>
      <c r="AOA63" s="262"/>
      <c r="AOB63" s="263">
        <f t="shared" si="70"/>
        <v>0</v>
      </c>
      <c r="AOC63" s="264">
        <f t="shared" si="70"/>
        <v>0</v>
      </c>
      <c r="AOD63" s="261">
        <v>0</v>
      </c>
      <c r="AOE63" s="261">
        <v>0</v>
      </c>
      <c r="AOF63" s="261">
        <v>0</v>
      </c>
      <c r="AOG63" s="261">
        <v>0</v>
      </c>
      <c r="AOH63" s="261">
        <v>0</v>
      </c>
      <c r="AOI63" s="261">
        <v>0</v>
      </c>
      <c r="AOJ63" s="261">
        <v>0</v>
      </c>
      <c r="AOK63" s="261">
        <v>0</v>
      </c>
      <c r="AOL63" s="261">
        <v>0</v>
      </c>
      <c r="AOM63" s="261">
        <v>0</v>
      </c>
      <c r="AON63" s="261">
        <v>0</v>
      </c>
      <c r="AOO63" s="261">
        <v>0</v>
      </c>
      <c r="AOP63" s="262"/>
      <c r="AOQ63" s="263">
        <f t="shared" si="71"/>
        <v>0</v>
      </c>
      <c r="AOR63" s="264">
        <f t="shared" si="71"/>
        <v>0</v>
      </c>
      <c r="AOS63" s="261">
        <v>0</v>
      </c>
      <c r="AOT63" s="261">
        <v>0</v>
      </c>
      <c r="AOU63" s="261">
        <v>0</v>
      </c>
      <c r="AOV63" s="261">
        <v>0</v>
      </c>
      <c r="AOW63" s="261">
        <v>0</v>
      </c>
      <c r="AOX63" s="261">
        <v>0</v>
      </c>
      <c r="AOY63" s="261">
        <v>0</v>
      </c>
      <c r="AOZ63" s="261">
        <v>0</v>
      </c>
      <c r="APA63" s="261">
        <v>0</v>
      </c>
      <c r="APB63" s="261">
        <v>0</v>
      </c>
      <c r="APC63" s="261">
        <v>0</v>
      </c>
      <c r="APD63" s="261">
        <v>0</v>
      </c>
      <c r="APE63" s="262"/>
      <c r="APF63" s="263">
        <f t="shared" si="72"/>
        <v>0</v>
      </c>
      <c r="APG63" s="264">
        <f t="shared" si="72"/>
        <v>0</v>
      </c>
      <c r="APH63" s="261">
        <v>0</v>
      </c>
      <c r="API63" s="261">
        <v>0</v>
      </c>
      <c r="APJ63" s="261">
        <v>0</v>
      </c>
      <c r="APK63" s="261">
        <v>0</v>
      </c>
      <c r="APL63" s="261">
        <v>0</v>
      </c>
      <c r="APM63" s="261">
        <v>0</v>
      </c>
      <c r="APN63" s="261">
        <v>0</v>
      </c>
      <c r="APO63" s="261">
        <v>0</v>
      </c>
      <c r="APP63" s="261">
        <v>0</v>
      </c>
      <c r="APQ63" s="261">
        <v>0</v>
      </c>
      <c r="APR63" s="261">
        <v>0</v>
      </c>
      <c r="APS63" s="261">
        <v>0</v>
      </c>
      <c r="APT63" s="262"/>
      <c r="APU63" s="263">
        <f t="shared" si="73"/>
        <v>0</v>
      </c>
      <c r="APV63" s="264">
        <f t="shared" si="73"/>
        <v>0</v>
      </c>
      <c r="APW63" s="261">
        <v>0</v>
      </c>
      <c r="APX63" s="261">
        <v>0</v>
      </c>
      <c r="APY63" s="261">
        <v>0</v>
      </c>
      <c r="APZ63" s="261">
        <v>0</v>
      </c>
      <c r="AQA63" s="261">
        <v>0</v>
      </c>
      <c r="AQB63" s="261">
        <v>0</v>
      </c>
      <c r="AQC63" s="261">
        <v>0</v>
      </c>
      <c r="AQD63" s="261">
        <v>0</v>
      </c>
      <c r="AQE63" s="261">
        <v>0</v>
      </c>
      <c r="AQF63" s="261">
        <v>0</v>
      </c>
      <c r="AQG63" s="261">
        <v>0</v>
      </c>
      <c r="AQH63" s="261">
        <v>0</v>
      </c>
      <c r="AQI63" s="262"/>
      <c r="AQJ63" s="263">
        <f t="shared" si="74"/>
        <v>0</v>
      </c>
      <c r="AQK63" s="264">
        <f t="shared" si="74"/>
        <v>0</v>
      </c>
      <c r="AQL63" s="261"/>
      <c r="AQM63" s="261"/>
      <c r="AQN63" s="261"/>
      <c r="AQO63" s="261"/>
      <c r="AQP63" s="261"/>
      <c r="AQQ63" s="261"/>
      <c r="AQR63" s="261">
        <v>38864</v>
      </c>
      <c r="AQS63" s="261"/>
      <c r="AQT63" s="261"/>
      <c r="AQU63" s="261"/>
      <c r="AQV63" s="261"/>
      <c r="AQW63" s="261"/>
      <c r="AQX63" s="262"/>
      <c r="AQY63" s="263">
        <f t="shared" si="75"/>
        <v>38864</v>
      </c>
      <c r="AQZ63" s="264">
        <f t="shared" si="75"/>
        <v>38864</v>
      </c>
      <c r="ARA63" s="261">
        <v>7137</v>
      </c>
      <c r="ARB63" s="261">
        <v>0</v>
      </c>
      <c r="ARC63" s="261">
        <v>0</v>
      </c>
      <c r="ARD63" s="261">
        <v>12330</v>
      </c>
      <c r="ARE63" s="261">
        <v>4110</v>
      </c>
      <c r="ARF63" s="261">
        <v>4110</v>
      </c>
      <c r="ARG63" s="261">
        <v>4110</v>
      </c>
      <c r="ARH63" s="261">
        <v>4110</v>
      </c>
      <c r="ARI63" s="261">
        <v>0</v>
      </c>
      <c r="ARJ63" s="261">
        <v>0</v>
      </c>
      <c r="ARK63" s="261">
        <v>0</v>
      </c>
      <c r="ARL63" s="261">
        <v>1000</v>
      </c>
      <c r="ARM63" s="262"/>
      <c r="ARN63" s="263">
        <f t="shared" si="76"/>
        <v>36907</v>
      </c>
      <c r="ARO63" s="264">
        <f t="shared" si="76"/>
        <v>29770</v>
      </c>
      <c r="ARP63" s="261">
        <v>63958.62</v>
      </c>
      <c r="ARQ63" s="261">
        <v>82065.08</v>
      </c>
      <c r="ARR63" s="261">
        <v>82225.59</v>
      </c>
      <c r="ARS63" s="261">
        <v>121175.35</v>
      </c>
      <c r="ART63" s="261">
        <v>82268.81</v>
      </c>
      <c r="ARU63" s="261">
        <v>88740.11</v>
      </c>
      <c r="ARV63" s="261">
        <v>81363.570000000007</v>
      </c>
      <c r="ARW63" s="261">
        <v>82765.119999999995</v>
      </c>
      <c r="ARX63" s="261">
        <v>80164.53</v>
      </c>
      <c r="ARY63" s="261">
        <v>103227.52</v>
      </c>
      <c r="ARZ63" s="261">
        <v>74893.53</v>
      </c>
      <c r="ASA63" s="262"/>
      <c r="ASB63" s="265">
        <f t="shared" si="78"/>
        <v>942847.83000000007</v>
      </c>
      <c r="ASC63" s="266"/>
      <c r="ASD63" s="261"/>
      <c r="ASE63" s="261"/>
      <c r="ASF63" s="261"/>
      <c r="ASG63" s="261"/>
      <c r="ASH63" s="261"/>
      <c r="ASI63" s="261"/>
      <c r="ASJ63" s="261"/>
      <c r="ASK63" s="261">
        <v>15433.62</v>
      </c>
      <c r="ASL63" s="261">
        <v>3794.38</v>
      </c>
      <c r="ASM63" s="261"/>
      <c r="ASN63" s="262"/>
      <c r="ASO63" s="267">
        <f t="shared" si="77"/>
        <v>19228</v>
      </c>
    </row>
    <row r="64" spans="1:1185" x14ac:dyDescent="0.25">
      <c r="A64" s="39">
        <v>62</v>
      </c>
      <c r="B64" s="40">
        <v>1</v>
      </c>
      <c r="C64" s="40" t="s">
        <v>73</v>
      </c>
      <c r="D64" s="40" t="s">
        <v>73</v>
      </c>
      <c r="E64" s="41" t="s">
        <v>73</v>
      </c>
      <c r="F64" s="187">
        <v>496913</v>
      </c>
      <c r="G64" s="49">
        <v>526312</v>
      </c>
      <c r="H64" s="51">
        <v>456522</v>
      </c>
      <c r="I64" s="49">
        <v>461057</v>
      </c>
      <c r="J64" s="49">
        <v>76257.961846207327</v>
      </c>
      <c r="K64" s="51" t="s">
        <v>219</v>
      </c>
      <c r="L64" s="49">
        <v>431427.8899999999</v>
      </c>
      <c r="M64" s="49">
        <v>507686</v>
      </c>
      <c r="N64" s="49">
        <v>456522</v>
      </c>
      <c r="O64" s="49">
        <v>38044</v>
      </c>
      <c r="P64" s="49">
        <v>38421</v>
      </c>
      <c r="Q64" s="258">
        <v>6846.8940506324761</v>
      </c>
      <c r="R64" s="259">
        <v>11779.254103160261</v>
      </c>
      <c r="S64" s="260">
        <f t="shared" si="0"/>
        <v>18626.148153792739</v>
      </c>
      <c r="T64" s="268">
        <v>4386.51</v>
      </c>
      <c r="U64" s="268">
        <v>3350.25</v>
      </c>
      <c r="V64" s="268">
        <v>1884.43</v>
      </c>
      <c r="W64" s="268">
        <v>870.47</v>
      </c>
      <c r="X64" s="268">
        <v>4321.09</v>
      </c>
      <c r="Y64" s="268">
        <v>3813.25</v>
      </c>
      <c r="Z64" s="268">
        <v>5135.45</v>
      </c>
      <c r="AA64" s="268">
        <v>1874.37</v>
      </c>
      <c r="AB64" s="268">
        <v>3659.72</v>
      </c>
      <c r="AC64" s="268">
        <v>3133</v>
      </c>
      <c r="AD64" s="268">
        <v>3475.01</v>
      </c>
      <c r="AE64" s="268">
        <v>2129.61</v>
      </c>
      <c r="AF64" s="269"/>
      <c r="AG64" s="270">
        <f t="shared" si="1"/>
        <v>38033.160000000003</v>
      </c>
      <c r="AH64" s="271">
        <f t="shared" si="1"/>
        <v>33646.65</v>
      </c>
      <c r="AI64" s="268">
        <v>0</v>
      </c>
      <c r="AJ64" s="268">
        <v>0</v>
      </c>
      <c r="AK64" s="268">
        <v>0</v>
      </c>
      <c r="AL64" s="268">
        <v>0</v>
      </c>
      <c r="AM64" s="268">
        <v>0</v>
      </c>
      <c r="AN64" s="268">
        <v>0</v>
      </c>
      <c r="AO64" s="268">
        <v>0</v>
      </c>
      <c r="AP64" s="268">
        <v>0</v>
      </c>
      <c r="AQ64" s="268">
        <v>0</v>
      </c>
      <c r="AR64" s="268">
        <v>0</v>
      </c>
      <c r="AS64" s="268">
        <v>0</v>
      </c>
      <c r="AT64" s="268">
        <v>0</v>
      </c>
      <c r="AU64" s="269"/>
      <c r="AV64" s="270">
        <f t="shared" si="2"/>
        <v>0</v>
      </c>
      <c r="AW64" s="271">
        <f t="shared" si="2"/>
        <v>0</v>
      </c>
      <c r="AX64" s="268">
        <v>0</v>
      </c>
      <c r="AY64" s="268">
        <v>0</v>
      </c>
      <c r="AZ64" s="268">
        <v>0</v>
      </c>
      <c r="BA64" s="268">
        <v>0</v>
      </c>
      <c r="BB64" s="268">
        <v>0</v>
      </c>
      <c r="BC64" s="268">
        <v>0</v>
      </c>
      <c r="BD64" s="268">
        <v>0</v>
      </c>
      <c r="BE64" s="268">
        <v>0</v>
      </c>
      <c r="BF64" s="268">
        <v>0</v>
      </c>
      <c r="BG64" s="268">
        <v>0</v>
      </c>
      <c r="BH64" s="268">
        <v>0</v>
      </c>
      <c r="BI64" s="268">
        <v>0</v>
      </c>
      <c r="BJ64" s="269"/>
      <c r="BK64" s="270">
        <f t="shared" si="3"/>
        <v>0</v>
      </c>
      <c r="BL64" s="271">
        <f t="shared" si="3"/>
        <v>0</v>
      </c>
      <c r="BM64" s="268">
        <v>511.62</v>
      </c>
      <c r="BN64" s="268">
        <v>584.41</v>
      </c>
      <c r="BO64" s="268">
        <v>438.37</v>
      </c>
      <c r="BP64" s="268">
        <v>209.77</v>
      </c>
      <c r="BQ64" s="268">
        <v>174.61</v>
      </c>
      <c r="BR64" s="268">
        <v>432.74</v>
      </c>
      <c r="BS64" s="268">
        <v>574.83000000000004</v>
      </c>
      <c r="BT64" s="268">
        <v>191.03</v>
      </c>
      <c r="BU64" s="268">
        <v>437.75</v>
      </c>
      <c r="BV64" s="268">
        <v>342.9</v>
      </c>
      <c r="BW64" s="268">
        <v>475.67</v>
      </c>
      <c r="BX64" s="268">
        <v>248.09</v>
      </c>
      <c r="BY64" s="269"/>
      <c r="BZ64" s="270">
        <f t="shared" si="4"/>
        <v>4621.7900000000009</v>
      </c>
      <c r="CA64" s="271">
        <f t="shared" si="4"/>
        <v>4110.17</v>
      </c>
      <c r="CB64" s="268">
        <v>2909.8</v>
      </c>
      <c r="CC64" s="268">
        <v>2088.88</v>
      </c>
      <c r="CD64" s="268">
        <v>1820.23</v>
      </c>
      <c r="CE64" s="268">
        <v>1249.99</v>
      </c>
      <c r="CF64" s="268">
        <v>2467.6</v>
      </c>
      <c r="CG64" s="268">
        <v>2621.0100000000002</v>
      </c>
      <c r="CH64" s="268">
        <v>3003</v>
      </c>
      <c r="CI64" s="268">
        <v>1763.08</v>
      </c>
      <c r="CJ64" s="268">
        <v>1671.2</v>
      </c>
      <c r="CK64" s="268">
        <v>3633.05</v>
      </c>
      <c r="CL64" s="268">
        <v>1648.21</v>
      </c>
      <c r="CM64" s="268">
        <v>1675.65</v>
      </c>
      <c r="CN64" s="269"/>
      <c r="CO64" s="270">
        <f t="shared" si="5"/>
        <v>26551.7</v>
      </c>
      <c r="CP64" s="271">
        <f t="shared" si="5"/>
        <v>23641.9</v>
      </c>
      <c r="CQ64" s="268">
        <v>0</v>
      </c>
      <c r="CR64" s="268">
        <v>0</v>
      </c>
      <c r="CS64" s="268">
        <v>0</v>
      </c>
      <c r="CT64" s="268">
        <v>0</v>
      </c>
      <c r="CU64" s="268">
        <v>0</v>
      </c>
      <c r="CV64" s="268">
        <v>0</v>
      </c>
      <c r="CW64" s="268">
        <v>0</v>
      </c>
      <c r="CX64" s="268">
        <v>0</v>
      </c>
      <c r="CY64" s="268">
        <v>0</v>
      </c>
      <c r="CZ64" s="268">
        <v>0</v>
      </c>
      <c r="DA64" s="268">
        <v>0</v>
      </c>
      <c r="DB64" s="268">
        <v>0</v>
      </c>
      <c r="DC64" s="269"/>
      <c r="DD64" s="270">
        <f t="shared" si="6"/>
        <v>0</v>
      </c>
      <c r="DE64" s="271">
        <f t="shared" si="6"/>
        <v>0</v>
      </c>
      <c r="DF64" s="268">
        <v>0</v>
      </c>
      <c r="DG64" s="268">
        <v>0</v>
      </c>
      <c r="DH64" s="268">
        <v>0</v>
      </c>
      <c r="DI64" s="268">
        <v>0</v>
      </c>
      <c r="DJ64" s="268">
        <v>0</v>
      </c>
      <c r="DK64" s="268">
        <v>0</v>
      </c>
      <c r="DL64" s="268">
        <v>0</v>
      </c>
      <c r="DM64" s="268">
        <v>0</v>
      </c>
      <c r="DN64" s="268">
        <v>0</v>
      </c>
      <c r="DO64" s="268">
        <v>0</v>
      </c>
      <c r="DP64" s="268">
        <v>0</v>
      </c>
      <c r="DQ64" s="268">
        <v>0</v>
      </c>
      <c r="DR64" s="269"/>
      <c r="DS64" s="270">
        <f t="shared" si="7"/>
        <v>0</v>
      </c>
      <c r="DT64" s="271">
        <f t="shared" si="7"/>
        <v>0</v>
      </c>
      <c r="DU64" s="268">
        <v>1306.1400000000001</v>
      </c>
      <c r="DV64" s="268">
        <v>2105.9699999999998</v>
      </c>
      <c r="DW64" s="268">
        <v>2048.1799999999998</v>
      </c>
      <c r="DX64" s="268">
        <v>1178.75</v>
      </c>
      <c r="DY64" s="268">
        <v>1179.99</v>
      </c>
      <c r="DZ64" s="268">
        <v>965.35</v>
      </c>
      <c r="EA64" s="268">
        <v>1262.1300000000001</v>
      </c>
      <c r="EB64" s="268">
        <v>908.91</v>
      </c>
      <c r="EC64" s="268">
        <v>1041.3900000000001</v>
      </c>
      <c r="ED64" s="268">
        <v>1057.05</v>
      </c>
      <c r="EE64" s="268">
        <v>1980.1</v>
      </c>
      <c r="EF64" s="268">
        <v>1982.77</v>
      </c>
      <c r="EG64" s="269"/>
      <c r="EH64" s="270">
        <f t="shared" si="8"/>
        <v>17016.729999999996</v>
      </c>
      <c r="EI64" s="271">
        <f t="shared" si="8"/>
        <v>15710.589999999998</v>
      </c>
      <c r="EJ64" s="268">
        <v>0</v>
      </c>
      <c r="EK64" s="268">
        <v>0</v>
      </c>
      <c r="EL64" s="268">
        <v>0</v>
      </c>
      <c r="EM64" s="268">
        <v>0</v>
      </c>
      <c r="EN64" s="268">
        <v>0</v>
      </c>
      <c r="EO64" s="268">
        <v>0</v>
      </c>
      <c r="EP64" s="268">
        <v>0</v>
      </c>
      <c r="EQ64" s="268">
        <v>0</v>
      </c>
      <c r="ER64" s="268">
        <v>0</v>
      </c>
      <c r="ES64" s="268">
        <v>0</v>
      </c>
      <c r="ET64" s="268">
        <v>0</v>
      </c>
      <c r="EU64" s="268">
        <v>0</v>
      </c>
      <c r="EV64" s="269"/>
      <c r="EW64" s="270">
        <f t="shared" si="9"/>
        <v>0</v>
      </c>
      <c r="EX64" s="271">
        <f t="shared" si="9"/>
        <v>0</v>
      </c>
      <c r="EY64" s="268">
        <v>0</v>
      </c>
      <c r="EZ64" s="268">
        <v>4.17</v>
      </c>
      <c r="FA64" s="268">
        <v>0</v>
      </c>
      <c r="FB64" s="268">
        <v>0</v>
      </c>
      <c r="FC64" s="268">
        <v>0</v>
      </c>
      <c r="FD64" s="268">
        <v>0</v>
      </c>
      <c r="FE64" s="268">
        <v>0</v>
      </c>
      <c r="FF64" s="268">
        <v>0</v>
      </c>
      <c r="FG64" s="268">
        <v>0</v>
      </c>
      <c r="FH64" s="268">
        <v>0</v>
      </c>
      <c r="FI64" s="268">
        <v>0</v>
      </c>
      <c r="FJ64" s="268">
        <v>0</v>
      </c>
      <c r="FK64" s="269"/>
      <c r="FL64" s="270">
        <f t="shared" si="10"/>
        <v>4.17</v>
      </c>
      <c r="FM64" s="271">
        <f t="shared" si="10"/>
        <v>4.17</v>
      </c>
      <c r="FN64" s="268">
        <v>252.05</v>
      </c>
      <c r="FO64" s="268">
        <v>229.37</v>
      </c>
      <c r="FP64" s="268">
        <v>200.8</v>
      </c>
      <c r="FQ64" s="268">
        <v>204.04</v>
      </c>
      <c r="FR64" s="268">
        <v>220.16</v>
      </c>
      <c r="FS64" s="268">
        <v>269.07</v>
      </c>
      <c r="FT64" s="268">
        <v>162.9</v>
      </c>
      <c r="FU64" s="268">
        <v>124.17</v>
      </c>
      <c r="FV64" s="268">
        <v>327.69</v>
      </c>
      <c r="FW64" s="268">
        <v>213.88</v>
      </c>
      <c r="FX64" s="268">
        <v>316.27</v>
      </c>
      <c r="FY64" s="268">
        <v>301.10000000000002</v>
      </c>
      <c r="FZ64" s="269"/>
      <c r="GA64" s="270">
        <f t="shared" si="11"/>
        <v>2821.5</v>
      </c>
      <c r="GB64" s="271">
        <f t="shared" si="11"/>
        <v>2569.4500000000003</v>
      </c>
      <c r="GC64" s="268">
        <v>537.88</v>
      </c>
      <c r="GD64" s="268">
        <v>810.93</v>
      </c>
      <c r="GE64" s="268">
        <v>208.25</v>
      </c>
      <c r="GF64" s="268">
        <v>519.54</v>
      </c>
      <c r="GG64" s="268">
        <v>307.95</v>
      </c>
      <c r="GH64" s="268">
        <v>487.75</v>
      </c>
      <c r="GI64" s="268">
        <v>330.16</v>
      </c>
      <c r="GJ64" s="268">
        <v>370.75</v>
      </c>
      <c r="GK64" s="268">
        <v>246.07</v>
      </c>
      <c r="GL64" s="268">
        <v>214.37</v>
      </c>
      <c r="GM64" s="268">
        <v>384.73</v>
      </c>
      <c r="GN64" s="268">
        <v>451.33</v>
      </c>
      <c r="GO64" s="269"/>
      <c r="GP64" s="270">
        <f t="shared" si="12"/>
        <v>4869.7099999999991</v>
      </c>
      <c r="GQ64" s="271">
        <f t="shared" si="12"/>
        <v>4331.83</v>
      </c>
      <c r="GR64" s="268">
        <v>0</v>
      </c>
      <c r="GS64" s="268">
        <v>0</v>
      </c>
      <c r="GT64" s="268">
        <v>0</v>
      </c>
      <c r="GU64" s="268">
        <v>0</v>
      </c>
      <c r="GV64" s="268">
        <v>0</v>
      </c>
      <c r="GW64" s="268">
        <v>0</v>
      </c>
      <c r="GX64" s="268">
        <v>0</v>
      </c>
      <c r="GY64" s="268">
        <v>0</v>
      </c>
      <c r="GZ64" s="268">
        <v>0</v>
      </c>
      <c r="HA64" s="268">
        <v>0</v>
      </c>
      <c r="HB64" s="268">
        <v>0</v>
      </c>
      <c r="HC64" s="268">
        <v>0</v>
      </c>
      <c r="HD64" s="269"/>
      <c r="HE64" s="270">
        <f t="shared" si="13"/>
        <v>0</v>
      </c>
      <c r="HF64" s="271">
        <f t="shared" si="13"/>
        <v>0</v>
      </c>
      <c r="HG64" s="268">
        <v>0</v>
      </c>
      <c r="HH64" s="268">
        <v>0</v>
      </c>
      <c r="HI64" s="268">
        <v>0</v>
      </c>
      <c r="HJ64" s="268">
        <v>0</v>
      </c>
      <c r="HK64" s="268">
        <v>0</v>
      </c>
      <c r="HL64" s="268">
        <v>0</v>
      </c>
      <c r="HM64" s="268">
        <v>0</v>
      </c>
      <c r="HN64" s="268">
        <v>0</v>
      </c>
      <c r="HO64" s="268">
        <v>0</v>
      </c>
      <c r="HP64" s="268">
        <v>0</v>
      </c>
      <c r="HQ64" s="268">
        <v>0</v>
      </c>
      <c r="HR64" s="268">
        <v>0</v>
      </c>
      <c r="HS64" s="269"/>
      <c r="HT64" s="270">
        <f t="shared" si="14"/>
        <v>0</v>
      </c>
      <c r="HU64" s="271">
        <f t="shared" si="14"/>
        <v>0</v>
      </c>
      <c r="HV64" s="268">
        <v>0</v>
      </c>
      <c r="HW64" s="268">
        <v>0</v>
      </c>
      <c r="HX64" s="268">
        <v>0</v>
      </c>
      <c r="HY64" s="268">
        <v>0</v>
      </c>
      <c r="HZ64" s="268">
        <v>0</v>
      </c>
      <c r="IA64" s="268">
        <v>0</v>
      </c>
      <c r="IB64" s="268">
        <v>0</v>
      </c>
      <c r="IC64" s="268">
        <v>0</v>
      </c>
      <c r="ID64" s="268">
        <v>0</v>
      </c>
      <c r="IE64" s="268">
        <v>0</v>
      </c>
      <c r="IF64" s="268">
        <v>0</v>
      </c>
      <c r="IG64" s="268">
        <v>0</v>
      </c>
      <c r="IH64" s="269"/>
      <c r="II64" s="270">
        <f t="shared" si="15"/>
        <v>0</v>
      </c>
      <c r="IJ64" s="271">
        <f t="shared" si="15"/>
        <v>0</v>
      </c>
      <c r="IK64" s="268">
        <v>2465</v>
      </c>
      <c r="IL64" s="268">
        <v>1510</v>
      </c>
      <c r="IM64" s="268">
        <v>2507.5</v>
      </c>
      <c r="IN64" s="268">
        <v>1155</v>
      </c>
      <c r="IO64" s="268">
        <v>2620</v>
      </c>
      <c r="IP64" s="268">
        <v>1354</v>
      </c>
      <c r="IQ64" s="268">
        <v>2428.5</v>
      </c>
      <c r="IR64" s="268">
        <v>940</v>
      </c>
      <c r="IS64" s="268">
        <v>1535</v>
      </c>
      <c r="IT64" s="268">
        <v>1557.27</v>
      </c>
      <c r="IU64" s="268">
        <v>1602.5</v>
      </c>
      <c r="IV64" s="268">
        <v>2890</v>
      </c>
      <c r="IW64" s="269"/>
      <c r="IX64" s="270">
        <f t="shared" si="16"/>
        <v>22564.77</v>
      </c>
      <c r="IY64" s="271">
        <f t="shared" si="16"/>
        <v>20099.77</v>
      </c>
      <c r="IZ64" s="268">
        <v>328.49</v>
      </c>
      <c r="JA64" s="268">
        <v>1942.5</v>
      </c>
      <c r="JB64" s="268">
        <v>318.79000000000002</v>
      </c>
      <c r="JC64" s="268">
        <v>315.61</v>
      </c>
      <c r="JD64" s="268">
        <v>625.66</v>
      </c>
      <c r="JE64" s="268">
        <v>2188.12</v>
      </c>
      <c r="JF64" s="268">
        <v>1069.3800000000001</v>
      </c>
      <c r="JG64" s="268">
        <v>467.35</v>
      </c>
      <c r="JH64" s="268">
        <v>407.39</v>
      </c>
      <c r="JI64" s="268">
        <v>169.39</v>
      </c>
      <c r="JJ64" s="268">
        <v>513.12</v>
      </c>
      <c r="JK64" s="268">
        <v>645.02</v>
      </c>
      <c r="JL64" s="269"/>
      <c r="JM64" s="270">
        <f t="shared" si="17"/>
        <v>8990.8200000000015</v>
      </c>
      <c r="JN64" s="271">
        <f t="shared" si="17"/>
        <v>8662.3300000000017</v>
      </c>
      <c r="JO64" s="268">
        <v>0</v>
      </c>
      <c r="JP64" s="268">
        <v>0</v>
      </c>
      <c r="JQ64" s="268">
        <v>0</v>
      </c>
      <c r="JR64" s="268">
        <v>0</v>
      </c>
      <c r="JS64" s="268">
        <v>0</v>
      </c>
      <c r="JT64" s="268">
        <v>0</v>
      </c>
      <c r="JU64" s="268">
        <v>0</v>
      </c>
      <c r="JV64" s="268">
        <v>0</v>
      </c>
      <c r="JW64" s="268">
        <v>0</v>
      </c>
      <c r="JX64" s="268">
        <v>0</v>
      </c>
      <c r="JY64" s="268">
        <v>0</v>
      </c>
      <c r="JZ64" s="268">
        <v>0</v>
      </c>
      <c r="KA64" s="269"/>
      <c r="KB64" s="270">
        <f t="shared" si="18"/>
        <v>0</v>
      </c>
      <c r="KC64" s="271">
        <f t="shared" si="18"/>
        <v>0</v>
      </c>
      <c r="KD64" s="268">
        <v>2480</v>
      </c>
      <c r="KE64" s="268">
        <v>1280</v>
      </c>
      <c r="KF64" s="268">
        <v>3280</v>
      </c>
      <c r="KG64" s="268">
        <v>1440</v>
      </c>
      <c r="KH64" s="268">
        <v>2800</v>
      </c>
      <c r="KI64" s="268">
        <v>2080</v>
      </c>
      <c r="KJ64" s="268">
        <v>2620</v>
      </c>
      <c r="KK64" s="268">
        <v>720</v>
      </c>
      <c r="KL64" s="268">
        <v>720</v>
      </c>
      <c r="KM64" s="268">
        <v>1440</v>
      </c>
      <c r="KN64" s="268">
        <v>1520</v>
      </c>
      <c r="KO64" s="268">
        <v>1520</v>
      </c>
      <c r="KP64" s="269"/>
      <c r="KQ64" s="270">
        <f t="shared" si="19"/>
        <v>21900</v>
      </c>
      <c r="KR64" s="271">
        <f t="shared" si="19"/>
        <v>19420</v>
      </c>
      <c r="KS64" s="268">
        <v>0</v>
      </c>
      <c r="KT64" s="268">
        <v>0</v>
      </c>
      <c r="KU64" s="268">
        <v>0</v>
      </c>
      <c r="KV64" s="268">
        <v>0</v>
      </c>
      <c r="KW64" s="268">
        <v>0</v>
      </c>
      <c r="KX64" s="268">
        <v>0</v>
      </c>
      <c r="KY64" s="268">
        <v>0</v>
      </c>
      <c r="KZ64" s="268">
        <v>0</v>
      </c>
      <c r="LA64" s="268">
        <v>0</v>
      </c>
      <c r="LB64" s="268">
        <v>0</v>
      </c>
      <c r="LC64" s="268">
        <v>0</v>
      </c>
      <c r="LD64" s="268">
        <v>0</v>
      </c>
      <c r="LE64" s="269"/>
      <c r="LF64" s="270">
        <f t="shared" si="20"/>
        <v>0</v>
      </c>
      <c r="LG64" s="271">
        <f t="shared" si="20"/>
        <v>0</v>
      </c>
      <c r="LH64" s="268">
        <v>0</v>
      </c>
      <c r="LI64" s="268">
        <v>0</v>
      </c>
      <c r="LJ64" s="268">
        <v>0</v>
      </c>
      <c r="LK64" s="268">
        <v>0</v>
      </c>
      <c r="LL64" s="268">
        <v>0</v>
      </c>
      <c r="LM64" s="268">
        <v>0</v>
      </c>
      <c r="LN64" s="268">
        <v>0</v>
      </c>
      <c r="LO64" s="268">
        <v>0</v>
      </c>
      <c r="LP64" s="268">
        <v>0</v>
      </c>
      <c r="LQ64" s="268">
        <v>0</v>
      </c>
      <c r="LR64" s="268">
        <v>0</v>
      </c>
      <c r="LS64" s="268">
        <v>0</v>
      </c>
      <c r="LT64" s="269"/>
      <c r="LU64" s="270">
        <f t="shared" si="21"/>
        <v>0</v>
      </c>
      <c r="LV64" s="271">
        <f t="shared" si="21"/>
        <v>0</v>
      </c>
      <c r="LW64" s="268">
        <v>0</v>
      </c>
      <c r="LX64" s="268">
        <v>0</v>
      </c>
      <c r="LY64" s="268">
        <v>0</v>
      </c>
      <c r="LZ64" s="268">
        <v>0</v>
      </c>
      <c r="MA64" s="268">
        <v>0</v>
      </c>
      <c r="MB64" s="268">
        <v>0</v>
      </c>
      <c r="MC64" s="268">
        <v>0</v>
      </c>
      <c r="MD64" s="268">
        <v>0</v>
      </c>
      <c r="ME64" s="268">
        <v>0</v>
      </c>
      <c r="MF64" s="268">
        <v>0</v>
      </c>
      <c r="MG64" s="268">
        <v>0</v>
      </c>
      <c r="MH64" s="268">
        <v>0</v>
      </c>
      <c r="MI64" s="269"/>
      <c r="MJ64" s="270">
        <f t="shared" si="22"/>
        <v>0</v>
      </c>
      <c r="MK64" s="271">
        <f t="shared" si="22"/>
        <v>0</v>
      </c>
      <c r="ML64" s="268">
        <v>0</v>
      </c>
      <c r="MM64" s="268">
        <v>0</v>
      </c>
      <c r="MN64" s="268">
        <v>0</v>
      </c>
      <c r="MO64" s="268">
        <v>0</v>
      </c>
      <c r="MP64" s="268">
        <v>0</v>
      </c>
      <c r="MQ64" s="268">
        <v>0</v>
      </c>
      <c r="MR64" s="268">
        <v>0</v>
      </c>
      <c r="MS64" s="268">
        <v>0</v>
      </c>
      <c r="MT64" s="268">
        <v>0</v>
      </c>
      <c r="MU64" s="268">
        <v>0</v>
      </c>
      <c r="MV64" s="268">
        <v>0</v>
      </c>
      <c r="MW64" s="268">
        <v>0</v>
      </c>
      <c r="MX64" s="269"/>
      <c r="MY64" s="270">
        <f t="shared" si="23"/>
        <v>0</v>
      </c>
      <c r="MZ64" s="271">
        <f t="shared" si="23"/>
        <v>0</v>
      </c>
      <c r="NA64" s="268">
        <v>4210</v>
      </c>
      <c r="NB64" s="268">
        <v>2570</v>
      </c>
      <c r="NC64" s="268">
        <v>7470</v>
      </c>
      <c r="ND64" s="268">
        <v>4800</v>
      </c>
      <c r="NE64" s="268">
        <v>6300</v>
      </c>
      <c r="NF64" s="268">
        <v>5930</v>
      </c>
      <c r="NG64" s="268">
        <v>5890</v>
      </c>
      <c r="NH64" s="268">
        <v>1030</v>
      </c>
      <c r="NI64" s="268">
        <v>1310</v>
      </c>
      <c r="NJ64" s="268">
        <v>3119.46</v>
      </c>
      <c r="NK64" s="268">
        <v>2755</v>
      </c>
      <c r="NL64" s="268">
        <v>2085</v>
      </c>
      <c r="NM64" s="269"/>
      <c r="NN64" s="270">
        <f t="shared" si="24"/>
        <v>47469.46</v>
      </c>
      <c r="NO64" s="271">
        <f t="shared" si="24"/>
        <v>43259.46</v>
      </c>
      <c r="NP64" s="268">
        <v>0</v>
      </c>
      <c r="NQ64" s="268">
        <v>0</v>
      </c>
      <c r="NR64" s="268">
        <v>0</v>
      </c>
      <c r="NS64" s="268">
        <v>0</v>
      </c>
      <c r="NT64" s="268">
        <v>0</v>
      </c>
      <c r="NU64" s="268">
        <v>0</v>
      </c>
      <c r="NV64" s="268">
        <v>7.5</v>
      </c>
      <c r="NW64" s="268">
        <v>1</v>
      </c>
      <c r="NX64" s="268">
        <v>0</v>
      </c>
      <c r="NY64" s="268">
        <v>0</v>
      </c>
      <c r="NZ64" s="268">
        <v>0</v>
      </c>
      <c r="OA64" s="268">
        <v>0</v>
      </c>
      <c r="OB64" s="269"/>
      <c r="OC64" s="270">
        <f t="shared" si="25"/>
        <v>8.5</v>
      </c>
      <c r="OD64" s="271">
        <f t="shared" si="25"/>
        <v>8.5</v>
      </c>
      <c r="OE64" s="268">
        <v>0</v>
      </c>
      <c r="OF64" s="268">
        <v>0</v>
      </c>
      <c r="OG64" s="268">
        <v>0</v>
      </c>
      <c r="OH64" s="268">
        <v>0</v>
      </c>
      <c r="OI64" s="268">
        <v>0</v>
      </c>
      <c r="OJ64" s="268">
        <v>0</v>
      </c>
      <c r="OK64" s="268">
        <v>0</v>
      </c>
      <c r="OL64" s="268">
        <v>0</v>
      </c>
      <c r="OM64" s="268">
        <v>0</v>
      </c>
      <c r="ON64" s="268">
        <v>0</v>
      </c>
      <c r="OO64" s="268">
        <v>0</v>
      </c>
      <c r="OP64" s="268">
        <v>0</v>
      </c>
      <c r="OQ64" s="269"/>
      <c r="OR64" s="270">
        <f t="shared" si="26"/>
        <v>0</v>
      </c>
      <c r="OS64" s="271">
        <f t="shared" si="26"/>
        <v>0</v>
      </c>
      <c r="OT64" s="268">
        <v>0</v>
      </c>
      <c r="OU64" s="268">
        <v>0</v>
      </c>
      <c r="OV64" s="268">
        <v>0</v>
      </c>
      <c r="OW64" s="268">
        <v>0</v>
      </c>
      <c r="OX64" s="268">
        <v>0</v>
      </c>
      <c r="OY64" s="268">
        <v>0</v>
      </c>
      <c r="OZ64" s="268">
        <v>0</v>
      </c>
      <c r="PA64" s="268">
        <v>0</v>
      </c>
      <c r="PB64" s="268">
        <v>0</v>
      </c>
      <c r="PC64" s="268">
        <v>0</v>
      </c>
      <c r="PD64" s="268">
        <v>0</v>
      </c>
      <c r="PE64" s="268">
        <v>0</v>
      </c>
      <c r="PF64" s="269"/>
      <c r="PG64" s="270">
        <f t="shared" si="27"/>
        <v>0</v>
      </c>
      <c r="PH64" s="271">
        <f t="shared" si="27"/>
        <v>0</v>
      </c>
      <c r="PI64" s="268">
        <v>1450</v>
      </c>
      <c r="PJ64" s="268">
        <v>1185</v>
      </c>
      <c r="PK64" s="268">
        <v>1335</v>
      </c>
      <c r="PL64" s="268">
        <v>805</v>
      </c>
      <c r="PM64" s="268">
        <v>300</v>
      </c>
      <c r="PN64" s="268">
        <v>1970</v>
      </c>
      <c r="PO64" s="268">
        <v>2870</v>
      </c>
      <c r="PP64" s="268">
        <v>570</v>
      </c>
      <c r="PQ64" s="268">
        <v>2635</v>
      </c>
      <c r="PR64" s="268">
        <v>1755</v>
      </c>
      <c r="PS64" s="268">
        <v>2700</v>
      </c>
      <c r="PT64" s="268">
        <v>500</v>
      </c>
      <c r="PU64" s="269"/>
      <c r="PV64" s="270">
        <f t="shared" si="28"/>
        <v>18075</v>
      </c>
      <c r="PW64" s="271">
        <f t="shared" si="28"/>
        <v>16625</v>
      </c>
      <c r="PX64" s="268">
        <v>90</v>
      </c>
      <c r="PY64" s="268">
        <v>150</v>
      </c>
      <c r="PZ64" s="268">
        <v>170</v>
      </c>
      <c r="QA64" s="268">
        <v>0</v>
      </c>
      <c r="QB64" s="268">
        <v>0</v>
      </c>
      <c r="QC64" s="268">
        <v>75</v>
      </c>
      <c r="QD64" s="268">
        <v>75</v>
      </c>
      <c r="QE64" s="268">
        <v>15</v>
      </c>
      <c r="QF64" s="268">
        <v>0</v>
      </c>
      <c r="QG64" s="268">
        <v>0</v>
      </c>
      <c r="QH64" s="268">
        <v>225</v>
      </c>
      <c r="QI64" s="268">
        <v>0</v>
      </c>
      <c r="QJ64" s="269"/>
      <c r="QK64" s="270">
        <f t="shared" si="29"/>
        <v>800</v>
      </c>
      <c r="QL64" s="271">
        <f t="shared" si="29"/>
        <v>710</v>
      </c>
      <c r="QM64" s="268">
        <v>0</v>
      </c>
      <c r="QN64" s="268">
        <v>0</v>
      </c>
      <c r="QO64" s="268">
        <v>0</v>
      </c>
      <c r="QP64" s="268">
        <v>0</v>
      </c>
      <c r="QQ64" s="268">
        <v>0</v>
      </c>
      <c r="QR64" s="268">
        <v>0</v>
      </c>
      <c r="QS64" s="268">
        <v>0</v>
      </c>
      <c r="QT64" s="268">
        <v>0</v>
      </c>
      <c r="QU64" s="268">
        <v>0</v>
      </c>
      <c r="QV64" s="268">
        <v>0</v>
      </c>
      <c r="QW64" s="268">
        <v>0</v>
      </c>
      <c r="QX64" s="268">
        <v>0</v>
      </c>
      <c r="QY64" s="269"/>
      <c r="QZ64" s="270">
        <f t="shared" si="30"/>
        <v>0</v>
      </c>
      <c r="RA64" s="271">
        <f t="shared" si="30"/>
        <v>0</v>
      </c>
      <c r="RB64" s="268">
        <v>0</v>
      </c>
      <c r="RC64" s="268">
        <v>0</v>
      </c>
      <c r="RD64" s="268">
        <v>0</v>
      </c>
      <c r="RE64" s="268">
        <v>0</v>
      </c>
      <c r="RF64" s="268">
        <v>0</v>
      </c>
      <c r="RG64" s="268">
        <v>0</v>
      </c>
      <c r="RH64" s="268">
        <v>0</v>
      </c>
      <c r="RI64" s="268">
        <v>0</v>
      </c>
      <c r="RJ64" s="268">
        <v>0</v>
      </c>
      <c r="RK64" s="268">
        <v>0</v>
      </c>
      <c r="RL64" s="268">
        <v>0</v>
      </c>
      <c r="RM64" s="268">
        <v>0</v>
      </c>
      <c r="RN64" s="269"/>
      <c r="RO64" s="270">
        <f t="shared" si="31"/>
        <v>0</v>
      </c>
      <c r="RP64" s="271">
        <f t="shared" si="31"/>
        <v>0</v>
      </c>
      <c r="RQ64" s="268">
        <v>0</v>
      </c>
      <c r="RR64" s="268">
        <v>0</v>
      </c>
      <c r="RS64" s="268">
        <v>0</v>
      </c>
      <c r="RT64" s="268">
        <v>0</v>
      </c>
      <c r="RU64" s="268">
        <v>0</v>
      </c>
      <c r="RV64" s="268">
        <v>0</v>
      </c>
      <c r="RW64" s="268">
        <v>0</v>
      </c>
      <c r="RX64" s="268">
        <v>0</v>
      </c>
      <c r="RY64" s="268">
        <v>0</v>
      </c>
      <c r="RZ64" s="268">
        <v>0</v>
      </c>
      <c r="SA64" s="268">
        <v>0</v>
      </c>
      <c r="SB64" s="268">
        <v>0</v>
      </c>
      <c r="SC64" s="269"/>
      <c r="SD64" s="270">
        <f t="shared" si="32"/>
        <v>0</v>
      </c>
      <c r="SE64" s="271">
        <f t="shared" si="32"/>
        <v>0</v>
      </c>
      <c r="SF64" s="268">
        <v>0</v>
      </c>
      <c r="SG64" s="268">
        <v>0</v>
      </c>
      <c r="SH64" s="268">
        <v>0</v>
      </c>
      <c r="SI64" s="268">
        <v>0</v>
      </c>
      <c r="SJ64" s="268">
        <v>0</v>
      </c>
      <c r="SK64" s="268">
        <v>0</v>
      </c>
      <c r="SL64" s="268">
        <v>0</v>
      </c>
      <c r="SM64" s="268">
        <v>0</v>
      </c>
      <c r="SN64" s="268">
        <v>0</v>
      </c>
      <c r="SO64" s="268">
        <v>0</v>
      </c>
      <c r="SP64" s="268">
        <v>0</v>
      </c>
      <c r="SQ64" s="268">
        <v>0</v>
      </c>
      <c r="SR64" s="269"/>
      <c r="SS64" s="270">
        <f t="shared" si="33"/>
        <v>0</v>
      </c>
      <c r="ST64" s="271">
        <f t="shared" si="33"/>
        <v>0</v>
      </c>
      <c r="SU64" s="268">
        <v>0</v>
      </c>
      <c r="SV64" s="268">
        <v>0</v>
      </c>
      <c r="SW64" s="268">
        <v>0</v>
      </c>
      <c r="SX64" s="268">
        <v>0</v>
      </c>
      <c r="SY64" s="268">
        <v>0</v>
      </c>
      <c r="SZ64" s="268">
        <v>0</v>
      </c>
      <c r="TA64" s="268">
        <v>0</v>
      </c>
      <c r="TB64" s="268">
        <v>0</v>
      </c>
      <c r="TC64" s="268">
        <v>0</v>
      </c>
      <c r="TD64" s="268">
        <v>0</v>
      </c>
      <c r="TE64" s="268">
        <v>0</v>
      </c>
      <c r="TF64" s="268">
        <v>0</v>
      </c>
      <c r="TG64" s="269"/>
      <c r="TH64" s="270">
        <f t="shared" si="34"/>
        <v>0</v>
      </c>
      <c r="TI64" s="271">
        <f t="shared" si="34"/>
        <v>0</v>
      </c>
      <c r="TJ64" s="268">
        <v>0</v>
      </c>
      <c r="TK64" s="268">
        <v>0</v>
      </c>
      <c r="TL64" s="268">
        <v>0</v>
      </c>
      <c r="TM64" s="268">
        <v>0</v>
      </c>
      <c r="TN64" s="268">
        <v>0</v>
      </c>
      <c r="TO64" s="268">
        <v>0</v>
      </c>
      <c r="TP64" s="268">
        <v>0</v>
      </c>
      <c r="TQ64" s="268">
        <v>0</v>
      </c>
      <c r="TR64" s="268">
        <v>0</v>
      </c>
      <c r="TS64" s="268">
        <v>0</v>
      </c>
      <c r="TT64" s="268">
        <v>0</v>
      </c>
      <c r="TU64" s="268">
        <v>0</v>
      </c>
      <c r="TV64" s="269"/>
      <c r="TW64" s="270">
        <f t="shared" si="35"/>
        <v>0</v>
      </c>
      <c r="TX64" s="271">
        <f t="shared" si="35"/>
        <v>0</v>
      </c>
      <c r="TY64" s="268">
        <v>0</v>
      </c>
      <c r="TZ64" s="268">
        <v>0</v>
      </c>
      <c r="UA64" s="268">
        <v>0</v>
      </c>
      <c r="UB64" s="268">
        <v>0</v>
      </c>
      <c r="UC64" s="268">
        <v>0</v>
      </c>
      <c r="UD64" s="268">
        <v>0</v>
      </c>
      <c r="UE64" s="268">
        <v>0</v>
      </c>
      <c r="UF64" s="268">
        <v>0</v>
      </c>
      <c r="UG64" s="268">
        <v>0</v>
      </c>
      <c r="UH64" s="268">
        <v>0</v>
      </c>
      <c r="UI64" s="268">
        <v>0</v>
      </c>
      <c r="UJ64" s="268">
        <v>0</v>
      </c>
      <c r="UK64" s="269"/>
      <c r="UL64" s="270">
        <f t="shared" si="36"/>
        <v>0</v>
      </c>
      <c r="UM64" s="271">
        <f t="shared" si="36"/>
        <v>0</v>
      </c>
      <c r="UN64" s="268">
        <v>0</v>
      </c>
      <c r="UO64" s="268">
        <v>0</v>
      </c>
      <c r="UP64" s="268">
        <v>0</v>
      </c>
      <c r="UQ64" s="268">
        <v>0</v>
      </c>
      <c r="UR64" s="268">
        <v>0</v>
      </c>
      <c r="US64" s="268">
        <v>0</v>
      </c>
      <c r="UT64" s="268">
        <v>0</v>
      </c>
      <c r="UU64" s="268">
        <v>0</v>
      </c>
      <c r="UV64" s="268">
        <v>0</v>
      </c>
      <c r="UW64" s="268">
        <v>0</v>
      </c>
      <c r="UX64" s="268">
        <v>0</v>
      </c>
      <c r="UY64" s="268">
        <v>0</v>
      </c>
      <c r="UZ64" s="269"/>
      <c r="VA64" s="270">
        <f t="shared" si="37"/>
        <v>0</v>
      </c>
      <c r="VB64" s="271">
        <f t="shared" si="37"/>
        <v>0</v>
      </c>
      <c r="VC64" s="268">
        <v>0</v>
      </c>
      <c r="VD64" s="268">
        <v>0</v>
      </c>
      <c r="VE64" s="268">
        <v>0</v>
      </c>
      <c r="VF64" s="268">
        <v>0</v>
      </c>
      <c r="VG64" s="268">
        <v>0</v>
      </c>
      <c r="VH64" s="268">
        <v>0</v>
      </c>
      <c r="VI64" s="268">
        <v>0</v>
      </c>
      <c r="VJ64" s="268">
        <v>0</v>
      </c>
      <c r="VK64" s="268">
        <v>0</v>
      </c>
      <c r="VL64" s="268">
        <v>0</v>
      </c>
      <c r="VM64" s="268">
        <v>0</v>
      </c>
      <c r="VN64" s="268">
        <v>0</v>
      </c>
      <c r="VO64" s="269"/>
      <c r="VP64" s="270">
        <f t="shared" si="38"/>
        <v>0</v>
      </c>
      <c r="VQ64" s="271">
        <f t="shared" si="38"/>
        <v>0</v>
      </c>
      <c r="VR64" s="268">
        <v>0</v>
      </c>
      <c r="VS64" s="268">
        <v>0</v>
      </c>
      <c r="VT64" s="268">
        <v>0</v>
      </c>
      <c r="VU64" s="268">
        <v>0</v>
      </c>
      <c r="VV64" s="268">
        <v>0</v>
      </c>
      <c r="VW64" s="268">
        <v>0</v>
      </c>
      <c r="VX64" s="268">
        <v>0</v>
      </c>
      <c r="VY64" s="268">
        <v>0</v>
      </c>
      <c r="VZ64" s="268">
        <v>0</v>
      </c>
      <c r="WA64" s="268">
        <v>0</v>
      </c>
      <c r="WB64" s="268">
        <v>0</v>
      </c>
      <c r="WC64" s="268">
        <v>0</v>
      </c>
      <c r="WD64" s="269"/>
      <c r="WE64" s="270">
        <f t="shared" si="39"/>
        <v>0</v>
      </c>
      <c r="WF64" s="271">
        <f t="shared" si="39"/>
        <v>0</v>
      </c>
      <c r="WG64" s="268">
        <v>0</v>
      </c>
      <c r="WH64" s="268">
        <v>0</v>
      </c>
      <c r="WI64" s="268">
        <v>0</v>
      </c>
      <c r="WJ64" s="268">
        <v>0</v>
      </c>
      <c r="WK64" s="268">
        <v>0</v>
      </c>
      <c r="WL64" s="268">
        <v>0</v>
      </c>
      <c r="WM64" s="268">
        <v>0</v>
      </c>
      <c r="WN64" s="268">
        <v>0</v>
      </c>
      <c r="WO64" s="268">
        <v>0</v>
      </c>
      <c r="WP64" s="268">
        <v>0</v>
      </c>
      <c r="WQ64" s="268">
        <v>0</v>
      </c>
      <c r="WR64" s="268">
        <v>0</v>
      </c>
      <c r="WS64" s="269"/>
      <c r="WT64" s="270">
        <f t="shared" si="40"/>
        <v>0</v>
      </c>
      <c r="WU64" s="271">
        <f t="shared" si="40"/>
        <v>0</v>
      </c>
      <c r="WV64" s="268">
        <v>0</v>
      </c>
      <c r="WW64" s="268">
        <v>0</v>
      </c>
      <c r="WX64" s="268">
        <v>0</v>
      </c>
      <c r="WY64" s="268">
        <v>0</v>
      </c>
      <c r="WZ64" s="268">
        <v>0</v>
      </c>
      <c r="XA64" s="268">
        <v>0</v>
      </c>
      <c r="XB64" s="268">
        <v>0</v>
      </c>
      <c r="XC64" s="268">
        <v>0</v>
      </c>
      <c r="XD64" s="268">
        <v>0</v>
      </c>
      <c r="XE64" s="268">
        <v>0</v>
      </c>
      <c r="XF64" s="268">
        <v>0</v>
      </c>
      <c r="XG64" s="268">
        <v>0</v>
      </c>
      <c r="XH64" s="269"/>
      <c r="XI64" s="270">
        <f t="shared" si="41"/>
        <v>0</v>
      </c>
      <c r="XJ64" s="271">
        <f t="shared" si="41"/>
        <v>0</v>
      </c>
      <c r="XK64" s="268">
        <v>0</v>
      </c>
      <c r="XL64" s="268">
        <v>0</v>
      </c>
      <c r="XM64" s="268">
        <v>0</v>
      </c>
      <c r="XN64" s="268">
        <v>0</v>
      </c>
      <c r="XO64" s="268">
        <v>0</v>
      </c>
      <c r="XP64" s="268">
        <v>0</v>
      </c>
      <c r="XQ64" s="268">
        <v>0</v>
      </c>
      <c r="XR64" s="268">
        <v>0</v>
      </c>
      <c r="XS64" s="268">
        <v>0</v>
      </c>
      <c r="XT64" s="268">
        <v>0</v>
      </c>
      <c r="XU64" s="268">
        <v>0</v>
      </c>
      <c r="XV64" s="268">
        <v>0</v>
      </c>
      <c r="XW64" s="268"/>
      <c r="XX64" s="270">
        <f t="shared" si="42"/>
        <v>0</v>
      </c>
      <c r="XY64" s="271">
        <f t="shared" si="42"/>
        <v>0</v>
      </c>
      <c r="XZ64" s="268">
        <v>0</v>
      </c>
      <c r="YA64" s="268">
        <v>0</v>
      </c>
      <c r="YB64" s="268">
        <v>0</v>
      </c>
      <c r="YC64" s="268">
        <v>0</v>
      </c>
      <c r="YD64" s="268">
        <v>0</v>
      </c>
      <c r="YE64" s="268">
        <v>0</v>
      </c>
      <c r="YF64" s="268">
        <v>0</v>
      </c>
      <c r="YG64" s="268">
        <v>0</v>
      </c>
      <c r="YH64" s="268">
        <v>0</v>
      </c>
      <c r="YI64" s="268">
        <v>0</v>
      </c>
      <c r="YJ64" s="268">
        <v>0</v>
      </c>
      <c r="YK64" s="268">
        <v>0</v>
      </c>
      <c r="YL64" s="269"/>
      <c r="YM64" s="270">
        <f t="shared" si="43"/>
        <v>0</v>
      </c>
      <c r="YN64" s="271">
        <f t="shared" si="43"/>
        <v>0</v>
      </c>
      <c r="YO64" s="268">
        <v>0</v>
      </c>
      <c r="YP64" s="268">
        <v>0</v>
      </c>
      <c r="YQ64" s="268">
        <v>0</v>
      </c>
      <c r="YR64" s="268">
        <v>0</v>
      </c>
      <c r="YS64" s="268">
        <v>0</v>
      </c>
      <c r="YT64" s="268">
        <v>0</v>
      </c>
      <c r="YU64" s="268">
        <v>0</v>
      </c>
      <c r="YV64" s="268">
        <v>0</v>
      </c>
      <c r="YW64" s="268">
        <v>0</v>
      </c>
      <c r="YX64" s="268">
        <v>0</v>
      </c>
      <c r="YY64" s="268">
        <v>0</v>
      </c>
      <c r="YZ64" s="268">
        <v>0</v>
      </c>
      <c r="ZA64" s="269"/>
      <c r="ZB64" s="270">
        <f t="shared" si="44"/>
        <v>0</v>
      </c>
      <c r="ZC64" s="271">
        <f t="shared" si="44"/>
        <v>0</v>
      </c>
      <c r="ZD64" s="268">
        <v>0</v>
      </c>
      <c r="ZE64" s="268">
        <v>0</v>
      </c>
      <c r="ZF64" s="268">
        <v>0</v>
      </c>
      <c r="ZG64" s="268">
        <v>0</v>
      </c>
      <c r="ZH64" s="268">
        <v>0</v>
      </c>
      <c r="ZI64" s="268">
        <v>0</v>
      </c>
      <c r="ZJ64" s="268">
        <v>0</v>
      </c>
      <c r="ZK64" s="268">
        <v>0</v>
      </c>
      <c r="ZL64" s="268">
        <v>0</v>
      </c>
      <c r="ZM64" s="268">
        <v>0</v>
      </c>
      <c r="ZN64" s="268">
        <v>0</v>
      </c>
      <c r="ZO64" s="268">
        <v>0</v>
      </c>
      <c r="ZP64" s="269"/>
      <c r="ZQ64" s="270">
        <f t="shared" si="45"/>
        <v>0</v>
      </c>
      <c r="ZR64" s="271">
        <f t="shared" si="45"/>
        <v>0</v>
      </c>
      <c r="ZS64" s="268">
        <v>0</v>
      </c>
      <c r="ZT64" s="268">
        <v>0</v>
      </c>
      <c r="ZU64" s="268">
        <v>0</v>
      </c>
      <c r="ZV64" s="268">
        <v>0</v>
      </c>
      <c r="ZW64" s="268">
        <v>0</v>
      </c>
      <c r="ZX64" s="268">
        <v>0</v>
      </c>
      <c r="ZY64" s="268">
        <v>0</v>
      </c>
      <c r="ZZ64" s="268">
        <v>0</v>
      </c>
      <c r="AAA64" s="268">
        <v>0</v>
      </c>
      <c r="AAB64" s="268">
        <v>0</v>
      </c>
      <c r="AAC64" s="268">
        <v>0</v>
      </c>
      <c r="AAD64" s="268">
        <v>0</v>
      </c>
      <c r="AAE64" s="269"/>
      <c r="AAF64" s="270">
        <f t="shared" si="46"/>
        <v>0</v>
      </c>
      <c r="AAG64" s="271">
        <f t="shared" si="46"/>
        <v>0</v>
      </c>
      <c r="AAH64" s="268">
        <v>8704.52</v>
      </c>
      <c r="AAI64" s="268">
        <v>5978</v>
      </c>
      <c r="AAJ64" s="268">
        <v>5524.04</v>
      </c>
      <c r="AAK64" s="268">
        <v>4592.16</v>
      </c>
      <c r="AAL64" s="268">
        <v>5662.29</v>
      </c>
      <c r="AAM64" s="268">
        <v>5481.73</v>
      </c>
      <c r="AAN64" s="268">
        <v>7392.18</v>
      </c>
      <c r="AAO64" s="268">
        <v>4546.16</v>
      </c>
      <c r="AAP64" s="268">
        <v>6286.72</v>
      </c>
      <c r="AAQ64" s="268">
        <v>1912.78</v>
      </c>
      <c r="AAR64" s="268">
        <v>3702.79</v>
      </c>
      <c r="AAS64" s="268">
        <v>4265.97</v>
      </c>
      <c r="AAT64" s="269"/>
      <c r="AAU64" s="270">
        <f t="shared" si="47"/>
        <v>64049.340000000004</v>
      </c>
      <c r="AAV64" s="271">
        <f t="shared" si="47"/>
        <v>55344.82</v>
      </c>
      <c r="AAW64" s="268">
        <v>0</v>
      </c>
      <c r="AAX64" s="268">
        <v>0</v>
      </c>
      <c r="AAY64" s="268">
        <v>0</v>
      </c>
      <c r="AAZ64" s="268">
        <v>0</v>
      </c>
      <c r="ABA64" s="268">
        <v>0</v>
      </c>
      <c r="ABB64" s="268">
        <v>0</v>
      </c>
      <c r="ABC64" s="268">
        <v>0</v>
      </c>
      <c r="ABD64" s="268">
        <v>0</v>
      </c>
      <c r="ABE64" s="268">
        <v>0</v>
      </c>
      <c r="ABF64" s="268">
        <v>0</v>
      </c>
      <c r="ABG64" s="268">
        <v>0</v>
      </c>
      <c r="ABH64" s="268">
        <v>0</v>
      </c>
      <c r="ABI64" s="269"/>
      <c r="ABJ64" s="270">
        <f t="shared" si="48"/>
        <v>0</v>
      </c>
      <c r="ABK64" s="271">
        <f t="shared" si="48"/>
        <v>0</v>
      </c>
      <c r="ABL64" s="268">
        <v>1533.78</v>
      </c>
      <c r="ABM64" s="268">
        <v>1009</v>
      </c>
      <c r="ABN64" s="268">
        <v>1157.97</v>
      </c>
      <c r="ABO64" s="268">
        <v>1337.78</v>
      </c>
      <c r="ABP64" s="268">
        <v>690.68</v>
      </c>
      <c r="ABQ64" s="268">
        <v>1567.84</v>
      </c>
      <c r="ABR64" s="268">
        <v>1282.24</v>
      </c>
      <c r="ABS64" s="268">
        <v>304</v>
      </c>
      <c r="ABT64" s="268">
        <v>1343.5</v>
      </c>
      <c r="ABU64" s="268">
        <v>926.16</v>
      </c>
      <c r="ABV64" s="268">
        <v>699.15</v>
      </c>
      <c r="ABW64" s="268">
        <v>756</v>
      </c>
      <c r="ABX64" s="269"/>
      <c r="ABY64" s="270">
        <f t="shared" si="49"/>
        <v>12608.1</v>
      </c>
      <c r="ABZ64" s="271">
        <f t="shared" si="49"/>
        <v>11074.32</v>
      </c>
      <c r="ACA64" s="268">
        <v>10283.49</v>
      </c>
      <c r="ACB64" s="268">
        <v>7813.8</v>
      </c>
      <c r="ACC64" s="268">
        <v>6875.27</v>
      </c>
      <c r="ACD64" s="268">
        <v>5190.87</v>
      </c>
      <c r="ACE64" s="268">
        <v>7135.91</v>
      </c>
      <c r="ACF64" s="268">
        <v>6945.4</v>
      </c>
      <c r="ACG64" s="268">
        <v>7165.56</v>
      </c>
      <c r="ACH64" s="268">
        <v>3430.62</v>
      </c>
      <c r="ACI64" s="268">
        <v>4219.37</v>
      </c>
      <c r="ACJ64" s="268">
        <v>2158.36</v>
      </c>
      <c r="ACK64" s="268">
        <v>4144.21</v>
      </c>
      <c r="ACL64" s="268">
        <v>4558.8999999999996</v>
      </c>
      <c r="ACM64" s="269"/>
      <c r="ACN64" s="270">
        <f t="shared" si="50"/>
        <v>69921.759999999995</v>
      </c>
      <c r="ACO64" s="271">
        <f t="shared" si="50"/>
        <v>59638.270000000004</v>
      </c>
      <c r="ACP64" s="268">
        <v>0</v>
      </c>
      <c r="ACQ64" s="268">
        <v>0</v>
      </c>
      <c r="ACR64" s="268">
        <v>0</v>
      </c>
      <c r="ACS64" s="268">
        <v>0</v>
      </c>
      <c r="ACT64" s="268">
        <v>0</v>
      </c>
      <c r="ACU64" s="268">
        <v>0</v>
      </c>
      <c r="ACV64" s="268">
        <v>0</v>
      </c>
      <c r="ACW64" s="268">
        <v>0</v>
      </c>
      <c r="ACX64" s="268">
        <v>0</v>
      </c>
      <c r="ACY64" s="268">
        <v>0</v>
      </c>
      <c r="ACZ64" s="268">
        <v>0</v>
      </c>
      <c r="ADA64" s="268">
        <v>0</v>
      </c>
      <c r="ADB64" s="269"/>
      <c r="ADC64" s="270">
        <f t="shared" si="51"/>
        <v>0</v>
      </c>
      <c r="ADD64" s="271">
        <f t="shared" si="51"/>
        <v>0</v>
      </c>
      <c r="ADE64" s="268">
        <v>0</v>
      </c>
      <c r="ADF64" s="268">
        <v>0</v>
      </c>
      <c r="ADG64" s="268">
        <v>0</v>
      </c>
      <c r="ADH64" s="268">
        <v>0</v>
      </c>
      <c r="ADI64" s="268">
        <v>0</v>
      </c>
      <c r="ADJ64" s="268">
        <v>0</v>
      </c>
      <c r="ADK64" s="268">
        <v>0</v>
      </c>
      <c r="ADL64" s="268">
        <v>0</v>
      </c>
      <c r="ADM64" s="268">
        <v>0</v>
      </c>
      <c r="ADN64" s="268">
        <v>0</v>
      </c>
      <c r="ADO64" s="268">
        <v>0</v>
      </c>
      <c r="ADP64" s="268">
        <v>0</v>
      </c>
      <c r="ADQ64" s="269"/>
      <c r="ADR64" s="270">
        <f t="shared" si="52"/>
        <v>0</v>
      </c>
      <c r="ADS64" s="271">
        <f t="shared" si="52"/>
        <v>0</v>
      </c>
      <c r="ADT64" s="268">
        <v>0</v>
      </c>
      <c r="ADU64" s="268">
        <v>0</v>
      </c>
      <c r="ADV64" s="268">
        <v>0</v>
      </c>
      <c r="ADW64" s="268">
        <v>0</v>
      </c>
      <c r="ADX64" s="268">
        <v>0</v>
      </c>
      <c r="ADY64" s="268">
        <v>0</v>
      </c>
      <c r="ADZ64" s="268">
        <v>0</v>
      </c>
      <c r="AEA64" s="268">
        <v>0</v>
      </c>
      <c r="AEB64" s="268">
        <v>0</v>
      </c>
      <c r="AEC64" s="268">
        <v>0</v>
      </c>
      <c r="AED64" s="268">
        <v>0</v>
      </c>
      <c r="AEE64" s="268">
        <v>0</v>
      </c>
      <c r="AEF64" s="269"/>
      <c r="AEG64" s="270">
        <f t="shared" si="53"/>
        <v>0</v>
      </c>
      <c r="AEH64" s="271">
        <f t="shared" si="53"/>
        <v>0</v>
      </c>
      <c r="AEI64" s="268">
        <v>0</v>
      </c>
      <c r="AEJ64" s="268">
        <v>0</v>
      </c>
      <c r="AEK64" s="268">
        <v>0</v>
      </c>
      <c r="AEL64" s="268">
        <v>0</v>
      </c>
      <c r="AEM64" s="268">
        <v>0</v>
      </c>
      <c r="AEN64" s="268">
        <v>0</v>
      </c>
      <c r="AEO64" s="268">
        <v>0</v>
      </c>
      <c r="AEP64" s="268">
        <v>0</v>
      </c>
      <c r="AEQ64" s="268">
        <v>0</v>
      </c>
      <c r="AER64" s="268">
        <v>0</v>
      </c>
      <c r="AES64" s="268">
        <v>0</v>
      </c>
      <c r="AET64" s="268">
        <v>0</v>
      </c>
      <c r="AEU64" s="269"/>
      <c r="AEV64" s="270">
        <f t="shared" si="54"/>
        <v>0</v>
      </c>
      <c r="AEW64" s="271">
        <f t="shared" si="54"/>
        <v>0</v>
      </c>
      <c r="AEX64" s="268">
        <v>0</v>
      </c>
      <c r="AEY64" s="268">
        <v>0</v>
      </c>
      <c r="AEZ64" s="268">
        <v>0</v>
      </c>
      <c r="AFA64" s="268">
        <v>0</v>
      </c>
      <c r="AFB64" s="268">
        <v>0</v>
      </c>
      <c r="AFC64" s="268">
        <v>0</v>
      </c>
      <c r="AFD64" s="268">
        <v>0</v>
      </c>
      <c r="AFE64" s="268">
        <v>0</v>
      </c>
      <c r="AFF64" s="268">
        <v>0</v>
      </c>
      <c r="AFG64" s="268">
        <v>0</v>
      </c>
      <c r="AFH64" s="268">
        <v>0</v>
      </c>
      <c r="AFI64" s="268">
        <v>0</v>
      </c>
      <c r="AFJ64" s="269"/>
      <c r="AFK64" s="270">
        <f t="shared" si="55"/>
        <v>0</v>
      </c>
      <c r="AFL64" s="271">
        <f t="shared" si="55"/>
        <v>0</v>
      </c>
      <c r="AFM64" s="268">
        <v>0</v>
      </c>
      <c r="AFN64" s="268">
        <v>0</v>
      </c>
      <c r="AFO64" s="268">
        <v>0</v>
      </c>
      <c r="AFP64" s="268">
        <v>0</v>
      </c>
      <c r="AFQ64" s="268">
        <v>0</v>
      </c>
      <c r="AFR64" s="268">
        <v>0</v>
      </c>
      <c r="AFS64" s="268">
        <v>0</v>
      </c>
      <c r="AFT64" s="268">
        <v>0</v>
      </c>
      <c r="AFU64" s="268">
        <v>0</v>
      </c>
      <c r="AFV64" s="268">
        <v>0</v>
      </c>
      <c r="AFW64" s="268">
        <v>0</v>
      </c>
      <c r="AFX64" s="268">
        <v>0</v>
      </c>
      <c r="AFY64" s="269"/>
      <c r="AFZ64" s="270">
        <f t="shared" si="56"/>
        <v>0</v>
      </c>
      <c r="AGA64" s="271">
        <f t="shared" si="56"/>
        <v>0</v>
      </c>
      <c r="AGB64" s="268">
        <v>0</v>
      </c>
      <c r="AGC64" s="268">
        <v>0</v>
      </c>
      <c r="AGD64" s="268">
        <v>0</v>
      </c>
      <c r="AGE64" s="268">
        <v>0</v>
      </c>
      <c r="AGF64" s="268">
        <v>0</v>
      </c>
      <c r="AGG64" s="268">
        <v>0</v>
      </c>
      <c r="AGH64" s="268">
        <v>0</v>
      </c>
      <c r="AGI64" s="268">
        <v>0</v>
      </c>
      <c r="AGJ64" s="268">
        <v>0</v>
      </c>
      <c r="AGK64" s="268">
        <v>0</v>
      </c>
      <c r="AGL64" s="268">
        <v>0</v>
      </c>
      <c r="AGM64" s="268">
        <v>0</v>
      </c>
      <c r="AGN64" s="269"/>
      <c r="AGO64" s="270">
        <f t="shared" si="57"/>
        <v>0</v>
      </c>
      <c r="AGP64" s="271">
        <f t="shared" si="57"/>
        <v>0</v>
      </c>
      <c r="AGQ64" s="268">
        <v>0</v>
      </c>
      <c r="AGR64" s="268">
        <v>0</v>
      </c>
      <c r="AGS64" s="268">
        <v>0</v>
      </c>
      <c r="AGT64" s="268">
        <v>0</v>
      </c>
      <c r="AGU64" s="268">
        <v>0</v>
      </c>
      <c r="AGV64" s="268">
        <v>0</v>
      </c>
      <c r="AGW64" s="268">
        <v>0</v>
      </c>
      <c r="AGX64" s="268">
        <v>0</v>
      </c>
      <c r="AGY64" s="268">
        <v>0</v>
      </c>
      <c r="AGZ64" s="268">
        <v>0</v>
      </c>
      <c r="AHA64" s="268">
        <v>0</v>
      </c>
      <c r="AHB64" s="268">
        <v>0</v>
      </c>
      <c r="AHC64" s="269"/>
      <c r="AHD64" s="270">
        <f t="shared" si="58"/>
        <v>0</v>
      </c>
      <c r="AHE64" s="271">
        <f t="shared" si="58"/>
        <v>0</v>
      </c>
      <c r="AHF64" s="268">
        <v>0</v>
      </c>
      <c r="AHG64" s="268">
        <v>0</v>
      </c>
      <c r="AHH64" s="268">
        <v>0</v>
      </c>
      <c r="AHI64" s="268">
        <v>0</v>
      </c>
      <c r="AHJ64" s="268">
        <v>0</v>
      </c>
      <c r="AHK64" s="268">
        <v>0</v>
      </c>
      <c r="AHL64" s="268">
        <v>0</v>
      </c>
      <c r="AHM64" s="268">
        <v>0</v>
      </c>
      <c r="AHN64" s="268">
        <v>0</v>
      </c>
      <c r="AHO64" s="268">
        <v>0</v>
      </c>
      <c r="AHP64" s="268">
        <v>0</v>
      </c>
      <c r="AHQ64" s="268">
        <v>0</v>
      </c>
      <c r="AHR64" s="269"/>
      <c r="AHS64" s="270">
        <f t="shared" si="59"/>
        <v>0</v>
      </c>
      <c r="AHT64" s="271">
        <f t="shared" si="59"/>
        <v>0</v>
      </c>
      <c r="AHU64" s="268">
        <v>0</v>
      </c>
      <c r="AHV64" s="268">
        <v>0</v>
      </c>
      <c r="AHW64" s="268">
        <v>0</v>
      </c>
      <c r="AHX64" s="268">
        <v>0</v>
      </c>
      <c r="AHY64" s="268">
        <v>0</v>
      </c>
      <c r="AHZ64" s="268">
        <v>0</v>
      </c>
      <c r="AIA64" s="268">
        <v>0</v>
      </c>
      <c r="AIB64" s="268">
        <v>0</v>
      </c>
      <c r="AIC64" s="268">
        <v>0</v>
      </c>
      <c r="AID64" s="268">
        <v>0</v>
      </c>
      <c r="AIE64" s="268">
        <v>0</v>
      </c>
      <c r="AIF64" s="268">
        <v>0</v>
      </c>
      <c r="AIG64" s="269"/>
      <c r="AIH64" s="270">
        <f t="shared" si="60"/>
        <v>0</v>
      </c>
      <c r="AII64" s="271">
        <f t="shared" si="60"/>
        <v>0</v>
      </c>
      <c r="AIJ64" s="268">
        <v>0</v>
      </c>
      <c r="AIK64" s="268">
        <v>0</v>
      </c>
      <c r="AIL64" s="268">
        <v>0</v>
      </c>
      <c r="AIM64" s="268">
        <v>0</v>
      </c>
      <c r="AIN64" s="268">
        <v>0</v>
      </c>
      <c r="AIO64" s="268">
        <v>0</v>
      </c>
      <c r="AIP64" s="268">
        <v>0</v>
      </c>
      <c r="AIQ64" s="268">
        <v>0</v>
      </c>
      <c r="AIR64" s="268">
        <v>0</v>
      </c>
      <c r="AIS64" s="268">
        <v>0</v>
      </c>
      <c r="AIT64" s="268">
        <v>0</v>
      </c>
      <c r="AIU64" s="268">
        <v>0</v>
      </c>
      <c r="AIV64" s="269"/>
      <c r="AIW64" s="270">
        <f t="shared" si="61"/>
        <v>0</v>
      </c>
      <c r="AIX64" s="271">
        <f t="shared" si="61"/>
        <v>0</v>
      </c>
      <c r="AIY64" s="268">
        <v>0</v>
      </c>
      <c r="AIZ64" s="268">
        <v>0</v>
      </c>
      <c r="AJA64" s="268">
        <v>0</v>
      </c>
      <c r="AJB64" s="268">
        <v>0</v>
      </c>
      <c r="AJC64" s="268">
        <v>0</v>
      </c>
      <c r="AJD64" s="268">
        <v>0</v>
      </c>
      <c r="AJE64" s="268">
        <v>0</v>
      </c>
      <c r="AJF64" s="268">
        <v>0</v>
      </c>
      <c r="AJG64" s="268">
        <v>0</v>
      </c>
      <c r="AJH64" s="268">
        <v>0</v>
      </c>
      <c r="AJI64" s="268">
        <v>0</v>
      </c>
      <c r="AJJ64" s="268">
        <v>0</v>
      </c>
      <c r="AJK64" s="269"/>
      <c r="AJL64" s="270">
        <f t="shared" si="62"/>
        <v>0</v>
      </c>
      <c r="AJM64" s="271">
        <f t="shared" si="62"/>
        <v>0</v>
      </c>
      <c r="AJN64" s="268">
        <v>0</v>
      </c>
      <c r="AJO64" s="268">
        <v>0</v>
      </c>
      <c r="AJP64" s="268">
        <v>0</v>
      </c>
      <c r="AJQ64" s="268">
        <v>0</v>
      </c>
      <c r="AJR64" s="268">
        <v>0</v>
      </c>
      <c r="AJS64" s="268">
        <v>0</v>
      </c>
      <c r="AJT64" s="268">
        <v>0</v>
      </c>
      <c r="AJU64" s="268">
        <v>0</v>
      </c>
      <c r="AJV64" s="268">
        <v>0</v>
      </c>
      <c r="AJW64" s="268">
        <v>0</v>
      </c>
      <c r="AJX64" s="268">
        <v>0</v>
      </c>
      <c r="AJY64" s="268">
        <v>0</v>
      </c>
      <c r="AJZ64" s="269"/>
      <c r="AKA64" s="270">
        <f t="shared" si="63"/>
        <v>0</v>
      </c>
      <c r="AKB64" s="271">
        <f t="shared" si="63"/>
        <v>0</v>
      </c>
      <c r="AKC64" s="268">
        <v>801.31</v>
      </c>
      <c r="AKD64" s="268">
        <v>622.01</v>
      </c>
      <c r="AKE64" s="268">
        <v>455.83</v>
      </c>
      <c r="AKF64" s="268">
        <v>226.27</v>
      </c>
      <c r="AKG64" s="268">
        <v>578.92999999999995</v>
      </c>
      <c r="AKH64" s="268">
        <v>572.75</v>
      </c>
      <c r="AKI64" s="268">
        <v>820.93</v>
      </c>
      <c r="AKJ64" s="268">
        <v>391.45</v>
      </c>
      <c r="AKK64" s="268">
        <v>600.38</v>
      </c>
      <c r="AKL64" s="268">
        <v>399.07</v>
      </c>
      <c r="AKM64" s="268">
        <v>630.85</v>
      </c>
      <c r="AKN64" s="268">
        <v>367.69</v>
      </c>
      <c r="AKO64" s="269"/>
      <c r="AKP64" s="270">
        <f t="shared" si="64"/>
        <v>6467.4699999999993</v>
      </c>
      <c r="AKQ64" s="271">
        <f t="shared" si="64"/>
        <v>5666.1599999999989</v>
      </c>
      <c r="AKR64" s="268">
        <v>0</v>
      </c>
      <c r="AKS64" s="268">
        <v>0</v>
      </c>
      <c r="AKT64" s="268">
        <v>0</v>
      </c>
      <c r="AKU64" s="268">
        <v>0</v>
      </c>
      <c r="AKV64" s="268">
        <v>0</v>
      </c>
      <c r="AKW64" s="268">
        <v>0</v>
      </c>
      <c r="AKX64" s="268">
        <v>0</v>
      </c>
      <c r="AKY64" s="268">
        <v>0</v>
      </c>
      <c r="AKZ64" s="268">
        <v>0</v>
      </c>
      <c r="ALA64" s="268">
        <v>0</v>
      </c>
      <c r="ALB64" s="268">
        <v>0</v>
      </c>
      <c r="ALC64" s="268">
        <v>0</v>
      </c>
      <c r="ALD64" s="269"/>
      <c r="ALE64" s="270">
        <f t="shared" si="65"/>
        <v>0</v>
      </c>
      <c r="ALF64" s="271">
        <f t="shared" si="65"/>
        <v>0</v>
      </c>
      <c r="ALG64" s="268">
        <v>0</v>
      </c>
      <c r="ALH64" s="268">
        <v>0</v>
      </c>
      <c r="ALI64" s="268">
        <v>0</v>
      </c>
      <c r="ALJ64" s="268">
        <v>0</v>
      </c>
      <c r="ALK64" s="268">
        <v>0</v>
      </c>
      <c r="ALL64" s="268">
        <v>0</v>
      </c>
      <c r="ALM64" s="268">
        <v>0</v>
      </c>
      <c r="ALN64" s="268">
        <v>0</v>
      </c>
      <c r="ALO64" s="268">
        <v>0</v>
      </c>
      <c r="ALP64" s="268">
        <v>0</v>
      </c>
      <c r="ALQ64" s="268">
        <v>0</v>
      </c>
      <c r="ALR64" s="268">
        <v>0</v>
      </c>
      <c r="ALS64" s="269"/>
      <c r="ALT64" s="270">
        <f t="shared" si="66"/>
        <v>0</v>
      </c>
      <c r="ALU64" s="271">
        <f t="shared" si="66"/>
        <v>0</v>
      </c>
      <c r="ALV64" s="268">
        <v>0</v>
      </c>
      <c r="ALW64" s="268">
        <v>0</v>
      </c>
      <c r="ALX64" s="268">
        <v>0</v>
      </c>
      <c r="ALY64" s="268">
        <v>0</v>
      </c>
      <c r="ALZ64" s="268">
        <v>0</v>
      </c>
      <c r="AMA64" s="268">
        <v>0</v>
      </c>
      <c r="AMB64" s="268">
        <v>0</v>
      </c>
      <c r="AMC64" s="268">
        <v>0</v>
      </c>
      <c r="AMD64" s="268">
        <v>0</v>
      </c>
      <c r="AME64" s="268">
        <v>0</v>
      </c>
      <c r="AMF64" s="268">
        <v>0</v>
      </c>
      <c r="AMG64" s="268">
        <v>0</v>
      </c>
      <c r="AMH64" s="269"/>
      <c r="AMI64" s="270">
        <f t="shared" si="67"/>
        <v>0</v>
      </c>
      <c r="AMJ64" s="271">
        <f t="shared" si="67"/>
        <v>0</v>
      </c>
      <c r="AMK64" s="268">
        <v>0</v>
      </c>
      <c r="AML64" s="268">
        <v>0</v>
      </c>
      <c r="AMM64" s="268">
        <v>0</v>
      </c>
      <c r="AMN64" s="268">
        <v>0</v>
      </c>
      <c r="AMO64" s="268">
        <v>0</v>
      </c>
      <c r="AMP64" s="268">
        <v>0</v>
      </c>
      <c r="AMQ64" s="268">
        <v>0</v>
      </c>
      <c r="AMR64" s="268">
        <v>0</v>
      </c>
      <c r="AMS64" s="268">
        <v>0</v>
      </c>
      <c r="AMT64" s="268">
        <v>0</v>
      </c>
      <c r="AMU64" s="268">
        <v>0</v>
      </c>
      <c r="AMV64" s="268">
        <v>0</v>
      </c>
      <c r="AMW64" s="269"/>
      <c r="AMX64" s="270">
        <f t="shared" si="68"/>
        <v>0</v>
      </c>
      <c r="AMY64" s="271">
        <f t="shared" si="68"/>
        <v>0</v>
      </c>
      <c r="AMZ64" s="268">
        <v>0</v>
      </c>
      <c r="ANA64" s="268">
        <v>0</v>
      </c>
      <c r="ANB64" s="268">
        <v>0</v>
      </c>
      <c r="ANC64" s="268">
        <v>0</v>
      </c>
      <c r="AND64" s="268">
        <v>0</v>
      </c>
      <c r="ANE64" s="268">
        <v>0</v>
      </c>
      <c r="ANF64" s="268">
        <v>0</v>
      </c>
      <c r="ANG64" s="268">
        <v>0</v>
      </c>
      <c r="ANH64" s="268">
        <v>0</v>
      </c>
      <c r="ANI64" s="268">
        <v>0</v>
      </c>
      <c r="ANJ64" s="268">
        <v>0</v>
      </c>
      <c r="ANK64" s="268">
        <v>0</v>
      </c>
      <c r="ANL64" s="269"/>
      <c r="ANM64" s="270">
        <f t="shared" si="69"/>
        <v>0</v>
      </c>
      <c r="ANN64" s="271">
        <f t="shared" si="69"/>
        <v>0</v>
      </c>
      <c r="ANO64" s="268">
        <v>0</v>
      </c>
      <c r="ANP64" s="268">
        <v>0</v>
      </c>
      <c r="ANQ64" s="268">
        <v>0</v>
      </c>
      <c r="ANR64" s="268">
        <v>0</v>
      </c>
      <c r="ANS64" s="268">
        <v>0</v>
      </c>
      <c r="ANT64" s="268">
        <v>0</v>
      </c>
      <c r="ANU64" s="268">
        <v>0</v>
      </c>
      <c r="ANV64" s="268">
        <v>0</v>
      </c>
      <c r="ANW64" s="268">
        <v>0</v>
      </c>
      <c r="ANX64" s="268">
        <v>0</v>
      </c>
      <c r="ANY64" s="268">
        <v>0</v>
      </c>
      <c r="ANZ64" s="268">
        <v>0</v>
      </c>
      <c r="AOA64" s="269"/>
      <c r="AOB64" s="270">
        <f t="shared" si="70"/>
        <v>0</v>
      </c>
      <c r="AOC64" s="271">
        <f t="shared" si="70"/>
        <v>0</v>
      </c>
      <c r="AOD64" s="268">
        <v>0</v>
      </c>
      <c r="AOE64" s="268">
        <v>0</v>
      </c>
      <c r="AOF64" s="268">
        <v>0</v>
      </c>
      <c r="AOG64" s="268">
        <v>0</v>
      </c>
      <c r="AOH64" s="268">
        <v>0</v>
      </c>
      <c r="AOI64" s="268">
        <v>0</v>
      </c>
      <c r="AOJ64" s="268">
        <v>0</v>
      </c>
      <c r="AOK64" s="268">
        <v>0</v>
      </c>
      <c r="AOL64" s="268">
        <v>0</v>
      </c>
      <c r="AOM64" s="268">
        <v>0</v>
      </c>
      <c r="AON64" s="268">
        <v>0</v>
      </c>
      <c r="AOO64" s="268">
        <v>0</v>
      </c>
      <c r="AOP64" s="269"/>
      <c r="AOQ64" s="270">
        <f t="shared" si="71"/>
        <v>0</v>
      </c>
      <c r="AOR64" s="271">
        <f t="shared" si="71"/>
        <v>0</v>
      </c>
      <c r="AOS64" s="268">
        <v>0</v>
      </c>
      <c r="AOT64" s="268">
        <v>0</v>
      </c>
      <c r="AOU64" s="268">
        <v>0</v>
      </c>
      <c r="AOV64" s="268">
        <v>0</v>
      </c>
      <c r="AOW64" s="268">
        <v>0</v>
      </c>
      <c r="AOX64" s="268">
        <v>0</v>
      </c>
      <c r="AOY64" s="268">
        <v>0</v>
      </c>
      <c r="AOZ64" s="268">
        <v>0</v>
      </c>
      <c r="APA64" s="268">
        <v>0</v>
      </c>
      <c r="APB64" s="268">
        <v>0</v>
      </c>
      <c r="APC64" s="268">
        <v>0</v>
      </c>
      <c r="APD64" s="268">
        <v>0</v>
      </c>
      <c r="APE64" s="269"/>
      <c r="APF64" s="270">
        <f t="shared" si="72"/>
        <v>0</v>
      </c>
      <c r="APG64" s="271">
        <f t="shared" si="72"/>
        <v>0</v>
      </c>
      <c r="APH64" s="268">
        <v>0</v>
      </c>
      <c r="API64" s="268">
        <v>0</v>
      </c>
      <c r="APJ64" s="268">
        <v>0</v>
      </c>
      <c r="APK64" s="268">
        <v>0</v>
      </c>
      <c r="APL64" s="268">
        <v>0</v>
      </c>
      <c r="APM64" s="268">
        <v>0</v>
      </c>
      <c r="APN64" s="268">
        <v>0</v>
      </c>
      <c r="APO64" s="268">
        <v>0</v>
      </c>
      <c r="APP64" s="268">
        <v>0</v>
      </c>
      <c r="APQ64" s="268">
        <v>0</v>
      </c>
      <c r="APR64" s="268">
        <v>0</v>
      </c>
      <c r="APS64" s="268">
        <v>0</v>
      </c>
      <c r="APT64" s="269"/>
      <c r="APU64" s="270">
        <f t="shared" si="73"/>
        <v>0</v>
      </c>
      <c r="APV64" s="271">
        <f t="shared" si="73"/>
        <v>0</v>
      </c>
      <c r="APW64" s="268">
        <v>0</v>
      </c>
      <c r="APX64" s="268">
        <v>0</v>
      </c>
      <c r="APY64" s="268">
        <v>0</v>
      </c>
      <c r="APZ64" s="268">
        <v>0</v>
      </c>
      <c r="AQA64" s="268">
        <v>0</v>
      </c>
      <c r="AQB64" s="268">
        <v>0</v>
      </c>
      <c r="AQC64" s="268">
        <v>0</v>
      </c>
      <c r="AQD64" s="268">
        <v>0</v>
      </c>
      <c r="AQE64" s="268">
        <v>0</v>
      </c>
      <c r="AQF64" s="268">
        <v>0</v>
      </c>
      <c r="AQG64" s="268">
        <v>0</v>
      </c>
      <c r="AQH64" s="268">
        <v>0</v>
      </c>
      <c r="AQI64" s="269"/>
      <c r="AQJ64" s="270">
        <f t="shared" si="74"/>
        <v>0</v>
      </c>
      <c r="AQK64" s="271">
        <f t="shared" si="74"/>
        <v>0</v>
      </c>
      <c r="AQL64" s="268"/>
      <c r="AQM64" s="268"/>
      <c r="AQN64" s="268"/>
      <c r="AQO64" s="268"/>
      <c r="AQP64" s="268"/>
      <c r="AQQ64" s="268"/>
      <c r="AQR64" s="268">
        <v>18626</v>
      </c>
      <c r="AQS64" s="268"/>
      <c r="AQT64" s="268"/>
      <c r="AQU64" s="268"/>
      <c r="AQV64" s="268"/>
      <c r="AQW64" s="268"/>
      <c r="AQX64" s="269"/>
      <c r="AQY64" s="270">
        <f t="shared" si="75"/>
        <v>18626</v>
      </c>
      <c r="AQZ64" s="271">
        <f t="shared" si="75"/>
        <v>18626</v>
      </c>
      <c r="ARA64" s="268">
        <v>2714</v>
      </c>
      <c r="ARB64" s="268"/>
      <c r="ARC64" s="268"/>
      <c r="ARD64" s="268">
        <v>19065</v>
      </c>
      <c r="ARE64" s="268">
        <v>6355</v>
      </c>
      <c r="ARF64" s="268">
        <v>6355</v>
      </c>
      <c r="ARG64" s="268">
        <v>6355</v>
      </c>
      <c r="ARH64" s="268">
        <v>6355</v>
      </c>
      <c r="ARI64" s="268">
        <v>16940.849999999999</v>
      </c>
      <c r="ARJ64" s="268">
        <v>18181.740000000002</v>
      </c>
      <c r="ARK64" s="268">
        <v>8744.61</v>
      </c>
      <c r="ARL64" s="268">
        <v>0</v>
      </c>
      <c r="ARM64" s="269"/>
      <c r="ARN64" s="270">
        <f t="shared" si="76"/>
        <v>91066.2</v>
      </c>
      <c r="ARO64" s="271">
        <f t="shared" si="76"/>
        <v>88352.2</v>
      </c>
      <c r="ARP64" s="268">
        <v>49138.53</v>
      </c>
      <c r="ARQ64" s="268">
        <v>48857.79</v>
      </c>
      <c r="ARR64" s="268">
        <v>46452.19</v>
      </c>
      <c r="ARS64" s="268">
        <v>48494.37</v>
      </c>
      <c r="ART64" s="268">
        <v>46131.1</v>
      </c>
      <c r="ARU64" s="268">
        <v>46446.01</v>
      </c>
      <c r="ARV64" s="268">
        <v>43692.29</v>
      </c>
      <c r="ARW64" s="268">
        <v>36649.18</v>
      </c>
      <c r="ARX64" s="268">
        <v>36677.1</v>
      </c>
      <c r="ARY64" s="268">
        <v>18589.419999999998</v>
      </c>
      <c r="ARZ64" s="268">
        <v>18427.12</v>
      </c>
      <c r="ASA64" s="269"/>
      <c r="ASB64" s="272">
        <f t="shared" si="78"/>
        <v>439555.09999999992</v>
      </c>
      <c r="ASC64" s="273"/>
      <c r="ASD64" s="268"/>
      <c r="ASE64" s="268"/>
      <c r="ASF64" s="268"/>
      <c r="ASG64" s="268"/>
      <c r="ASH64" s="268"/>
      <c r="ASI64" s="268"/>
      <c r="ASJ64" s="268"/>
      <c r="ASK64" s="268"/>
      <c r="ASL64" s="268"/>
      <c r="ASM64" s="268"/>
      <c r="ASN64" s="269"/>
      <c r="ASO64" s="274">
        <f t="shared" si="77"/>
        <v>0</v>
      </c>
    </row>
    <row r="65" spans="1:1185" x14ac:dyDescent="0.25">
      <c r="A65" s="39">
        <v>63</v>
      </c>
      <c r="B65" s="40">
        <v>1</v>
      </c>
      <c r="C65" s="40" t="s">
        <v>74</v>
      </c>
      <c r="D65" s="40" t="s">
        <v>74</v>
      </c>
      <c r="E65" s="41" t="s">
        <v>74</v>
      </c>
      <c r="F65" s="187">
        <v>412787</v>
      </c>
      <c r="G65" s="49">
        <v>467330</v>
      </c>
      <c r="H65" s="51">
        <v>405361</v>
      </c>
      <c r="I65" s="49">
        <v>409387</v>
      </c>
      <c r="J65" s="49">
        <v>297675.22106903896</v>
      </c>
      <c r="K65" s="51" t="s">
        <v>219</v>
      </c>
      <c r="L65" s="49">
        <v>153116</v>
      </c>
      <c r="M65" s="49">
        <v>450791</v>
      </c>
      <c r="N65" s="49">
        <v>405361</v>
      </c>
      <c r="O65" s="49">
        <v>33780</v>
      </c>
      <c r="P65" s="49">
        <v>34116</v>
      </c>
      <c r="Q65" s="258">
        <v>6079.5858667141829</v>
      </c>
      <c r="R65" s="259">
        <v>10459.193064246845</v>
      </c>
      <c r="S65" s="260">
        <f t="shared" si="0"/>
        <v>16538.778930961027</v>
      </c>
      <c r="T65" s="261">
        <v>191.69</v>
      </c>
      <c r="U65" s="261">
        <v>147.19</v>
      </c>
      <c r="V65" s="261">
        <v>0</v>
      </c>
      <c r="W65" s="261">
        <v>0</v>
      </c>
      <c r="X65" s="261">
        <v>45</v>
      </c>
      <c r="Y65" s="261">
        <v>0</v>
      </c>
      <c r="Z65" s="261">
        <v>50.04</v>
      </c>
      <c r="AA65" s="261">
        <v>311.77</v>
      </c>
      <c r="AB65" s="261">
        <v>96.15</v>
      </c>
      <c r="AC65" s="261">
        <v>705.68</v>
      </c>
      <c r="AD65" s="261">
        <v>96.15</v>
      </c>
      <c r="AE65" s="261">
        <v>0</v>
      </c>
      <c r="AF65" s="262"/>
      <c r="AG65" s="263">
        <f t="shared" si="1"/>
        <v>1643.67</v>
      </c>
      <c r="AH65" s="264">
        <f t="shared" si="1"/>
        <v>1451.98</v>
      </c>
      <c r="AI65" s="261">
        <v>0</v>
      </c>
      <c r="AJ65" s="261">
        <v>0</v>
      </c>
      <c r="AK65" s="261">
        <v>0</v>
      </c>
      <c r="AL65" s="261">
        <v>0</v>
      </c>
      <c r="AM65" s="261">
        <v>0</v>
      </c>
      <c r="AN65" s="261">
        <v>0</v>
      </c>
      <c r="AO65" s="261">
        <v>158.93</v>
      </c>
      <c r="AP65" s="261">
        <v>41.07</v>
      </c>
      <c r="AQ65" s="261">
        <v>0</v>
      </c>
      <c r="AR65" s="261">
        <v>0</v>
      </c>
      <c r="AS65" s="261">
        <v>0</v>
      </c>
      <c r="AT65" s="261">
        <v>0</v>
      </c>
      <c r="AU65" s="262"/>
      <c r="AV65" s="263">
        <f t="shared" si="2"/>
        <v>200</v>
      </c>
      <c r="AW65" s="264">
        <f t="shared" si="2"/>
        <v>200</v>
      </c>
      <c r="AX65" s="261">
        <v>0</v>
      </c>
      <c r="AY65" s="261">
        <v>0</v>
      </c>
      <c r="AZ65" s="261">
        <v>0</v>
      </c>
      <c r="BA65" s="261">
        <v>0</v>
      </c>
      <c r="BB65" s="261">
        <v>0</v>
      </c>
      <c r="BC65" s="261">
        <v>0</v>
      </c>
      <c r="BD65" s="261">
        <v>0</v>
      </c>
      <c r="BE65" s="261">
        <v>0</v>
      </c>
      <c r="BF65" s="261">
        <v>0</v>
      </c>
      <c r="BG65" s="261">
        <v>0</v>
      </c>
      <c r="BH65" s="261">
        <v>0</v>
      </c>
      <c r="BI65" s="261">
        <v>0</v>
      </c>
      <c r="BJ65" s="262"/>
      <c r="BK65" s="263">
        <f t="shared" si="3"/>
        <v>0</v>
      </c>
      <c r="BL65" s="264">
        <f t="shared" si="3"/>
        <v>0</v>
      </c>
      <c r="BM65" s="261">
        <v>394.28</v>
      </c>
      <c r="BN65" s="261">
        <v>307.02999999999997</v>
      </c>
      <c r="BO65" s="261">
        <v>11.28</v>
      </c>
      <c r="BP65" s="261">
        <v>288.66000000000003</v>
      </c>
      <c r="BQ65" s="261">
        <v>197</v>
      </c>
      <c r="BR65" s="261">
        <v>290.61</v>
      </c>
      <c r="BS65" s="261">
        <v>485.69</v>
      </c>
      <c r="BT65" s="261">
        <v>93.66</v>
      </c>
      <c r="BU65" s="261">
        <v>313.86</v>
      </c>
      <c r="BV65" s="261">
        <v>130.19</v>
      </c>
      <c r="BW65" s="261">
        <v>30.1</v>
      </c>
      <c r="BX65" s="261">
        <v>87.4</v>
      </c>
      <c r="BY65" s="262"/>
      <c r="BZ65" s="263">
        <f t="shared" si="4"/>
        <v>2629.76</v>
      </c>
      <c r="CA65" s="264">
        <f t="shared" si="4"/>
        <v>2235.48</v>
      </c>
      <c r="CB65" s="261">
        <v>792.34</v>
      </c>
      <c r="CC65" s="261">
        <v>564.86</v>
      </c>
      <c r="CD65" s="261">
        <v>293.32</v>
      </c>
      <c r="CE65" s="261">
        <v>356.55</v>
      </c>
      <c r="CF65" s="261">
        <v>572.03</v>
      </c>
      <c r="CG65" s="261">
        <v>607.97</v>
      </c>
      <c r="CH65" s="261">
        <v>935.99</v>
      </c>
      <c r="CI65" s="261">
        <v>431.94</v>
      </c>
      <c r="CJ65" s="261">
        <v>467.51</v>
      </c>
      <c r="CK65" s="261">
        <v>322.2</v>
      </c>
      <c r="CL65" s="261">
        <v>215.39</v>
      </c>
      <c r="CM65" s="261">
        <v>307.29000000000002</v>
      </c>
      <c r="CN65" s="262"/>
      <c r="CO65" s="263">
        <f t="shared" si="5"/>
        <v>5867.3899999999994</v>
      </c>
      <c r="CP65" s="264">
        <f t="shared" si="5"/>
        <v>5075.05</v>
      </c>
      <c r="CQ65" s="261">
        <v>0</v>
      </c>
      <c r="CR65" s="261">
        <v>0</v>
      </c>
      <c r="CS65" s="261">
        <v>0</v>
      </c>
      <c r="CT65" s="261">
        <v>0</v>
      </c>
      <c r="CU65" s="261">
        <v>0</v>
      </c>
      <c r="CV65" s="261">
        <v>0</v>
      </c>
      <c r="CW65" s="261">
        <v>0</v>
      </c>
      <c r="CX65" s="261">
        <v>0</v>
      </c>
      <c r="CY65" s="261">
        <v>0</v>
      </c>
      <c r="CZ65" s="261">
        <v>0</v>
      </c>
      <c r="DA65" s="261">
        <v>0</v>
      </c>
      <c r="DB65" s="261">
        <v>0</v>
      </c>
      <c r="DC65" s="262"/>
      <c r="DD65" s="263">
        <f t="shared" si="6"/>
        <v>0</v>
      </c>
      <c r="DE65" s="264">
        <f t="shared" si="6"/>
        <v>0</v>
      </c>
      <c r="DF65" s="261">
        <v>0</v>
      </c>
      <c r="DG65" s="261">
        <v>0</v>
      </c>
      <c r="DH65" s="261">
        <v>0</v>
      </c>
      <c r="DI65" s="261">
        <v>0</v>
      </c>
      <c r="DJ65" s="261">
        <v>0</v>
      </c>
      <c r="DK65" s="261">
        <v>0</v>
      </c>
      <c r="DL65" s="261">
        <v>0</v>
      </c>
      <c r="DM65" s="261">
        <v>0</v>
      </c>
      <c r="DN65" s="261">
        <v>0</v>
      </c>
      <c r="DO65" s="261">
        <v>0</v>
      </c>
      <c r="DP65" s="261">
        <v>0</v>
      </c>
      <c r="DQ65" s="261">
        <v>0</v>
      </c>
      <c r="DR65" s="262"/>
      <c r="DS65" s="263">
        <f t="shared" si="7"/>
        <v>0</v>
      </c>
      <c r="DT65" s="264">
        <f t="shared" si="7"/>
        <v>0</v>
      </c>
      <c r="DU65" s="261">
        <v>0</v>
      </c>
      <c r="DV65" s="261">
        <v>11.25</v>
      </c>
      <c r="DW65" s="261">
        <v>115</v>
      </c>
      <c r="DX65" s="261">
        <v>187.75</v>
      </c>
      <c r="DY65" s="261">
        <v>84.25</v>
      </c>
      <c r="DZ65" s="261">
        <v>90</v>
      </c>
      <c r="EA65" s="261">
        <v>15</v>
      </c>
      <c r="EB65" s="261">
        <v>90</v>
      </c>
      <c r="EC65" s="261">
        <v>90</v>
      </c>
      <c r="ED65" s="261">
        <v>67</v>
      </c>
      <c r="EE65" s="261">
        <v>0</v>
      </c>
      <c r="EF65" s="261">
        <v>0</v>
      </c>
      <c r="EG65" s="262"/>
      <c r="EH65" s="263">
        <f t="shared" si="8"/>
        <v>750.25</v>
      </c>
      <c r="EI65" s="264">
        <f t="shared" si="8"/>
        <v>750.25</v>
      </c>
      <c r="EJ65" s="261">
        <v>0</v>
      </c>
      <c r="EK65" s="261">
        <v>10</v>
      </c>
      <c r="EL65" s="261">
        <v>10</v>
      </c>
      <c r="EM65" s="261">
        <v>34.25</v>
      </c>
      <c r="EN65" s="261">
        <v>70.75</v>
      </c>
      <c r="EO65" s="261">
        <v>12.5</v>
      </c>
      <c r="EP65" s="261">
        <v>0</v>
      </c>
      <c r="EQ65" s="261">
        <v>10</v>
      </c>
      <c r="ER65" s="261">
        <v>10</v>
      </c>
      <c r="ES65" s="261">
        <v>0</v>
      </c>
      <c r="ET65" s="261">
        <v>0</v>
      </c>
      <c r="EU65" s="261">
        <v>0</v>
      </c>
      <c r="EV65" s="262"/>
      <c r="EW65" s="263">
        <f t="shared" si="9"/>
        <v>157.5</v>
      </c>
      <c r="EX65" s="264">
        <f t="shared" si="9"/>
        <v>157.5</v>
      </c>
      <c r="EY65" s="261">
        <v>0</v>
      </c>
      <c r="EZ65" s="261">
        <v>0</v>
      </c>
      <c r="FA65" s="261">
        <v>0</v>
      </c>
      <c r="FB65" s="261">
        <v>0</v>
      </c>
      <c r="FC65" s="261">
        <v>0</v>
      </c>
      <c r="FD65" s="261">
        <v>0</v>
      </c>
      <c r="FE65" s="261">
        <v>0</v>
      </c>
      <c r="FF65" s="261">
        <v>0</v>
      </c>
      <c r="FG65" s="261">
        <v>0</v>
      </c>
      <c r="FH65" s="261">
        <v>0</v>
      </c>
      <c r="FI65" s="261">
        <v>0</v>
      </c>
      <c r="FJ65" s="261">
        <v>0</v>
      </c>
      <c r="FK65" s="262"/>
      <c r="FL65" s="263">
        <f t="shared" si="10"/>
        <v>0</v>
      </c>
      <c r="FM65" s="264">
        <f t="shared" si="10"/>
        <v>0</v>
      </c>
      <c r="FN65" s="261">
        <v>515.6</v>
      </c>
      <c r="FO65" s="261">
        <v>71.88</v>
      </c>
      <c r="FP65" s="261">
        <v>33.950000000000003</v>
      </c>
      <c r="FQ65" s="261">
        <v>20</v>
      </c>
      <c r="FR65" s="261">
        <v>34.799999999999997</v>
      </c>
      <c r="FS65" s="261">
        <v>101.9</v>
      </c>
      <c r="FT65" s="261">
        <v>0</v>
      </c>
      <c r="FU65" s="261">
        <v>76.23</v>
      </c>
      <c r="FV65" s="261">
        <v>59.6</v>
      </c>
      <c r="FW65" s="261">
        <v>4.8</v>
      </c>
      <c r="FX65" s="261">
        <v>0</v>
      </c>
      <c r="FY65" s="261">
        <v>31</v>
      </c>
      <c r="FZ65" s="262"/>
      <c r="GA65" s="263">
        <f t="shared" si="11"/>
        <v>949.76</v>
      </c>
      <c r="GB65" s="264">
        <f t="shared" si="11"/>
        <v>434.16</v>
      </c>
      <c r="GC65" s="261">
        <v>150</v>
      </c>
      <c r="GD65" s="261">
        <v>168.52</v>
      </c>
      <c r="GE65" s="261">
        <v>76.849999999999994</v>
      </c>
      <c r="GF65" s="261">
        <v>50</v>
      </c>
      <c r="GG65" s="261">
        <v>50</v>
      </c>
      <c r="GH65" s="261">
        <v>161.11000000000001</v>
      </c>
      <c r="GI65" s="261">
        <v>0</v>
      </c>
      <c r="GJ65" s="261">
        <v>50</v>
      </c>
      <c r="GK65" s="261">
        <v>100</v>
      </c>
      <c r="GL65" s="261">
        <v>125</v>
      </c>
      <c r="GM65" s="261">
        <v>25</v>
      </c>
      <c r="GN65" s="261">
        <v>100</v>
      </c>
      <c r="GO65" s="262"/>
      <c r="GP65" s="263">
        <f t="shared" si="12"/>
        <v>1056.48</v>
      </c>
      <c r="GQ65" s="264">
        <f t="shared" si="12"/>
        <v>906.48</v>
      </c>
      <c r="GR65" s="261">
        <v>0</v>
      </c>
      <c r="GS65" s="261">
        <v>0</v>
      </c>
      <c r="GT65" s="261">
        <v>0</v>
      </c>
      <c r="GU65" s="261">
        <v>0</v>
      </c>
      <c r="GV65" s="261">
        <v>0</v>
      </c>
      <c r="GW65" s="261">
        <v>0</v>
      </c>
      <c r="GX65" s="261">
        <v>0</v>
      </c>
      <c r="GY65" s="261">
        <v>0</v>
      </c>
      <c r="GZ65" s="261">
        <v>0</v>
      </c>
      <c r="HA65" s="261">
        <v>0</v>
      </c>
      <c r="HB65" s="261">
        <v>0</v>
      </c>
      <c r="HC65" s="261">
        <v>0</v>
      </c>
      <c r="HD65" s="262"/>
      <c r="HE65" s="263">
        <f t="shared" si="13"/>
        <v>0</v>
      </c>
      <c r="HF65" s="264">
        <f t="shared" si="13"/>
        <v>0</v>
      </c>
      <c r="HG65" s="261">
        <v>0</v>
      </c>
      <c r="HH65" s="261">
        <v>0</v>
      </c>
      <c r="HI65" s="261">
        <v>0</v>
      </c>
      <c r="HJ65" s="261">
        <v>0</v>
      </c>
      <c r="HK65" s="261">
        <v>0</v>
      </c>
      <c r="HL65" s="261">
        <v>0</v>
      </c>
      <c r="HM65" s="261">
        <v>0</v>
      </c>
      <c r="HN65" s="261">
        <v>0</v>
      </c>
      <c r="HO65" s="261">
        <v>0</v>
      </c>
      <c r="HP65" s="261">
        <v>0</v>
      </c>
      <c r="HQ65" s="261">
        <v>0</v>
      </c>
      <c r="HR65" s="261">
        <v>0</v>
      </c>
      <c r="HS65" s="262"/>
      <c r="HT65" s="263">
        <f t="shared" si="14"/>
        <v>0</v>
      </c>
      <c r="HU65" s="264">
        <f t="shared" si="14"/>
        <v>0</v>
      </c>
      <c r="HV65" s="261">
        <v>0</v>
      </c>
      <c r="HW65" s="261">
        <v>0</v>
      </c>
      <c r="HX65" s="261">
        <v>0</v>
      </c>
      <c r="HY65" s="261">
        <v>0</v>
      </c>
      <c r="HZ65" s="261">
        <v>0</v>
      </c>
      <c r="IA65" s="261">
        <v>0</v>
      </c>
      <c r="IB65" s="261">
        <v>0</v>
      </c>
      <c r="IC65" s="261">
        <v>0</v>
      </c>
      <c r="ID65" s="261">
        <v>0</v>
      </c>
      <c r="IE65" s="261">
        <v>0</v>
      </c>
      <c r="IF65" s="261">
        <v>0</v>
      </c>
      <c r="IG65" s="261">
        <v>0</v>
      </c>
      <c r="IH65" s="262"/>
      <c r="II65" s="263">
        <f t="shared" si="15"/>
        <v>0</v>
      </c>
      <c r="IJ65" s="264">
        <f t="shared" si="15"/>
        <v>0</v>
      </c>
      <c r="IK65" s="261">
        <v>805</v>
      </c>
      <c r="IL65" s="261">
        <v>880</v>
      </c>
      <c r="IM65" s="261">
        <v>495</v>
      </c>
      <c r="IN65" s="261">
        <v>840</v>
      </c>
      <c r="IO65" s="261">
        <v>1035</v>
      </c>
      <c r="IP65" s="261">
        <v>840</v>
      </c>
      <c r="IQ65" s="261">
        <v>575</v>
      </c>
      <c r="IR65" s="261">
        <v>267.5</v>
      </c>
      <c r="IS65" s="261">
        <v>345</v>
      </c>
      <c r="IT65" s="261">
        <v>489.49</v>
      </c>
      <c r="IU65" s="261">
        <v>230</v>
      </c>
      <c r="IV65" s="261">
        <v>345</v>
      </c>
      <c r="IW65" s="262"/>
      <c r="IX65" s="263">
        <f t="shared" si="16"/>
        <v>7146.99</v>
      </c>
      <c r="IY65" s="264">
        <f t="shared" si="16"/>
        <v>6341.99</v>
      </c>
      <c r="IZ65" s="261">
        <v>13.5</v>
      </c>
      <c r="JA65" s="261">
        <v>571.5</v>
      </c>
      <c r="JB65" s="261">
        <v>80.25</v>
      </c>
      <c r="JC65" s="261">
        <v>81</v>
      </c>
      <c r="JD65" s="261">
        <v>759.32</v>
      </c>
      <c r="JE65" s="261">
        <v>198</v>
      </c>
      <c r="JF65" s="261">
        <v>24.75</v>
      </c>
      <c r="JG65" s="261">
        <v>16.5</v>
      </c>
      <c r="JH65" s="261">
        <v>0</v>
      </c>
      <c r="JI65" s="261">
        <v>46.18</v>
      </c>
      <c r="JJ65" s="261">
        <v>26.25</v>
      </c>
      <c r="JK65" s="261">
        <v>27</v>
      </c>
      <c r="JL65" s="262"/>
      <c r="JM65" s="263">
        <f t="shared" si="17"/>
        <v>1844.2500000000002</v>
      </c>
      <c r="JN65" s="264">
        <f t="shared" si="17"/>
        <v>1830.7500000000002</v>
      </c>
      <c r="JO65" s="261">
        <v>0</v>
      </c>
      <c r="JP65" s="261">
        <v>0</v>
      </c>
      <c r="JQ65" s="261">
        <v>0</v>
      </c>
      <c r="JR65" s="261">
        <v>0</v>
      </c>
      <c r="JS65" s="261">
        <v>0</v>
      </c>
      <c r="JT65" s="261">
        <v>0</v>
      </c>
      <c r="JU65" s="261">
        <v>0</v>
      </c>
      <c r="JV65" s="261">
        <v>0</v>
      </c>
      <c r="JW65" s="261">
        <v>0</v>
      </c>
      <c r="JX65" s="261">
        <v>0</v>
      </c>
      <c r="JY65" s="261">
        <v>0</v>
      </c>
      <c r="JZ65" s="261">
        <v>0</v>
      </c>
      <c r="KA65" s="262"/>
      <c r="KB65" s="263">
        <f t="shared" si="18"/>
        <v>0</v>
      </c>
      <c r="KC65" s="264">
        <f t="shared" si="18"/>
        <v>0</v>
      </c>
      <c r="KD65" s="261">
        <v>560</v>
      </c>
      <c r="KE65" s="261">
        <v>560</v>
      </c>
      <c r="KF65" s="261">
        <v>240</v>
      </c>
      <c r="KG65" s="261">
        <v>480</v>
      </c>
      <c r="KH65" s="261">
        <v>720</v>
      </c>
      <c r="KI65" s="261">
        <v>480</v>
      </c>
      <c r="KJ65" s="261">
        <v>400</v>
      </c>
      <c r="KK65" s="261">
        <v>160</v>
      </c>
      <c r="KL65" s="261">
        <v>240</v>
      </c>
      <c r="KM65" s="261">
        <v>340.51</v>
      </c>
      <c r="KN65" s="261">
        <v>160</v>
      </c>
      <c r="KO65" s="261">
        <v>240</v>
      </c>
      <c r="KP65" s="262"/>
      <c r="KQ65" s="263">
        <f t="shared" si="19"/>
        <v>4580.51</v>
      </c>
      <c r="KR65" s="264">
        <f t="shared" si="19"/>
        <v>4020.51</v>
      </c>
      <c r="KS65" s="261">
        <v>50</v>
      </c>
      <c r="KT65" s="261">
        <v>100</v>
      </c>
      <c r="KU65" s="261">
        <v>0</v>
      </c>
      <c r="KV65" s="261">
        <v>0</v>
      </c>
      <c r="KW65" s="261">
        <v>50</v>
      </c>
      <c r="KX65" s="261">
        <v>0</v>
      </c>
      <c r="KY65" s="261">
        <v>0</v>
      </c>
      <c r="KZ65" s="261">
        <v>0</v>
      </c>
      <c r="LA65" s="261">
        <v>50</v>
      </c>
      <c r="LB65" s="261">
        <v>0</v>
      </c>
      <c r="LC65" s="261">
        <v>100</v>
      </c>
      <c r="LD65" s="261">
        <v>50</v>
      </c>
      <c r="LE65" s="262"/>
      <c r="LF65" s="263">
        <f t="shared" si="20"/>
        <v>400</v>
      </c>
      <c r="LG65" s="264">
        <f t="shared" si="20"/>
        <v>350</v>
      </c>
      <c r="LH65" s="261">
        <v>0</v>
      </c>
      <c r="LI65" s="261">
        <v>0</v>
      </c>
      <c r="LJ65" s="261">
        <v>0</v>
      </c>
      <c r="LK65" s="261">
        <v>0</v>
      </c>
      <c r="LL65" s="261">
        <v>0</v>
      </c>
      <c r="LM65" s="261">
        <v>0</v>
      </c>
      <c r="LN65" s="261">
        <v>0</v>
      </c>
      <c r="LO65" s="261">
        <v>0</v>
      </c>
      <c r="LP65" s="261">
        <v>0</v>
      </c>
      <c r="LQ65" s="261">
        <v>0</v>
      </c>
      <c r="LR65" s="261">
        <v>0</v>
      </c>
      <c r="LS65" s="261">
        <v>0</v>
      </c>
      <c r="LT65" s="262"/>
      <c r="LU65" s="263">
        <f t="shared" si="21"/>
        <v>0</v>
      </c>
      <c r="LV65" s="264">
        <f t="shared" si="21"/>
        <v>0</v>
      </c>
      <c r="LW65" s="261">
        <v>0</v>
      </c>
      <c r="LX65" s="261">
        <v>0</v>
      </c>
      <c r="LY65" s="261">
        <v>0</v>
      </c>
      <c r="LZ65" s="261">
        <v>0</v>
      </c>
      <c r="MA65" s="261">
        <v>0</v>
      </c>
      <c r="MB65" s="261">
        <v>0</v>
      </c>
      <c r="MC65" s="261">
        <v>0</v>
      </c>
      <c r="MD65" s="261">
        <v>0</v>
      </c>
      <c r="ME65" s="261">
        <v>0</v>
      </c>
      <c r="MF65" s="261">
        <v>0</v>
      </c>
      <c r="MG65" s="261">
        <v>0</v>
      </c>
      <c r="MH65" s="261">
        <v>0</v>
      </c>
      <c r="MI65" s="262"/>
      <c r="MJ65" s="263">
        <f t="shared" si="22"/>
        <v>0</v>
      </c>
      <c r="MK65" s="264">
        <f t="shared" si="22"/>
        <v>0</v>
      </c>
      <c r="ML65" s="261">
        <v>0</v>
      </c>
      <c r="MM65" s="261">
        <v>0</v>
      </c>
      <c r="MN65" s="261">
        <v>0</v>
      </c>
      <c r="MO65" s="261">
        <v>0</v>
      </c>
      <c r="MP65" s="261">
        <v>0</v>
      </c>
      <c r="MQ65" s="261">
        <v>0</v>
      </c>
      <c r="MR65" s="261">
        <v>0</v>
      </c>
      <c r="MS65" s="261">
        <v>0</v>
      </c>
      <c r="MT65" s="261">
        <v>0</v>
      </c>
      <c r="MU65" s="261">
        <v>0</v>
      </c>
      <c r="MV65" s="261">
        <v>0</v>
      </c>
      <c r="MW65" s="261">
        <v>0</v>
      </c>
      <c r="MX65" s="262"/>
      <c r="MY65" s="263">
        <f t="shared" si="23"/>
        <v>0</v>
      </c>
      <c r="MZ65" s="264">
        <f t="shared" si="23"/>
        <v>0</v>
      </c>
      <c r="NA65" s="261">
        <v>2895</v>
      </c>
      <c r="NB65" s="261">
        <v>2730</v>
      </c>
      <c r="NC65" s="261">
        <v>3475</v>
      </c>
      <c r="ND65" s="261">
        <v>4350</v>
      </c>
      <c r="NE65" s="261">
        <v>3730</v>
      </c>
      <c r="NF65" s="261">
        <v>3270</v>
      </c>
      <c r="NG65" s="261">
        <v>3830</v>
      </c>
      <c r="NH65" s="261">
        <v>1550</v>
      </c>
      <c r="NI65" s="261">
        <v>1385</v>
      </c>
      <c r="NJ65" s="261">
        <v>1940</v>
      </c>
      <c r="NK65" s="261">
        <v>2950</v>
      </c>
      <c r="NL65" s="261">
        <v>2270</v>
      </c>
      <c r="NM65" s="262"/>
      <c r="NN65" s="263">
        <f t="shared" si="24"/>
        <v>34375</v>
      </c>
      <c r="NO65" s="264">
        <f t="shared" si="24"/>
        <v>31480</v>
      </c>
      <c r="NP65" s="261">
        <v>251.5</v>
      </c>
      <c r="NQ65" s="261">
        <v>319.76</v>
      </c>
      <c r="NR65" s="261">
        <v>225</v>
      </c>
      <c r="NS65" s="261">
        <v>273</v>
      </c>
      <c r="NT65" s="261">
        <v>264</v>
      </c>
      <c r="NU65" s="261">
        <v>153</v>
      </c>
      <c r="NV65" s="261">
        <v>376.5</v>
      </c>
      <c r="NW65" s="261">
        <v>1.5</v>
      </c>
      <c r="NX65" s="261">
        <v>0</v>
      </c>
      <c r="NY65" s="261">
        <v>1</v>
      </c>
      <c r="NZ65" s="261">
        <v>303</v>
      </c>
      <c r="OA65" s="261">
        <v>240</v>
      </c>
      <c r="OB65" s="262"/>
      <c r="OC65" s="263">
        <f t="shared" si="25"/>
        <v>2408.2600000000002</v>
      </c>
      <c r="OD65" s="264">
        <f t="shared" si="25"/>
        <v>2156.7600000000002</v>
      </c>
      <c r="OE65" s="261">
        <v>640</v>
      </c>
      <c r="OF65" s="261">
        <v>640</v>
      </c>
      <c r="OG65" s="261">
        <v>640</v>
      </c>
      <c r="OH65" s="261">
        <v>800</v>
      </c>
      <c r="OI65" s="261">
        <v>560</v>
      </c>
      <c r="OJ65" s="261">
        <v>880</v>
      </c>
      <c r="OK65" s="261">
        <v>880</v>
      </c>
      <c r="OL65" s="261">
        <v>240</v>
      </c>
      <c r="OM65" s="261">
        <v>320</v>
      </c>
      <c r="ON65" s="261">
        <v>320</v>
      </c>
      <c r="OO65" s="261">
        <v>640</v>
      </c>
      <c r="OP65" s="261">
        <v>80</v>
      </c>
      <c r="OQ65" s="262"/>
      <c r="OR65" s="263">
        <f t="shared" si="26"/>
        <v>6640</v>
      </c>
      <c r="OS65" s="264">
        <f t="shared" si="26"/>
        <v>6000</v>
      </c>
      <c r="OT65" s="261">
        <v>0</v>
      </c>
      <c r="OU65" s="261">
        <v>0</v>
      </c>
      <c r="OV65" s="261">
        <v>0</v>
      </c>
      <c r="OW65" s="261">
        <v>0</v>
      </c>
      <c r="OX65" s="261">
        <v>0</v>
      </c>
      <c r="OY65" s="261">
        <v>0</v>
      </c>
      <c r="OZ65" s="261">
        <v>0</v>
      </c>
      <c r="PA65" s="261">
        <v>0</v>
      </c>
      <c r="PB65" s="261">
        <v>0</v>
      </c>
      <c r="PC65" s="261">
        <v>0</v>
      </c>
      <c r="PD65" s="261">
        <v>0</v>
      </c>
      <c r="PE65" s="261">
        <v>0</v>
      </c>
      <c r="PF65" s="262"/>
      <c r="PG65" s="263">
        <f t="shared" si="27"/>
        <v>0</v>
      </c>
      <c r="PH65" s="264">
        <f t="shared" si="27"/>
        <v>0</v>
      </c>
      <c r="PI65" s="261">
        <v>1250</v>
      </c>
      <c r="PJ65" s="261">
        <v>450</v>
      </c>
      <c r="PK65" s="261">
        <v>250</v>
      </c>
      <c r="PL65" s="261">
        <v>935</v>
      </c>
      <c r="PM65" s="261">
        <v>450</v>
      </c>
      <c r="PN65" s="261">
        <v>200</v>
      </c>
      <c r="PO65" s="261">
        <v>850</v>
      </c>
      <c r="PP65" s="261">
        <v>285</v>
      </c>
      <c r="PQ65" s="261">
        <v>650</v>
      </c>
      <c r="PR65" s="261">
        <v>100</v>
      </c>
      <c r="PS65" s="261">
        <v>235</v>
      </c>
      <c r="PT65" s="261">
        <v>0</v>
      </c>
      <c r="PU65" s="262"/>
      <c r="PV65" s="263">
        <f t="shared" si="28"/>
        <v>5655</v>
      </c>
      <c r="PW65" s="264">
        <f t="shared" si="28"/>
        <v>4405</v>
      </c>
      <c r="PX65" s="261">
        <v>6</v>
      </c>
      <c r="PY65" s="261">
        <v>25</v>
      </c>
      <c r="PZ65" s="261">
        <v>14</v>
      </c>
      <c r="QA65" s="261">
        <v>16</v>
      </c>
      <c r="QB65" s="261">
        <v>7.5</v>
      </c>
      <c r="QC65" s="261">
        <v>4</v>
      </c>
      <c r="QD65" s="261">
        <v>17</v>
      </c>
      <c r="QE65" s="261">
        <v>11.5</v>
      </c>
      <c r="QF65" s="261">
        <v>18</v>
      </c>
      <c r="QG65" s="261">
        <v>10</v>
      </c>
      <c r="QH65" s="261">
        <v>22</v>
      </c>
      <c r="QI65" s="261">
        <v>33.5</v>
      </c>
      <c r="QJ65" s="262"/>
      <c r="QK65" s="263">
        <f t="shared" si="29"/>
        <v>184.5</v>
      </c>
      <c r="QL65" s="264">
        <f t="shared" si="29"/>
        <v>178.5</v>
      </c>
      <c r="QM65" s="261">
        <v>0</v>
      </c>
      <c r="QN65" s="261">
        <v>0</v>
      </c>
      <c r="QO65" s="261">
        <v>0</v>
      </c>
      <c r="QP65" s="261">
        <v>0</v>
      </c>
      <c r="QQ65" s="261">
        <v>0</v>
      </c>
      <c r="QR65" s="261">
        <v>0</v>
      </c>
      <c r="QS65" s="261">
        <v>0</v>
      </c>
      <c r="QT65" s="261">
        <v>0</v>
      </c>
      <c r="QU65" s="261">
        <v>0</v>
      </c>
      <c r="QV65" s="261">
        <v>0</v>
      </c>
      <c r="QW65" s="261">
        <v>0</v>
      </c>
      <c r="QX65" s="261">
        <v>0</v>
      </c>
      <c r="QY65" s="262"/>
      <c r="QZ65" s="263">
        <f t="shared" si="30"/>
        <v>0</v>
      </c>
      <c r="RA65" s="264">
        <f t="shared" si="30"/>
        <v>0</v>
      </c>
      <c r="RB65" s="261">
        <v>0</v>
      </c>
      <c r="RC65" s="261">
        <v>0</v>
      </c>
      <c r="RD65" s="261">
        <v>0</v>
      </c>
      <c r="RE65" s="261">
        <v>0</v>
      </c>
      <c r="RF65" s="261">
        <v>0</v>
      </c>
      <c r="RG65" s="261">
        <v>0</v>
      </c>
      <c r="RH65" s="261">
        <v>0</v>
      </c>
      <c r="RI65" s="261">
        <v>0</v>
      </c>
      <c r="RJ65" s="261">
        <v>0</v>
      </c>
      <c r="RK65" s="261">
        <v>0</v>
      </c>
      <c r="RL65" s="261">
        <v>0</v>
      </c>
      <c r="RM65" s="261">
        <v>0</v>
      </c>
      <c r="RN65" s="262"/>
      <c r="RO65" s="263">
        <f t="shared" si="31"/>
        <v>0</v>
      </c>
      <c r="RP65" s="264">
        <f t="shared" si="31"/>
        <v>0</v>
      </c>
      <c r="RQ65" s="261">
        <v>0</v>
      </c>
      <c r="RR65" s="261">
        <v>0</v>
      </c>
      <c r="RS65" s="261">
        <v>0</v>
      </c>
      <c r="RT65" s="261">
        <v>0</v>
      </c>
      <c r="RU65" s="261">
        <v>0</v>
      </c>
      <c r="RV65" s="261">
        <v>0</v>
      </c>
      <c r="RW65" s="261">
        <v>0</v>
      </c>
      <c r="RX65" s="261">
        <v>0</v>
      </c>
      <c r="RY65" s="261">
        <v>0</v>
      </c>
      <c r="RZ65" s="261">
        <v>0</v>
      </c>
      <c r="SA65" s="261">
        <v>0</v>
      </c>
      <c r="SB65" s="261">
        <v>0</v>
      </c>
      <c r="SC65" s="262"/>
      <c r="SD65" s="263">
        <f t="shared" si="32"/>
        <v>0</v>
      </c>
      <c r="SE65" s="264">
        <f t="shared" si="32"/>
        <v>0</v>
      </c>
      <c r="SF65" s="261">
        <v>0</v>
      </c>
      <c r="SG65" s="261">
        <v>0</v>
      </c>
      <c r="SH65" s="261">
        <v>0</v>
      </c>
      <c r="SI65" s="261">
        <v>0</v>
      </c>
      <c r="SJ65" s="261">
        <v>0</v>
      </c>
      <c r="SK65" s="261">
        <v>0</v>
      </c>
      <c r="SL65" s="261">
        <v>0</v>
      </c>
      <c r="SM65" s="261">
        <v>0</v>
      </c>
      <c r="SN65" s="261">
        <v>0</v>
      </c>
      <c r="SO65" s="261">
        <v>0</v>
      </c>
      <c r="SP65" s="261">
        <v>0</v>
      </c>
      <c r="SQ65" s="261">
        <v>0</v>
      </c>
      <c r="SR65" s="262"/>
      <c r="SS65" s="263">
        <f t="shared" si="33"/>
        <v>0</v>
      </c>
      <c r="ST65" s="264">
        <f t="shared" si="33"/>
        <v>0</v>
      </c>
      <c r="SU65" s="261">
        <v>1121.96</v>
      </c>
      <c r="SV65" s="261">
        <v>579.51</v>
      </c>
      <c r="SW65" s="261">
        <v>476.49</v>
      </c>
      <c r="SX65" s="261">
        <v>642.48</v>
      </c>
      <c r="SY65" s="261">
        <v>430.41</v>
      </c>
      <c r="SZ65" s="261">
        <v>990.18</v>
      </c>
      <c r="TA65" s="261">
        <v>708.04</v>
      </c>
      <c r="TB65" s="261">
        <v>345</v>
      </c>
      <c r="TC65" s="261">
        <v>575</v>
      </c>
      <c r="TD65" s="261">
        <v>920</v>
      </c>
      <c r="TE65" s="261">
        <v>414.51</v>
      </c>
      <c r="TF65" s="261">
        <v>588.53</v>
      </c>
      <c r="TG65" s="262"/>
      <c r="TH65" s="263">
        <f t="shared" si="34"/>
        <v>7792.11</v>
      </c>
      <c r="TI65" s="264">
        <f t="shared" si="34"/>
        <v>6670.15</v>
      </c>
      <c r="TJ65" s="261">
        <v>76.8</v>
      </c>
      <c r="TK65" s="261">
        <v>70.180000000000007</v>
      </c>
      <c r="TL65" s="261">
        <v>78.209999999999994</v>
      </c>
      <c r="TM65" s="261">
        <v>66.84</v>
      </c>
      <c r="TN65" s="261">
        <v>70.900000000000006</v>
      </c>
      <c r="TO65" s="261">
        <v>56.29</v>
      </c>
      <c r="TP65" s="261">
        <v>68.13</v>
      </c>
      <c r="TQ65" s="261">
        <v>66.83</v>
      </c>
      <c r="TR65" s="261">
        <v>71.81</v>
      </c>
      <c r="TS65" s="261">
        <v>96.4</v>
      </c>
      <c r="TT65" s="261">
        <v>63.86</v>
      </c>
      <c r="TU65" s="261">
        <v>84.42</v>
      </c>
      <c r="TV65" s="262"/>
      <c r="TW65" s="263">
        <f t="shared" si="35"/>
        <v>870.67</v>
      </c>
      <c r="TX65" s="264">
        <f t="shared" si="35"/>
        <v>793.87</v>
      </c>
      <c r="TY65" s="261">
        <v>760.1</v>
      </c>
      <c r="TZ65" s="261">
        <v>400</v>
      </c>
      <c r="UA65" s="261">
        <v>328.02</v>
      </c>
      <c r="UB65" s="261">
        <v>430.07</v>
      </c>
      <c r="UC65" s="261">
        <v>288.12</v>
      </c>
      <c r="UD65" s="261">
        <v>671.88</v>
      </c>
      <c r="UE65" s="261">
        <v>480</v>
      </c>
      <c r="UF65" s="261">
        <v>240</v>
      </c>
      <c r="UG65" s="261">
        <v>400</v>
      </c>
      <c r="UH65" s="261">
        <v>640</v>
      </c>
      <c r="UI65" s="261">
        <v>80</v>
      </c>
      <c r="UJ65" s="261">
        <v>400</v>
      </c>
      <c r="UK65" s="262"/>
      <c r="UL65" s="263">
        <f t="shared" si="36"/>
        <v>5118.1900000000005</v>
      </c>
      <c r="UM65" s="264">
        <f t="shared" si="36"/>
        <v>4358.09</v>
      </c>
      <c r="UN65" s="261">
        <v>100</v>
      </c>
      <c r="UO65" s="261">
        <v>50</v>
      </c>
      <c r="UP65" s="261">
        <v>150</v>
      </c>
      <c r="UQ65" s="261">
        <v>100</v>
      </c>
      <c r="UR65" s="261">
        <v>100</v>
      </c>
      <c r="US65" s="261">
        <v>0</v>
      </c>
      <c r="UT65" s="261">
        <v>150</v>
      </c>
      <c r="UU65" s="261">
        <v>50</v>
      </c>
      <c r="UV65" s="261">
        <v>300</v>
      </c>
      <c r="UW65" s="261">
        <v>160</v>
      </c>
      <c r="UX65" s="261">
        <v>0</v>
      </c>
      <c r="UY65" s="261">
        <v>100</v>
      </c>
      <c r="UZ65" s="262"/>
      <c r="VA65" s="263">
        <f t="shared" si="37"/>
        <v>1260</v>
      </c>
      <c r="VB65" s="264">
        <f t="shared" si="37"/>
        <v>1160</v>
      </c>
      <c r="VC65" s="261">
        <v>0</v>
      </c>
      <c r="VD65" s="261">
        <v>0</v>
      </c>
      <c r="VE65" s="261">
        <v>0</v>
      </c>
      <c r="VF65" s="261">
        <v>0</v>
      </c>
      <c r="VG65" s="261">
        <v>0</v>
      </c>
      <c r="VH65" s="261">
        <v>0</v>
      </c>
      <c r="VI65" s="261">
        <v>0</v>
      </c>
      <c r="VJ65" s="261">
        <v>0</v>
      </c>
      <c r="VK65" s="261">
        <v>0</v>
      </c>
      <c r="VL65" s="261">
        <v>0</v>
      </c>
      <c r="VM65" s="261">
        <v>0</v>
      </c>
      <c r="VN65" s="261">
        <v>0</v>
      </c>
      <c r="VO65" s="262"/>
      <c r="VP65" s="263">
        <f t="shared" si="38"/>
        <v>0</v>
      </c>
      <c r="VQ65" s="264">
        <f t="shared" si="38"/>
        <v>0</v>
      </c>
      <c r="VR65" s="261">
        <v>0</v>
      </c>
      <c r="VS65" s="261">
        <v>0</v>
      </c>
      <c r="VT65" s="261">
        <v>0</v>
      </c>
      <c r="VU65" s="261">
        <v>0</v>
      </c>
      <c r="VV65" s="261">
        <v>0</v>
      </c>
      <c r="VW65" s="261">
        <v>0</v>
      </c>
      <c r="VX65" s="261">
        <v>0</v>
      </c>
      <c r="VY65" s="261">
        <v>0</v>
      </c>
      <c r="VZ65" s="261">
        <v>0</v>
      </c>
      <c r="WA65" s="261">
        <v>0</v>
      </c>
      <c r="WB65" s="261">
        <v>0</v>
      </c>
      <c r="WC65" s="261">
        <v>0</v>
      </c>
      <c r="WD65" s="262"/>
      <c r="WE65" s="263">
        <f t="shared" si="39"/>
        <v>0</v>
      </c>
      <c r="WF65" s="264">
        <f t="shared" si="39"/>
        <v>0</v>
      </c>
      <c r="WG65" s="261">
        <v>950</v>
      </c>
      <c r="WH65" s="261">
        <v>975</v>
      </c>
      <c r="WI65" s="261">
        <v>0</v>
      </c>
      <c r="WJ65" s="261">
        <v>953.25</v>
      </c>
      <c r="WK65" s="261">
        <v>240</v>
      </c>
      <c r="WL65" s="261">
        <v>922.5</v>
      </c>
      <c r="WM65" s="261">
        <v>493.25</v>
      </c>
      <c r="WN65" s="261">
        <v>0</v>
      </c>
      <c r="WO65" s="261">
        <v>83.25</v>
      </c>
      <c r="WP65" s="261">
        <v>2906.5</v>
      </c>
      <c r="WQ65" s="261">
        <v>1452.75</v>
      </c>
      <c r="WR65" s="261">
        <v>0</v>
      </c>
      <c r="WS65" s="262"/>
      <c r="WT65" s="263">
        <f t="shared" si="40"/>
        <v>8976.5</v>
      </c>
      <c r="WU65" s="264">
        <f t="shared" si="40"/>
        <v>8026.5</v>
      </c>
      <c r="WV65" s="261">
        <v>10</v>
      </c>
      <c r="WW65" s="261">
        <v>100</v>
      </c>
      <c r="WX65" s="261">
        <v>0</v>
      </c>
      <c r="WY65" s="261">
        <v>196.75</v>
      </c>
      <c r="WZ65" s="261">
        <v>10</v>
      </c>
      <c r="XA65" s="261">
        <v>100</v>
      </c>
      <c r="XB65" s="261">
        <v>60</v>
      </c>
      <c r="XC65" s="261">
        <v>0</v>
      </c>
      <c r="XD65" s="261">
        <v>145.25</v>
      </c>
      <c r="XE65" s="261">
        <v>236.25</v>
      </c>
      <c r="XF65" s="261">
        <v>0</v>
      </c>
      <c r="XG65" s="261">
        <v>0.8</v>
      </c>
      <c r="XH65" s="262"/>
      <c r="XI65" s="263">
        <f t="shared" si="41"/>
        <v>859.05</v>
      </c>
      <c r="XJ65" s="264">
        <f t="shared" si="41"/>
        <v>849.05</v>
      </c>
      <c r="XK65" s="261">
        <v>0</v>
      </c>
      <c r="XL65" s="261">
        <v>0</v>
      </c>
      <c r="XM65" s="261">
        <v>0</v>
      </c>
      <c r="XN65" s="261">
        <v>0</v>
      </c>
      <c r="XO65" s="261">
        <v>0</v>
      </c>
      <c r="XP65" s="261">
        <v>0</v>
      </c>
      <c r="XQ65" s="261">
        <v>0</v>
      </c>
      <c r="XR65" s="261">
        <v>0</v>
      </c>
      <c r="XS65" s="261">
        <v>0</v>
      </c>
      <c r="XT65" s="261">
        <v>0</v>
      </c>
      <c r="XU65" s="261">
        <v>0</v>
      </c>
      <c r="XV65" s="261">
        <v>0</v>
      </c>
      <c r="XW65" s="261"/>
      <c r="XX65" s="263">
        <f t="shared" si="42"/>
        <v>0</v>
      </c>
      <c r="XY65" s="264">
        <f t="shared" si="42"/>
        <v>0</v>
      </c>
      <c r="XZ65" s="261">
        <v>108.21</v>
      </c>
      <c r="YA65" s="261">
        <v>229.54</v>
      </c>
      <c r="YB65" s="261">
        <v>67.959999999999994</v>
      </c>
      <c r="YC65" s="261">
        <v>130.25</v>
      </c>
      <c r="YD65" s="261">
        <v>226.61</v>
      </c>
      <c r="YE65" s="261">
        <v>160.22</v>
      </c>
      <c r="YF65" s="261">
        <v>216.11</v>
      </c>
      <c r="YG65" s="261">
        <v>132.13</v>
      </c>
      <c r="YH65" s="261">
        <v>54.63</v>
      </c>
      <c r="YI65" s="261">
        <v>165.9</v>
      </c>
      <c r="YJ65" s="261">
        <v>58.86</v>
      </c>
      <c r="YK65" s="261">
        <v>0</v>
      </c>
      <c r="YL65" s="262"/>
      <c r="YM65" s="263">
        <f t="shared" si="43"/>
        <v>1550.4200000000003</v>
      </c>
      <c r="YN65" s="264">
        <f t="shared" si="43"/>
        <v>1442.2100000000003</v>
      </c>
      <c r="YO65" s="261">
        <v>63.89</v>
      </c>
      <c r="YP65" s="261">
        <v>402.78</v>
      </c>
      <c r="YQ65" s="261">
        <v>148.13999999999999</v>
      </c>
      <c r="YR65" s="261">
        <v>358.1</v>
      </c>
      <c r="YS65" s="261">
        <v>357.64</v>
      </c>
      <c r="YT65" s="261">
        <v>336.11</v>
      </c>
      <c r="YU65" s="261">
        <v>277.77999999999997</v>
      </c>
      <c r="YV65" s="261">
        <v>236.11</v>
      </c>
      <c r="YW65" s="261">
        <v>250</v>
      </c>
      <c r="YX65" s="261">
        <v>237.04</v>
      </c>
      <c r="YY65" s="261">
        <v>90.74</v>
      </c>
      <c r="YZ65" s="261">
        <v>0</v>
      </c>
      <c r="ZA65" s="262"/>
      <c r="ZB65" s="263">
        <f t="shared" si="44"/>
        <v>2758.3299999999995</v>
      </c>
      <c r="ZC65" s="264">
        <f t="shared" si="44"/>
        <v>2694.4399999999996</v>
      </c>
      <c r="ZD65" s="261">
        <v>0</v>
      </c>
      <c r="ZE65" s="261">
        <v>0</v>
      </c>
      <c r="ZF65" s="261">
        <v>0</v>
      </c>
      <c r="ZG65" s="261">
        <v>0</v>
      </c>
      <c r="ZH65" s="261">
        <v>0</v>
      </c>
      <c r="ZI65" s="261">
        <v>0</v>
      </c>
      <c r="ZJ65" s="261">
        <v>0</v>
      </c>
      <c r="ZK65" s="261">
        <v>0</v>
      </c>
      <c r="ZL65" s="261">
        <v>0</v>
      </c>
      <c r="ZM65" s="261">
        <v>0</v>
      </c>
      <c r="ZN65" s="261">
        <v>0</v>
      </c>
      <c r="ZO65" s="261">
        <v>0</v>
      </c>
      <c r="ZP65" s="262"/>
      <c r="ZQ65" s="263">
        <f t="shared" si="45"/>
        <v>0</v>
      </c>
      <c r="ZR65" s="264">
        <f t="shared" si="45"/>
        <v>0</v>
      </c>
      <c r="ZS65" s="261">
        <v>0</v>
      </c>
      <c r="ZT65" s="261">
        <v>0</v>
      </c>
      <c r="ZU65" s="261">
        <v>0</v>
      </c>
      <c r="ZV65" s="261">
        <v>0</v>
      </c>
      <c r="ZW65" s="261">
        <v>0</v>
      </c>
      <c r="ZX65" s="261">
        <v>0</v>
      </c>
      <c r="ZY65" s="261">
        <v>0</v>
      </c>
      <c r="ZZ65" s="261">
        <v>0</v>
      </c>
      <c r="AAA65" s="261">
        <v>0</v>
      </c>
      <c r="AAB65" s="261">
        <v>0</v>
      </c>
      <c r="AAC65" s="261">
        <v>0</v>
      </c>
      <c r="AAD65" s="261">
        <v>0</v>
      </c>
      <c r="AAE65" s="262"/>
      <c r="AAF65" s="263">
        <f t="shared" si="46"/>
        <v>0</v>
      </c>
      <c r="AAG65" s="264">
        <f t="shared" si="46"/>
        <v>0</v>
      </c>
      <c r="AAH65" s="261">
        <v>159.85</v>
      </c>
      <c r="AAI65" s="261">
        <v>88.41</v>
      </c>
      <c r="AAJ65" s="261">
        <v>48.37</v>
      </c>
      <c r="AAK65" s="261">
        <v>187.68</v>
      </c>
      <c r="AAL65" s="261">
        <v>215.43</v>
      </c>
      <c r="AAM65" s="261">
        <v>207.03</v>
      </c>
      <c r="AAN65" s="261">
        <v>114.2</v>
      </c>
      <c r="AAO65" s="261">
        <v>108.72</v>
      </c>
      <c r="AAP65" s="261">
        <v>106.45</v>
      </c>
      <c r="AAQ65" s="261">
        <v>44.7</v>
      </c>
      <c r="AAR65" s="261">
        <v>95.43</v>
      </c>
      <c r="AAS65" s="261">
        <v>36.82</v>
      </c>
      <c r="AAT65" s="262"/>
      <c r="AAU65" s="263">
        <f t="shared" si="47"/>
        <v>1413.0900000000001</v>
      </c>
      <c r="AAV65" s="264">
        <f t="shared" si="47"/>
        <v>1253.2400000000002</v>
      </c>
      <c r="AAW65" s="261">
        <v>186.42</v>
      </c>
      <c r="AAX65" s="261">
        <v>103.82</v>
      </c>
      <c r="AAY65" s="261">
        <v>124.92</v>
      </c>
      <c r="AAZ65" s="261">
        <v>135.78</v>
      </c>
      <c r="ABA65" s="261">
        <v>239.93</v>
      </c>
      <c r="ABB65" s="261">
        <v>184.06</v>
      </c>
      <c r="ABC65" s="261">
        <v>185.12</v>
      </c>
      <c r="ABD65" s="261">
        <v>103.42</v>
      </c>
      <c r="ABE65" s="261">
        <v>129.34</v>
      </c>
      <c r="ABF65" s="261">
        <v>112.6</v>
      </c>
      <c r="ABG65" s="261">
        <v>122.76</v>
      </c>
      <c r="ABH65" s="261">
        <v>69.010000000000005</v>
      </c>
      <c r="ABI65" s="262"/>
      <c r="ABJ65" s="263">
        <f t="shared" si="48"/>
        <v>1697.18</v>
      </c>
      <c r="ABK65" s="264">
        <f t="shared" si="48"/>
        <v>1510.7599999999998</v>
      </c>
      <c r="ABL65" s="261">
        <v>127.6</v>
      </c>
      <c r="ABM65" s="261">
        <v>91.75</v>
      </c>
      <c r="ABN65" s="261">
        <v>97.5</v>
      </c>
      <c r="ABO65" s="261">
        <v>133</v>
      </c>
      <c r="ABP65" s="261">
        <v>291.35000000000002</v>
      </c>
      <c r="ABQ65" s="261">
        <v>305.75</v>
      </c>
      <c r="ABR65" s="261">
        <v>331.5</v>
      </c>
      <c r="ABS65" s="261">
        <v>73.5</v>
      </c>
      <c r="ABT65" s="261">
        <v>30.5</v>
      </c>
      <c r="ABU65" s="261">
        <v>84.5</v>
      </c>
      <c r="ABV65" s="261">
        <v>105.5</v>
      </c>
      <c r="ABW65" s="261">
        <v>90.25</v>
      </c>
      <c r="ABX65" s="262"/>
      <c r="ABY65" s="263">
        <f t="shared" si="49"/>
        <v>1762.7</v>
      </c>
      <c r="ABZ65" s="264">
        <f t="shared" si="49"/>
        <v>1635.1</v>
      </c>
      <c r="ACA65" s="261">
        <v>882</v>
      </c>
      <c r="ACB65" s="261">
        <v>682.28</v>
      </c>
      <c r="ACC65" s="261">
        <v>586</v>
      </c>
      <c r="ACD65" s="261">
        <v>902.12</v>
      </c>
      <c r="ACE65" s="261">
        <v>1622.6</v>
      </c>
      <c r="ACF65" s="261">
        <v>1150.5</v>
      </c>
      <c r="ACG65" s="261">
        <v>940</v>
      </c>
      <c r="ACH65" s="261">
        <v>538.5</v>
      </c>
      <c r="ACI65" s="261">
        <v>631</v>
      </c>
      <c r="ACJ65" s="261">
        <v>601</v>
      </c>
      <c r="ACK65" s="261">
        <v>817</v>
      </c>
      <c r="ACL65" s="261">
        <v>543</v>
      </c>
      <c r="ACM65" s="262"/>
      <c r="ACN65" s="263">
        <f t="shared" si="50"/>
        <v>9896</v>
      </c>
      <c r="ACO65" s="264">
        <f t="shared" si="50"/>
        <v>9014</v>
      </c>
      <c r="ACP65" s="261">
        <v>0</v>
      </c>
      <c r="ACQ65" s="261">
        <v>0</v>
      </c>
      <c r="ACR65" s="261">
        <v>0</v>
      </c>
      <c r="ACS65" s="261">
        <v>0</v>
      </c>
      <c r="ACT65" s="261">
        <v>0</v>
      </c>
      <c r="ACU65" s="261">
        <v>0</v>
      </c>
      <c r="ACV65" s="261">
        <v>0</v>
      </c>
      <c r="ACW65" s="261">
        <v>0</v>
      </c>
      <c r="ACX65" s="261">
        <v>0</v>
      </c>
      <c r="ACY65" s="261">
        <v>0</v>
      </c>
      <c r="ACZ65" s="261">
        <v>0</v>
      </c>
      <c r="ADA65" s="261">
        <v>0</v>
      </c>
      <c r="ADB65" s="262"/>
      <c r="ADC65" s="263">
        <f t="shared" si="51"/>
        <v>0</v>
      </c>
      <c r="ADD65" s="264">
        <f t="shared" si="51"/>
        <v>0</v>
      </c>
      <c r="ADE65" s="261">
        <v>0</v>
      </c>
      <c r="ADF65" s="261">
        <v>0</v>
      </c>
      <c r="ADG65" s="261">
        <v>0</v>
      </c>
      <c r="ADH65" s="261">
        <v>0</v>
      </c>
      <c r="ADI65" s="261">
        <v>0</v>
      </c>
      <c r="ADJ65" s="261">
        <v>0</v>
      </c>
      <c r="ADK65" s="261">
        <v>0</v>
      </c>
      <c r="ADL65" s="261">
        <v>0</v>
      </c>
      <c r="ADM65" s="261">
        <v>0</v>
      </c>
      <c r="ADN65" s="261">
        <v>0</v>
      </c>
      <c r="ADO65" s="261">
        <v>0</v>
      </c>
      <c r="ADP65" s="261">
        <v>0</v>
      </c>
      <c r="ADQ65" s="262"/>
      <c r="ADR65" s="263">
        <f t="shared" si="52"/>
        <v>0</v>
      </c>
      <c r="ADS65" s="264">
        <f t="shared" si="52"/>
        <v>0</v>
      </c>
      <c r="ADT65" s="261">
        <v>0</v>
      </c>
      <c r="ADU65" s="261">
        <v>0</v>
      </c>
      <c r="ADV65" s="261">
        <v>0</v>
      </c>
      <c r="ADW65" s="261">
        <v>0</v>
      </c>
      <c r="ADX65" s="261">
        <v>0</v>
      </c>
      <c r="ADY65" s="261">
        <v>0</v>
      </c>
      <c r="ADZ65" s="261">
        <v>0</v>
      </c>
      <c r="AEA65" s="261">
        <v>0</v>
      </c>
      <c r="AEB65" s="261">
        <v>0</v>
      </c>
      <c r="AEC65" s="261">
        <v>0</v>
      </c>
      <c r="AED65" s="261">
        <v>0</v>
      </c>
      <c r="AEE65" s="261">
        <v>0</v>
      </c>
      <c r="AEF65" s="262"/>
      <c r="AEG65" s="263">
        <f t="shared" si="53"/>
        <v>0</v>
      </c>
      <c r="AEH65" s="264">
        <f t="shared" si="53"/>
        <v>0</v>
      </c>
      <c r="AEI65" s="261">
        <v>0</v>
      </c>
      <c r="AEJ65" s="261">
        <v>0</v>
      </c>
      <c r="AEK65" s="261">
        <v>0</v>
      </c>
      <c r="AEL65" s="261">
        <v>0</v>
      </c>
      <c r="AEM65" s="261">
        <v>0</v>
      </c>
      <c r="AEN65" s="261">
        <v>0</v>
      </c>
      <c r="AEO65" s="261">
        <v>0</v>
      </c>
      <c r="AEP65" s="261">
        <v>0</v>
      </c>
      <c r="AEQ65" s="261">
        <v>0</v>
      </c>
      <c r="AER65" s="261">
        <v>0</v>
      </c>
      <c r="AES65" s="261">
        <v>0</v>
      </c>
      <c r="AET65" s="261">
        <v>0</v>
      </c>
      <c r="AEU65" s="262"/>
      <c r="AEV65" s="263">
        <f t="shared" si="54"/>
        <v>0</v>
      </c>
      <c r="AEW65" s="264">
        <f t="shared" si="54"/>
        <v>0</v>
      </c>
      <c r="AEX65" s="261">
        <v>0</v>
      </c>
      <c r="AEY65" s="261">
        <v>0</v>
      </c>
      <c r="AEZ65" s="261">
        <v>0</v>
      </c>
      <c r="AFA65" s="261">
        <v>0</v>
      </c>
      <c r="AFB65" s="261">
        <v>0</v>
      </c>
      <c r="AFC65" s="261">
        <v>0</v>
      </c>
      <c r="AFD65" s="261">
        <v>0</v>
      </c>
      <c r="AFE65" s="261">
        <v>0</v>
      </c>
      <c r="AFF65" s="261">
        <v>0</v>
      </c>
      <c r="AFG65" s="261">
        <v>0</v>
      </c>
      <c r="AFH65" s="261">
        <v>0</v>
      </c>
      <c r="AFI65" s="261">
        <v>0</v>
      </c>
      <c r="AFJ65" s="262"/>
      <c r="AFK65" s="263">
        <f t="shared" si="55"/>
        <v>0</v>
      </c>
      <c r="AFL65" s="264">
        <f t="shared" si="55"/>
        <v>0</v>
      </c>
      <c r="AFM65" s="261">
        <v>0</v>
      </c>
      <c r="AFN65" s="261">
        <v>0</v>
      </c>
      <c r="AFO65" s="261">
        <v>0</v>
      </c>
      <c r="AFP65" s="261">
        <v>0</v>
      </c>
      <c r="AFQ65" s="261">
        <v>0</v>
      </c>
      <c r="AFR65" s="261">
        <v>0</v>
      </c>
      <c r="AFS65" s="261">
        <v>0</v>
      </c>
      <c r="AFT65" s="261">
        <v>0</v>
      </c>
      <c r="AFU65" s="261">
        <v>0</v>
      </c>
      <c r="AFV65" s="261">
        <v>0</v>
      </c>
      <c r="AFW65" s="261">
        <v>0</v>
      </c>
      <c r="AFX65" s="261">
        <v>0</v>
      </c>
      <c r="AFY65" s="262"/>
      <c r="AFZ65" s="263">
        <f t="shared" si="56"/>
        <v>0</v>
      </c>
      <c r="AGA65" s="264">
        <f t="shared" si="56"/>
        <v>0</v>
      </c>
      <c r="AGB65" s="261">
        <v>0</v>
      </c>
      <c r="AGC65" s="261">
        <v>0</v>
      </c>
      <c r="AGD65" s="261">
        <v>0</v>
      </c>
      <c r="AGE65" s="261">
        <v>0</v>
      </c>
      <c r="AGF65" s="261">
        <v>0</v>
      </c>
      <c r="AGG65" s="261">
        <v>0</v>
      </c>
      <c r="AGH65" s="261">
        <v>0</v>
      </c>
      <c r="AGI65" s="261">
        <v>0</v>
      </c>
      <c r="AGJ65" s="261">
        <v>0</v>
      </c>
      <c r="AGK65" s="261">
        <v>0</v>
      </c>
      <c r="AGL65" s="261">
        <v>0</v>
      </c>
      <c r="AGM65" s="261">
        <v>0</v>
      </c>
      <c r="AGN65" s="262"/>
      <c r="AGO65" s="263">
        <f t="shared" si="57"/>
        <v>0</v>
      </c>
      <c r="AGP65" s="264">
        <f t="shared" si="57"/>
        <v>0</v>
      </c>
      <c r="AGQ65" s="261">
        <v>0</v>
      </c>
      <c r="AGR65" s="261">
        <v>0</v>
      </c>
      <c r="AGS65" s="261">
        <v>0</v>
      </c>
      <c r="AGT65" s="261">
        <v>0</v>
      </c>
      <c r="AGU65" s="261">
        <v>0</v>
      </c>
      <c r="AGV65" s="261">
        <v>0</v>
      </c>
      <c r="AGW65" s="261">
        <v>0</v>
      </c>
      <c r="AGX65" s="261">
        <v>0</v>
      </c>
      <c r="AGY65" s="261">
        <v>0</v>
      </c>
      <c r="AGZ65" s="261">
        <v>0</v>
      </c>
      <c r="AHA65" s="261">
        <v>0</v>
      </c>
      <c r="AHB65" s="261">
        <v>0</v>
      </c>
      <c r="AHC65" s="262"/>
      <c r="AHD65" s="263">
        <f t="shared" si="58"/>
        <v>0</v>
      </c>
      <c r="AHE65" s="264">
        <f t="shared" si="58"/>
        <v>0</v>
      </c>
      <c r="AHF65" s="261">
        <v>0</v>
      </c>
      <c r="AHG65" s="261">
        <v>0</v>
      </c>
      <c r="AHH65" s="261">
        <v>1</v>
      </c>
      <c r="AHI65" s="261">
        <v>0</v>
      </c>
      <c r="AHJ65" s="261">
        <v>0</v>
      </c>
      <c r="AHK65" s="261">
        <v>0</v>
      </c>
      <c r="AHL65" s="261">
        <v>0</v>
      </c>
      <c r="AHM65" s="261">
        <v>3</v>
      </c>
      <c r="AHN65" s="261">
        <v>0</v>
      </c>
      <c r="AHO65" s="261">
        <v>0</v>
      </c>
      <c r="AHP65" s="261">
        <v>0</v>
      </c>
      <c r="AHQ65" s="261">
        <v>0</v>
      </c>
      <c r="AHR65" s="262"/>
      <c r="AHS65" s="263">
        <f t="shared" si="59"/>
        <v>4</v>
      </c>
      <c r="AHT65" s="264">
        <f t="shared" si="59"/>
        <v>4</v>
      </c>
      <c r="AHU65" s="261">
        <v>0</v>
      </c>
      <c r="AHV65" s="261">
        <v>0</v>
      </c>
      <c r="AHW65" s="261">
        <v>0</v>
      </c>
      <c r="AHX65" s="261">
        <v>0</v>
      </c>
      <c r="AHY65" s="261">
        <v>0</v>
      </c>
      <c r="AHZ65" s="261">
        <v>0</v>
      </c>
      <c r="AIA65" s="261">
        <v>0</v>
      </c>
      <c r="AIB65" s="261">
        <v>0</v>
      </c>
      <c r="AIC65" s="261">
        <v>0</v>
      </c>
      <c r="AID65" s="261">
        <v>0</v>
      </c>
      <c r="AIE65" s="261">
        <v>0</v>
      </c>
      <c r="AIF65" s="261">
        <v>0</v>
      </c>
      <c r="AIG65" s="262"/>
      <c r="AIH65" s="263">
        <f t="shared" si="60"/>
        <v>0</v>
      </c>
      <c r="AII65" s="264">
        <f t="shared" si="60"/>
        <v>0</v>
      </c>
      <c r="AIJ65" s="261">
        <v>0</v>
      </c>
      <c r="AIK65" s="261">
        <v>0</v>
      </c>
      <c r="AIL65" s="261">
        <v>0</v>
      </c>
      <c r="AIM65" s="261">
        <v>0</v>
      </c>
      <c r="AIN65" s="261">
        <v>0</v>
      </c>
      <c r="AIO65" s="261">
        <v>0</v>
      </c>
      <c r="AIP65" s="261">
        <v>0</v>
      </c>
      <c r="AIQ65" s="261">
        <v>0</v>
      </c>
      <c r="AIR65" s="261">
        <v>0</v>
      </c>
      <c r="AIS65" s="261">
        <v>0</v>
      </c>
      <c r="AIT65" s="261">
        <v>0</v>
      </c>
      <c r="AIU65" s="261">
        <v>0</v>
      </c>
      <c r="AIV65" s="262"/>
      <c r="AIW65" s="263">
        <f t="shared" si="61"/>
        <v>0</v>
      </c>
      <c r="AIX65" s="264">
        <f t="shared" si="61"/>
        <v>0</v>
      </c>
      <c r="AIY65" s="261">
        <v>0</v>
      </c>
      <c r="AIZ65" s="261">
        <v>0</v>
      </c>
      <c r="AJA65" s="261">
        <v>0</v>
      </c>
      <c r="AJB65" s="261">
        <v>0</v>
      </c>
      <c r="AJC65" s="261">
        <v>0</v>
      </c>
      <c r="AJD65" s="261">
        <v>0</v>
      </c>
      <c r="AJE65" s="261">
        <v>0</v>
      </c>
      <c r="AJF65" s="261">
        <v>0</v>
      </c>
      <c r="AJG65" s="261">
        <v>0</v>
      </c>
      <c r="AJH65" s="261">
        <v>0</v>
      </c>
      <c r="AJI65" s="261">
        <v>0</v>
      </c>
      <c r="AJJ65" s="261">
        <v>0</v>
      </c>
      <c r="AJK65" s="262"/>
      <c r="AJL65" s="263">
        <f t="shared" si="62"/>
        <v>0</v>
      </c>
      <c r="AJM65" s="264">
        <f t="shared" si="62"/>
        <v>0</v>
      </c>
      <c r="AJN65" s="261">
        <v>0</v>
      </c>
      <c r="AJO65" s="261">
        <v>0</v>
      </c>
      <c r="AJP65" s="261">
        <v>0</v>
      </c>
      <c r="AJQ65" s="261">
        <v>0</v>
      </c>
      <c r="AJR65" s="261">
        <v>0</v>
      </c>
      <c r="AJS65" s="261">
        <v>0</v>
      </c>
      <c r="AJT65" s="261">
        <v>0</v>
      </c>
      <c r="AJU65" s="261">
        <v>0</v>
      </c>
      <c r="AJV65" s="261">
        <v>0</v>
      </c>
      <c r="AJW65" s="261">
        <v>0</v>
      </c>
      <c r="AJX65" s="261">
        <v>0</v>
      </c>
      <c r="AJY65" s="261">
        <v>0</v>
      </c>
      <c r="AJZ65" s="262"/>
      <c r="AKA65" s="263">
        <f t="shared" si="63"/>
        <v>0</v>
      </c>
      <c r="AKB65" s="264">
        <f t="shared" si="63"/>
        <v>0</v>
      </c>
      <c r="AKC65" s="261">
        <v>0</v>
      </c>
      <c r="AKD65" s="261">
        <v>0</v>
      </c>
      <c r="AKE65" s="261">
        <v>0</v>
      </c>
      <c r="AKF65" s="261">
        <v>0</v>
      </c>
      <c r="AKG65" s="261">
        <v>0</v>
      </c>
      <c r="AKH65" s="261">
        <v>0</v>
      </c>
      <c r="AKI65" s="261">
        <v>0</v>
      </c>
      <c r="AKJ65" s="261">
        <v>0</v>
      </c>
      <c r="AKK65" s="261">
        <v>0</v>
      </c>
      <c r="AKL65" s="261">
        <v>0</v>
      </c>
      <c r="AKM65" s="261">
        <v>0</v>
      </c>
      <c r="AKN65" s="261">
        <v>0</v>
      </c>
      <c r="AKO65" s="262"/>
      <c r="AKP65" s="263">
        <f t="shared" si="64"/>
        <v>0</v>
      </c>
      <c r="AKQ65" s="264">
        <f t="shared" si="64"/>
        <v>0</v>
      </c>
      <c r="AKR65" s="261">
        <v>0</v>
      </c>
      <c r="AKS65" s="261">
        <v>0</v>
      </c>
      <c r="AKT65" s="261">
        <v>0</v>
      </c>
      <c r="AKU65" s="261">
        <v>0</v>
      </c>
      <c r="AKV65" s="261">
        <v>0</v>
      </c>
      <c r="AKW65" s="261">
        <v>0</v>
      </c>
      <c r="AKX65" s="261">
        <v>0</v>
      </c>
      <c r="AKY65" s="261">
        <v>0</v>
      </c>
      <c r="AKZ65" s="261">
        <v>0</v>
      </c>
      <c r="ALA65" s="261">
        <v>0</v>
      </c>
      <c r="ALB65" s="261">
        <v>0</v>
      </c>
      <c r="ALC65" s="261">
        <v>0</v>
      </c>
      <c r="ALD65" s="262"/>
      <c r="ALE65" s="263">
        <f t="shared" si="65"/>
        <v>0</v>
      </c>
      <c r="ALF65" s="264">
        <f t="shared" si="65"/>
        <v>0</v>
      </c>
      <c r="ALG65" s="261">
        <v>0</v>
      </c>
      <c r="ALH65" s="261">
        <v>0</v>
      </c>
      <c r="ALI65" s="261">
        <v>0</v>
      </c>
      <c r="ALJ65" s="261">
        <v>0</v>
      </c>
      <c r="ALK65" s="261">
        <v>0</v>
      </c>
      <c r="ALL65" s="261">
        <v>0</v>
      </c>
      <c r="ALM65" s="261">
        <v>0</v>
      </c>
      <c r="ALN65" s="261">
        <v>0</v>
      </c>
      <c r="ALO65" s="261">
        <v>0</v>
      </c>
      <c r="ALP65" s="261">
        <v>0</v>
      </c>
      <c r="ALQ65" s="261">
        <v>0</v>
      </c>
      <c r="ALR65" s="261">
        <v>0</v>
      </c>
      <c r="ALS65" s="262"/>
      <c r="ALT65" s="263">
        <f t="shared" si="66"/>
        <v>0</v>
      </c>
      <c r="ALU65" s="264">
        <f t="shared" si="66"/>
        <v>0</v>
      </c>
      <c r="ALV65" s="261">
        <v>1573.6</v>
      </c>
      <c r="ALW65" s="261">
        <v>19</v>
      </c>
      <c r="ALX65" s="261">
        <v>10</v>
      </c>
      <c r="ALY65" s="261">
        <v>15</v>
      </c>
      <c r="ALZ65" s="261">
        <v>29.8</v>
      </c>
      <c r="AMA65" s="261">
        <v>102</v>
      </c>
      <c r="AMB65" s="261">
        <v>13.74</v>
      </c>
      <c r="AMC65" s="261">
        <v>32</v>
      </c>
      <c r="AMD65" s="261">
        <v>44.5</v>
      </c>
      <c r="AME65" s="261">
        <v>68.680000000000007</v>
      </c>
      <c r="AMF65" s="261">
        <v>61.32</v>
      </c>
      <c r="AMG65" s="261">
        <v>18.149999999999999</v>
      </c>
      <c r="AMH65" s="262"/>
      <c r="AMI65" s="263">
        <f t="shared" si="67"/>
        <v>1987.79</v>
      </c>
      <c r="AMJ65" s="264">
        <f t="shared" si="67"/>
        <v>414.19</v>
      </c>
      <c r="AMK65" s="261">
        <v>0</v>
      </c>
      <c r="AML65" s="261">
        <v>0</v>
      </c>
      <c r="AMM65" s="261">
        <v>0</v>
      </c>
      <c r="AMN65" s="261">
        <v>0</v>
      </c>
      <c r="AMO65" s="261">
        <v>0</v>
      </c>
      <c r="AMP65" s="261">
        <v>0</v>
      </c>
      <c r="AMQ65" s="261">
        <v>0</v>
      </c>
      <c r="AMR65" s="261">
        <v>0</v>
      </c>
      <c r="AMS65" s="261">
        <v>0</v>
      </c>
      <c r="AMT65" s="261">
        <v>0</v>
      </c>
      <c r="AMU65" s="261">
        <v>0</v>
      </c>
      <c r="AMV65" s="261">
        <v>0</v>
      </c>
      <c r="AMW65" s="262"/>
      <c r="AMX65" s="263">
        <f t="shared" si="68"/>
        <v>0</v>
      </c>
      <c r="AMY65" s="264">
        <f t="shared" si="68"/>
        <v>0</v>
      </c>
      <c r="AMZ65" s="261">
        <v>0</v>
      </c>
      <c r="ANA65" s="261">
        <v>0</v>
      </c>
      <c r="ANB65" s="261">
        <v>0</v>
      </c>
      <c r="ANC65" s="261">
        <v>0</v>
      </c>
      <c r="AND65" s="261">
        <v>0</v>
      </c>
      <c r="ANE65" s="261">
        <v>0</v>
      </c>
      <c r="ANF65" s="261">
        <v>0</v>
      </c>
      <c r="ANG65" s="261">
        <v>0</v>
      </c>
      <c r="ANH65" s="261">
        <v>0</v>
      </c>
      <c r="ANI65" s="261">
        <v>0</v>
      </c>
      <c r="ANJ65" s="261">
        <v>0</v>
      </c>
      <c r="ANK65" s="261">
        <v>0</v>
      </c>
      <c r="ANL65" s="262"/>
      <c r="ANM65" s="263">
        <f t="shared" si="69"/>
        <v>0</v>
      </c>
      <c r="ANN65" s="264">
        <f t="shared" si="69"/>
        <v>0</v>
      </c>
      <c r="ANO65" s="261">
        <v>0</v>
      </c>
      <c r="ANP65" s="261">
        <v>0</v>
      </c>
      <c r="ANQ65" s="261">
        <v>0</v>
      </c>
      <c r="ANR65" s="261">
        <v>0</v>
      </c>
      <c r="ANS65" s="261">
        <v>0</v>
      </c>
      <c r="ANT65" s="261">
        <v>0</v>
      </c>
      <c r="ANU65" s="261">
        <v>0</v>
      </c>
      <c r="ANV65" s="261">
        <v>0</v>
      </c>
      <c r="ANW65" s="261">
        <v>0</v>
      </c>
      <c r="ANX65" s="261">
        <v>0</v>
      </c>
      <c r="ANY65" s="261">
        <v>0</v>
      </c>
      <c r="ANZ65" s="261">
        <v>0</v>
      </c>
      <c r="AOA65" s="262"/>
      <c r="AOB65" s="263">
        <f t="shared" si="70"/>
        <v>0</v>
      </c>
      <c r="AOC65" s="264">
        <f t="shared" si="70"/>
        <v>0</v>
      </c>
      <c r="AOD65" s="261">
        <v>0</v>
      </c>
      <c r="AOE65" s="261">
        <v>0</v>
      </c>
      <c r="AOF65" s="261">
        <v>0</v>
      </c>
      <c r="AOG65" s="261">
        <v>0</v>
      </c>
      <c r="AOH65" s="261">
        <v>0</v>
      </c>
      <c r="AOI65" s="261">
        <v>0</v>
      </c>
      <c r="AOJ65" s="261">
        <v>0</v>
      </c>
      <c r="AOK65" s="261">
        <v>0</v>
      </c>
      <c r="AOL65" s="261">
        <v>0</v>
      </c>
      <c r="AOM65" s="261">
        <v>0</v>
      </c>
      <c r="AON65" s="261">
        <v>0</v>
      </c>
      <c r="AOO65" s="261">
        <v>0</v>
      </c>
      <c r="AOP65" s="262"/>
      <c r="AOQ65" s="263">
        <f t="shared" si="71"/>
        <v>0</v>
      </c>
      <c r="AOR65" s="264">
        <f t="shared" si="71"/>
        <v>0</v>
      </c>
      <c r="AOS65" s="261">
        <v>0</v>
      </c>
      <c r="AOT65" s="261">
        <v>0</v>
      </c>
      <c r="AOU65" s="261">
        <v>0</v>
      </c>
      <c r="AOV65" s="261">
        <v>0</v>
      </c>
      <c r="AOW65" s="261">
        <v>0</v>
      </c>
      <c r="AOX65" s="261">
        <v>0</v>
      </c>
      <c r="AOY65" s="261">
        <v>0</v>
      </c>
      <c r="AOZ65" s="261">
        <v>0</v>
      </c>
      <c r="APA65" s="261">
        <v>0</v>
      </c>
      <c r="APB65" s="261">
        <v>0</v>
      </c>
      <c r="APC65" s="261">
        <v>0</v>
      </c>
      <c r="APD65" s="261">
        <v>0</v>
      </c>
      <c r="APE65" s="262"/>
      <c r="APF65" s="263">
        <f t="shared" si="72"/>
        <v>0</v>
      </c>
      <c r="APG65" s="264">
        <f t="shared" si="72"/>
        <v>0</v>
      </c>
      <c r="APH65" s="261">
        <v>0</v>
      </c>
      <c r="API65" s="261">
        <v>0</v>
      </c>
      <c r="APJ65" s="261">
        <v>0</v>
      </c>
      <c r="APK65" s="261">
        <v>0</v>
      </c>
      <c r="APL65" s="261">
        <v>0</v>
      </c>
      <c r="APM65" s="261">
        <v>0</v>
      </c>
      <c r="APN65" s="261">
        <v>0</v>
      </c>
      <c r="APO65" s="261">
        <v>0</v>
      </c>
      <c r="APP65" s="261">
        <v>0</v>
      </c>
      <c r="APQ65" s="261">
        <v>0</v>
      </c>
      <c r="APR65" s="261">
        <v>0</v>
      </c>
      <c r="APS65" s="261">
        <v>0</v>
      </c>
      <c r="APT65" s="262"/>
      <c r="APU65" s="263">
        <f t="shared" si="73"/>
        <v>0</v>
      </c>
      <c r="APV65" s="264">
        <f t="shared" si="73"/>
        <v>0</v>
      </c>
      <c r="APW65" s="261">
        <v>0</v>
      </c>
      <c r="APX65" s="261">
        <v>0</v>
      </c>
      <c r="APY65" s="261">
        <v>0</v>
      </c>
      <c r="APZ65" s="261">
        <v>0</v>
      </c>
      <c r="AQA65" s="261">
        <v>0</v>
      </c>
      <c r="AQB65" s="261">
        <v>0</v>
      </c>
      <c r="AQC65" s="261">
        <v>0</v>
      </c>
      <c r="AQD65" s="261">
        <v>0</v>
      </c>
      <c r="AQE65" s="261">
        <v>0</v>
      </c>
      <c r="AQF65" s="261">
        <v>0</v>
      </c>
      <c r="AQG65" s="261">
        <v>0</v>
      </c>
      <c r="AQH65" s="261">
        <v>0</v>
      </c>
      <c r="AQI65" s="262"/>
      <c r="AQJ65" s="263">
        <f t="shared" si="74"/>
        <v>0</v>
      </c>
      <c r="AQK65" s="264">
        <f t="shared" si="74"/>
        <v>0</v>
      </c>
      <c r="AQL65" s="261"/>
      <c r="AQM65" s="261"/>
      <c r="AQN65" s="261"/>
      <c r="AQO65" s="261"/>
      <c r="AQP65" s="261"/>
      <c r="AQQ65" s="261"/>
      <c r="AQR65" s="261">
        <v>16538</v>
      </c>
      <c r="AQS65" s="261"/>
      <c r="AQT65" s="261"/>
      <c r="AQU65" s="261"/>
      <c r="AQV65" s="261"/>
      <c r="AQW65" s="261"/>
      <c r="AQX65" s="262"/>
      <c r="AQY65" s="263">
        <f t="shared" si="75"/>
        <v>16538</v>
      </c>
      <c r="AQZ65" s="264">
        <f t="shared" si="75"/>
        <v>16538</v>
      </c>
      <c r="ARA65" s="261">
        <v>24243</v>
      </c>
      <c r="ARB65" s="261">
        <v>24806</v>
      </c>
      <c r="ARC65" s="261">
        <v>24806</v>
      </c>
      <c r="ARD65" s="261">
        <v>24806</v>
      </c>
      <c r="ARE65" s="261">
        <v>24806</v>
      </c>
      <c r="ARF65" s="261">
        <v>24806</v>
      </c>
      <c r="ARG65" s="261">
        <v>24806</v>
      </c>
      <c r="ARH65" s="261">
        <v>24806</v>
      </c>
      <c r="ARI65" s="261">
        <v>24806</v>
      </c>
      <c r="ARJ65" s="261">
        <v>0</v>
      </c>
      <c r="ARK65" s="261">
        <v>23750.18</v>
      </c>
      <c r="ARL65" s="261">
        <v>0</v>
      </c>
      <c r="ARM65" s="262"/>
      <c r="ARN65" s="263">
        <f t="shared" si="76"/>
        <v>246441.18</v>
      </c>
      <c r="ARO65" s="264">
        <f t="shared" si="76"/>
        <v>222198.18</v>
      </c>
      <c r="ARP65" s="261">
        <v>53236.74</v>
      </c>
      <c r="ARQ65" s="261">
        <v>34479.18</v>
      </c>
      <c r="ARR65" s="261">
        <v>32631.25</v>
      </c>
      <c r="ARS65" s="261">
        <v>33805.01</v>
      </c>
      <c r="ART65" s="261">
        <v>32938.959999999999</v>
      </c>
      <c r="ARU65" s="261">
        <v>34695.94</v>
      </c>
      <c r="ARV65" s="261">
        <v>46966.42</v>
      </c>
      <c r="ARW65" s="261">
        <v>32311.84</v>
      </c>
      <c r="ARX65" s="261">
        <v>41277.050000000003</v>
      </c>
      <c r="ARY65" s="261">
        <v>26940.38</v>
      </c>
      <c r="ARZ65" s="261">
        <v>26053.31</v>
      </c>
      <c r="ASA65" s="262"/>
      <c r="ASB65" s="265">
        <f t="shared" si="78"/>
        <v>395336.08</v>
      </c>
      <c r="ASC65" s="266"/>
      <c r="ASD65" s="261"/>
      <c r="ASE65" s="261"/>
      <c r="ASF65" s="261"/>
      <c r="ASG65" s="261"/>
      <c r="ASH65" s="261"/>
      <c r="ASI65" s="261"/>
      <c r="ASJ65" s="261"/>
      <c r="ASK65" s="261"/>
      <c r="ASL65" s="261"/>
      <c r="ASM65" s="261"/>
      <c r="ASN65" s="262"/>
      <c r="ASO65" s="267">
        <f t="shared" si="77"/>
        <v>0</v>
      </c>
    </row>
    <row r="66" spans="1:1185" x14ac:dyDescent="0.25">
      <c r="A66" s="39">
        <v>64</v>
      </c>
      <c r="B66" s="40">
        <v>1</v>
      </c>
      <c r="C66" s="40" t="s">
        <v>75</v>
      </c>
      <c r="D66" s="40" t="s">
        <v>75</v>
      </c>
      <c r="E66" s="41" t="s">
        <v>75</v>
      </c>
      <c r="F66" s="187">
        <v>10545633</v>
      </c>
      <c r="G66" s="49">
        <v>11653280</v>
      </c>
      <c r="H66" s="51">
        <v>10108026</v>
      </c>
      <c r="I66" s="49">
        <v>10108026</v>
      </c>
      <c r="J66" s="49">
        <v>2181202.833116876</v>
      </c>
      <c r="K66" s="51" t="s">
        <v>219</v>
      </c>
      <c r="L66" s="49">
        <v>9059668.3300000001</v>
      </c>
      <c r="M66" s="49">
        <v>11240871</v>
      </c>
      <c r="N66" s="49">
        <v>10108026</v>
      </c>
      <c r="O66" s="49">
        <v>842336</v>
      </c>
      <c r="P66" s="49">
        <v>842336</v>
      </c>
      <c r="Q66" s="258">
        <v>151599.76117275385</v>
      </c>
      <c r="R66" s="259">
        <v>260809.0757103684</v>
      </c>
      <c r="S66" s="260">
        <f t="shared" si="0"/>
        <v>412408.83688312222</v>
      </c>
      <c r="T66" s="268">
        <v>525.48</v>
      </c>
      <c r="U66" s="268">
        <v>1636.44</v>
      </c>
      <c r="V66" s="268">
        <v>207.53</v>
      </c>
      <c r="W66" s="268">
        <v>1304.45</v>
      </c>
      <c r="X66" s="268">
        <v>50.13</v>
      </c>
      <c r="Y66" s="268">
        <v>2567.46</v>
      </c>
      <c r="Z66" s="268">
        <v>1798.4</v>
      </c>
      <c r="AA66" s="268">
        <v>142.82</v>
      </c>
      <c r="AB66" s="268">
        <v>964.93</v>
      </c>
      <c r="AC66" s="268">
        <v>81.55</v>
      </c>
      <c r="AD66" s="268">
        <v>1932.32</v>
      </c>
      <c r="AE66" s="268">
        <v>562.27</v>
      </c>
      <c r="AF66" s="269"/>
      <c r="AG66" s="270">
        <f t="shared" si="1"/>
        <v>11773.78</v>
      </c>
      <c r="AH66" s="271">
        <f t="shared" si="1"/>
        <v>11248.3</v>
      </c>
      <c r="AI66" s="268">
        <v>0</v>
      </c>
      <c r="AJ66" s="268">
        <v>0</v>
      </c>
      <c r="AK66" s="268">
        <v>0</v>
      </c>
      <c r="AL66" s="268">
        <v>0</v>
      </c>
      <c r="AM66" s="268">
        <v>0</v>
      </c>
      <c r="AN66" s="268">
        <v>0</v>
      </c>
      <c r="AO66" s="268">
        <v>0</v>
      </c>
      <c r="AP66" s="268">
        <v>0</v>
      </c>
      <c r="AQ66" s="268">
        <v>0</v>
      </c>
      <c r="AR66" s="268">
        <v>0</v>
      </c>
      <c r="AS66" s="268">
        <v>0</v>
      </c>
      <c r="AT66" s="268">
        <v>0</v>
      </c>
      <c r="AU66" s="269"/>
      <c r="AV66" s="270">
        <f t="shared" si="2"/>
        <v>0</v>
      </c>
      <c r="AW66" s="271">
        <f t="shared" si="2"/>
        <v>0</v>
      </c>
      <c r="AX66" s="268">
        <v>0</v>
      </c>
      <c r="AY66" s="268">
        <v>0</v>
      </c>
      <c r="AZ66" s="268">
        <v>0</v>
      </c>
      <c r="BA66" s="268">
        <v>0</v>
      </c>
      <c r="BB66" s="268">
        <v>0</v>
      </c>
      <c r="BC66" s="268">
        <v>0</v>
      </c>
      <c r="BD66" s="268">
        <v>0</v>
      </c>
      <c r="BE66" s="268">
        <v>0</v>
      </c>
      <c r="BF66" s="268">
        <v>0</v>
      </c>
      <c r="BG66" s="268">
        <v>0</v>
      </c>
      <c r="BH66" s="268">
        <v>0</v>
      </c>
      <c r="BI66" s="268">
        <v>0</v>
      </c>
      <c r="BJ66" s="269"/>
      <c r="BK66" s="270">
        <f t="shared" si="3"/>
        <v>0</v>
      </c>
      <c r="BL66" s="271">
        <f t="shared" si="3"/>
        <v>0</v>
      </c>
      <c r="BM66" s="268">
        <v>1511.55</v>
      </c>
      <c r="BN66" s="268">
        <v>2379.2199999999998</v>
      </c>
      <c r="BO66" s="268">
        <v>1267.57</v>
      </c>
      <c r="BP66" s="268">
        <v>2103.2199999999998</v>
      </c>
      <c r="BQ66" s="268">
        <v>1803.52</v>
      </c>
      <c r="BR66" s="268">
        <v>3266.01</v>
      </c>
      <c r="BS66" s="268">
        <v>1651.91</v>
      </c>
      <c r="BT66" s="268">
        <v>572.78</v>
      </c>
      <c r="BU66" s="268">
        <v>1542.66</v>
      </c>
      <c r="BV66" s="268">
        <v>1237.1199999999999</v>
      </c>
      <c r="BW66" s="268">
        <v>1049.54</v>
      </c>
      <c r="BX66" s="268">
        <v>1803.93</v>
      </c>
      <c r="BY66" s="269"/>
      <c r="BZ66" s="270">
        <f t="shared" si="4"/>
        <v>20189.030000000002</v>
      </c>
      <c r="CA66" s="271">
        <f t="shared" si="4"/>
        <v>18677.480000000003</v>
      </c>
      <c r="CB66" s="268">
        <v>12608.04</v>
      </c>
      <c r="CC66" s="268">
        <v>15242.19</v>
      </c>
      <c r="CD66" s="268">
        <v>14167.74</v>
      </c>
      <c r="CE66" s="268">
        <v>18794.439999999999</v>
      </c>
      <c r="CF66" s="268">
        <v>10441.870000000001</v>
      </c>
      <c r="CG66" s="268">
        <v>16440.53</v>
      </c>
      <c r="CH66" s="268">
        <v>22165.81</v>
      </c>
      <c r="CI66" s="268">
        <v>6922.17</v>
      </c>
      <c r="CJ66" s="268">
        <v>17692.48</v>
      </c>
      <c r="CK66" s="268">
        <v>16417.900000000001</v>
      </c>
      <c r="CL66" s="268">
        <v>11318.15</v>
      </c>
      <c r="CM66" s="268">
        <v>17319.419999999998</v>
      </c>
      <c r="CN66" s="269"/>
      <c r="CO66" s="270">
        <f t="shared" si="5"/>
        <v>179530.74</v>
      </c>
      <c r="CP66" s="271">
        <f t="shared" si="5"/>
        <v>166922.69999999995</v>
      </c>
      <c r="CQ66" s="268">
        <v>0</v>
      </c>
      <c r="CR66" s="268">
        <v>0</v>
      </c>
      <c r="CS66" s="268">
        <v>0</v>
      </c>
      <c r="CT66" s="268">
        <v>0</v>
      </c>
      <c r="CU66" s="268">
        <v>0</v>
      </c>
      <c r="CV66" s="268">
        <v>0</v>
      </c>
      <c r="CW66" s="268">
        <v>0</v>
      </c>
      <c r="CX66" s="268">
        <v>0</v>
      </c>
      <c r="CY66" s="268">
        <v>0</v>
      </c>
      <c r="CZ66" s="268">
        <v>0</v>
      </c>
      <c r="DA66" s="268">
        <v>0</v>
      </c>
      <c r="DB66" s="268">
        <v>0</v>
      </c>
      <c r="DC66" s="269"/>
      <c r="DD66" s="270">
        <f t="shared" si="6"/>
        <v>0</v>
      </c>
      <c r="DE66" s="271">
        <f t="shared" si="6"/>
        <v>0</v>
      </c>
      <c r="DF66" s="268">
        <v>0</v>
      </c>
      <c r="DG66" s="268">
        <v>0</v>
      </c>
      <c r="DH66" s="268">
        <v>0</v>
      </c>
      <c r="DI66" s="268">
        <v>0</v>
      </c>
      <c r="DJ66" s="268">
        <v>0</v>
      </c>
      <c r="DK66" s="268">
        <v>0</v>
      </c>
      <c r="DL66" s="268">
        <v>0</v>
      </c>
      <c r="DM66" s="268">
        <v>0</v>
      </c>
      <c r="DN66" s="268">
        <v>0</v>
      </c>
      <c r="DO66" s="268">
        <v>0</v>
      </c>
      <c r="DP66" s="268">
        <v>0</v>
      </c>
      <c r="DQ66" s="268">
        <v>0</v>
      </c>
      <c r="DR66" s="269"/>
      <c r="DS66" s="270">
        <f t="shared" si="7"/>
        <v>0</v>
      </c>
      <c r="DT66" s="271">
        <f t="shared" si="7"/>
        <v>0</v>
      </c>
      <c r="DU66" s="268">
        <v>5982.1</v>
      </c>
      <c r="DV66" s="268">
        <v>8472.8799999999992</v>
      </c>
      <c r="DW66" s="268">
        <v>6708.97</v>
      </c>
      <c r="DX66" s="268">
        <v>7470.19</v>
      </c>
      <c r="DY66" s="268">
        <v>9122.2099999999991</v>
      </c>
      <c r="DZ66" s="268">
        <v>11939.71</v>
      </c>
      <c r="EA66" s="268">
        <v>32903.32</v>
      </c>
      <c r="EB66" s="268">
        <v>6488.6</v>
      </c>
      <c r="EC66" s="268">
        <v>6583.85</v>
      </c>
      <c r="ED66" s="268">
        <v>7688.81</v>
      </c>
      <c r="EE66" s="268">
        <v>8073.63</v>
      </c>
      <c r="EF66" s="268">
        <v>9228.52</v>
      </c>
      <c r="EG66" s="269"/>
      <c r="EH66" s="270">
        <f t="shared" si="8"/>
        <v>120662.79000000002</v>
      </c>
      <c r="EI66" s="271">
        <f t="shared" si="8"/>
        <v>114680.69000000002</v>
      </c>
      <c r="EJ66" s="268">
        <v>5.8</v>
      </c>
      <c r="EK66" s="268">
        <v>33.1</v>
      </c>
      <c r="EL66" s="268">
        <v>99.2</v>
      </c>
      <c r="EM66" s="268">
        <v>3.8</v>
      </c>
      <c r="EN66" s="268">
        <v>90.9</v>
      </c>
      <c r="EO66" s="268">
        <v>71.36</v>
      </c>
      <c r="EP66" s="268">
        <v>216.8</v>
      </c>
      <c r="EQ66" s="268">
        <v>108.3</v>
      </c>
      <c r="ER66" s="268">
        <v>20.5</v>
      </c>
      <c r="ES66" s="268">
        <v>40.28</v>
      </c>
      <c r="ET66" s="268">
        <v>29.3</v>
      </c>
      <c r="EU66" s="268">
        <v>5</v>
      </c>
      <c r="EV66" s="269"/>
      <c r="EW66" s="270">
        <f t="shared" si="9"/>
        <v>724.33999999999992</v>
      </c>
      <c r="EX66" s="271">
        <f t="shared" si="9"/>
        <v>718.54</v>
      </c>
      <c r="EY66" s="268">
        <v>1740</v>
      </c>
      <c r="EZ66" s="268">
        <v>2670</v>
      </c>
      <c r="FA66" s="268">
        <v>1700</v>
      </c>
      <c r="FB66" s="268">
        <v>1750</v>
      </c>
      <c r="FC66" s="268">
        <v>1830</v>
      </c>
      <c r="FD66" s="268">
        <v>1830</v>
      </c>
      <c r="FE66" s="268">
        <v>460</v>
      </c>
      <c r="FF66" s="268">
        <v>2260</v>
      </c>
      <c r="FG66" s="268">
        <v>3390</v>
      </c>
      <c r="FH66" s="268">
        <v>2030</v>
      </c>
      <c r="FI66" s="268">
        <v>3910</v>
      </c>
      <c r="FJ66" s="268">
        <v>840</v>
      </c>
      <c r="FK66" s="269"/>
      <c r="FL66" s="270">
        <f t="shared" si="10"/>
        <v>24410</v>
      </c>
      <c r="FM66" s="271">
        <f t="shared" si="10"/>
        <v>22670</v>
      </c>
      <c r="FN66" s="268">
        <v>5438.34</v>
      </c>
      <c r="FO66" s="268">
        <v>8835.64</v>
      </c>
      <c r="FP66" s="268">
        <v>5595.91</v>
      </c>
      <c r="FQ66" s="268">
        <v>5712.99</v>
      </c>
      <c r="FR66" s="268">
        <v>7637.4</v>
      </c>
      <c r="FS66" s="268">
        <v>9105.4599999999991</v>
      </c>
      <c r="FT66" s="268">
        <v>10738.74</v>
      </c>
      <c r="FU66" s="268">
        <v>5198.6000000000004</v>
      </c>
      <c r="FV66" s="268">
        <v>4636.1499999999996</v>
      </c>
      <c r="FW66" s="268">
        <v>5924.57</v>
      </c>
      <c r="FX66" s="268">
        <v>6148.26</v>
      </c>
      <c r="FY66" s="268">
        <v>5897.06</v>
      </c>
      <c r="FZ66" s="269"/>
      <c r="GA66" s="270">
        <f t="shared" si="11"/>
        <v>80869.119999999981</v>
      </c>
      <c r="GB66" s="271">
        <f t="shared" si="11"/>
        <v>75430.78</v>
      </c>
      <c r="GC66" s="268">
        <v>22293.82</v>
      </c>
      <c r="GD66" s="268">
        <v>29945.68</v>
      </c>
      <c r="GE66" s="268">
        <v>20145.240000000002</v>
      </c>
      <c r="GF66" s="268">
        <v>18282.349999999999</v>
      </c>
      <c r="GG66" s="268">
        <v>25099.37</v>
      </c>
      <c r="GH66" s="268">
        <v>30324.13</v>
      </c>
      <c r="GI66" s="268">
        <v>39256.14</v>
      </c>
      <c r="GJ66" s="268">
        <v>19008.89</v>
      </c>
      <c r="GK66" s="268">
        <v>18570.16</v>
      </c>
      <c r="GL66" s="268">
        <v>21685.48</v>
      </c>
      <c r="GM66" s="268">
        <v>24239.31</v>
      </c>
      <c r="GN66" s="268">
        <v>23839.86</v>
      </c>
      <c r="GO66" s="269"/>
      <c r="GP66" s="270">
        <f t="shared" si="12"/>
        <v>292690.43</v>
      </c>
      <c r="GQ66" s="271">
        <f t="shared" si="12"/>
        <v>270396.61</v>
      </c>
      <c r="GR66" s="268">
        <v>0</v>
      </c>
      <c r="GS66" s="268">
        <v>0</v>
      </c>
      <c r="GT66" s="268">
        <v>0</v>
      </c>
      <c r="GU66" s="268">
        <v>0</v>
      </c>
      <c r="GV66" s="268">
        <v>0</v>
      </c>
      <c r="GW66" s="268">
        <v>0</v>
      </c>
      <c r="GX66" s="268">
        <v>0</v>
      </c>
      <c r="GY66" s="268">
        <v>0</v>
      </c>
      <c r="GZ66" s="268">
        <v>0</v>
      </c>
      <c r="HA66" s="268">
        <v>0</v>
      </c>
      <c r="HB66" s="268">
        <v>0</v>
      </c>
      <c r="HC66" s="268">
        <v>0</v>
      </c>
      <c r="HD66" s="269"/>
      <c r="HE66" s="270">
        <f t="shared" si="13"/>
        <v>0</v>
      </c>
      <c r="HF66" s="271">
        <f t="shared" si="13"/>
        <v>0</v>
      </c>
      <c r="HG66" s="268">
        <v>0</v>
      </c>
      <c r="HH66" s="268">
        <v>0</v>
      </c>
      <c r="HI66" s="268">
        <v>0</v>
      </c>
      <c r="HJ66" s="268">
        <v>0</v>
      </c>
      <c r="HK66" s="268">
        <v>0</v>
      </c>
      <c r="HL66" s="268">
        <v>0</v>
      </c>
      <c r="HM66" s="268">
        <v>0</v>
      </c>
      <c r="HN66" s="268">
        <v>0</v>
      </c>
      <c r="HO66" s="268">
        <v>0</v>
      </c>
      <c r="HP66" s="268">
        <v>0</v>
      </c>
      <c r="HQ66" s="268">
        <v>0</v>
      </c>
      <c r="HR66" s="268">
        <v>0</v>
      </c>
      <c r="HS66" s="269"/>
      <c r="HT66" s="270">
        <f t="shared" si="14"/>
        <v>0</v>
      </c>
      <c r="HU66" s="271">
        <f t="shared" si="14"/>
        <v>0</v>
      </c>
      <c r="HV66" s="268">
        <v>0</v>
      </c>
      <c r="HW66" s="268">
        <v>0</v>
      </c>
      <c r="HX66" s="268">
        <v>0</v>
      </c>
      <c r="HY66" s="268">
        <v>0</v>
      </c>
      <c r="HZ66" s="268">
        <v>0</v>
      </c>
      <c r="IA66" s="268">
        <v>0</v>
      </c>
      <c r="IB66" s="268">
        <v>0</v>
      </c>
      <c r="IC66" s="268">
        <v>0</v>
      </c>
      <c r="ID66" s="268">
        <v>0</v>
      </c>
      <c r="IE66" s="268">
        <v>0</v>
      </c>
      <c r="IF66" s="268">
        <v>0</v>
      </c>
      <c r="IG66" s="268">
        <v>0</v>
      </c>
      <c r="IH66" s="269"/>
      <c r="II66" s="270">
        <f t="shared" si="15"/>
        <v>0</v>
      </c>
      <c r="IJ66" s="271">
        <f t="shared" si="15"/>
        <v>0</v>
      </c>
      <c r="IK66" s="268">
        <v>58577</v>
      </c>
      <c r="IL66" s="268">
        <v>58342</v>
      </c>
      <c r="IM66" s="268">
        <v>56884</v>
      </c>
      <c r="IN66" s="268">
        <v>57360</v>
      </c>
      <c r="IO66" s="268">
        <v>48630.5</v>
      </c>
      <c r="IP66" s="268">
        <v>60048.5</v>
      </c>
      <c r="IQ66" s="268">
        <v>45207.19</v>
      </c>
      <c r="IR66" s="268">
        <v>31138</v>
      </c>
      <c r="IS66" s="268">
        <v>63021.5</v>
      </c>
      <c r="IT66" s="268">
        <v>55097.5</v>
      </c>
      <c r="IU66" s="268">
        <v>45048</v>
      </c>
      <c r="IV66" s="268">
        <v>57089.79</v>
      </c>
      <c r="IW66" s="269"/>
      <c r="IX66" s="270">
        <f t="shared" si="16"/>
        <v>636443.98</v>
      </c>
      <c r="IY66" s="271">
        <f t="shared" si="16"/>
        <v>577866.98</v>
      </c>
      <c r="IZ66" s="268">
        <v>34651.08</v>
      </c>
      <c r="JA66" s="268">
        <v>48963.63</v>
      </c>
      <c r="JB66" s="268">
        <v>29176.53</v>
      </c>
      <c r="JC66" s="268">
        <v>31319.73</v>
      </c>
      <c r="JD66" s="268">
        <v>106564.72</v>
      </c>
      <c r="JE66" s="268">
        <v>40446.449999999997</v>
      </c>
      <c r="JF66" s="268">
        <v>22507.01</v>
      </c>
      <c r="JG66" s="268">
        <v>3505.46</v>
      </c>
      <c r="JH66" s="268">
        <v>2953.68</v>
      </c>
      <c r="JI66" s="268">
        <v>4321.2</v>
      </c>
      <c r="JJ66" s="268">
        <v>6636.08</v>
      </c>
      <c r="JK66" s="268">
        <v>21311.200000000001</v>
      </c>
      <c r="JL66" s="269"/>
      <c r="JM66" s="270">
        <f t="shared" si="17"/>
        <v>352356.77000000008</v>
      </c>
      <c r="JN66" s="271">
        <f t="shared" si="17"/>
        <v>317705.69000000006</v>
      </c>
      <c r="JO66" s="268">
        <v>0</v>
      </c>
      <c r="JP66" s="268">
        <v>0</v>
      </c>
      <c r="JQ66" s="268">
        <v>0</v>
      </c>
      <c r="JR66" s="268">
        <v>0</v>
      </c>
      <c r="JS66" s="268">
        <v>0</v>
      </c>
      <c r="JT66" s="268">
        <v>0</v>
      </c>
      <c r="JU66" s="268">
        <v>0</v>
      </c>
      <c r="JV66" s="268">
        <v>0</v>
      </c>
      <c r="JW66" s="268">
        <v>0</v>
      </c>
      <c r="JX66" s="268">
        <v>0</v>
      </c>
      <c r="JY66" s="268">
        <v>0</v>
      </c>
      <c r="JZ66" s="268">
        <v>0</v>
      </c>
      <c r="KA66" s="269"/>
      <c r="KB66" s="270">
        <f t="shared" si="18"/>
        <v>0</v>
      </c>
      <c r="KC66" s="271">
        <f t="shared" si="18"/>
        <v>0</v>
      </c>
      <c r="KD66" s="268">
        <v>24640</v>
      </c>
      <c r="KE66" s="268">
        <v>36560</v>
      </c>
      <c r="KF66" s="268">
        <v>26880</v>
      </c>
      <c r="KG66" s="268">
        <v>28400</v>
      </c>
      <c r="KH66" s="268">
        <v>23680</v>
      </c>
      <c r="KI66" s="268">
        <v>24720</v>
      </c>
      <c r="KJ66" s="268">
        <v>29120</v>
      </c>
      <c r="KK66" s="268">
        <v>19120</v>
      </c>
      <c r="KL66" s="268">
        <v>23440</v>
      </c>
      <c r="KM66" s="268">
        <v>24080</v>
      </c>
      <c r="KN66" s="268">
        <v>18000</v>
      </c>
      <c r="KO66" s="268">
        <v>18000</v>
      </c>
      <c r="KP66" s="269"/>
      <c r="KQ66" s="270">
        <f t="shared" si="19"/>
        <v>296640</v>
      </c>
      <c r="KR66" s="271">
        <f t="shared" si="19"/>
        <v>272000</v>
      </c>
      <c r="KS66" s="268">
        <v>550</v>
      </c>
      <c r="KT66" s="268">
        <v>950</v>
      </c>
      <c r="KU66" s="268">
        <v>400</v>
      </c>
      <c r="KV66" s="268">
        <v>400</v>
      </c>
      <c r="KW66" s="268">
        <v>500</v>
      </c>
      <c r="KX66" s="268">
        <v>950</v>
      </c>
      <c r="KY66" s="268">
        <v>950</v>
      </c>
      <c r="KZ66" s="268">
        <v>650</v>
      </c>
      <c r="LA66" s="268">
        <v>550</v>
      </c>
      <c r="LB66" s="268">
        <v>650</v>
      </c>
      <c r="LC66" s="268">
        <v>650</v>
      </c>
      <c r="LD66" s="268">
        <v>650</v>
      </c>
      <c r="LE66" s="269"/>
      <c r="LF66" s="270">
        <f t="shared" si="20"/>
        <v>7850</v>
      </c>
      <c r="LG66" s="271">
        <f t="shared" si="20"/>
        <v>7300</v>
      </c>
      <c r="LH66" s="268">
        <v>0</v>
      </c>
      <c r="LI66" s="268">
        <v>0</v>
      </c>
      <c r="LJ66" s="268">
        <v>0</v>
      </c>
      <c r="LK66" s="268">
        <v>0</v>
      </c>
      <c r="LL66" s="268">
        <v>0</v>
      </c>
      <c r="LM66" s="268">
        <v>0</v>
      </c>
      <c r="LN66" s="268">
        <v>0</v>
      </c>
      <c r="LO66" s="268">
        <v>0</v>
      </c>
      <c r="LP66" s="268">
        <v>0</v>
      </c>
      <c r="LQ66" s="268">
        <v>0</v>
      </c>
      <c r="LR66" s="268">
        <v>0</v>
      </c>
      <c r="LS66" s="268">
        <v>0</v>
      </c>
      <c r="LT66" s="269"/>
      <c r="LU66" s="270">
        <f t="shared" si="21"/>
        <v>0</v>
      </c>
      <c r="LV66" s="271">
        <f t="shared" si="21"/>
        <v>0</v>
      </c>
      <c r="LW66" s="268">
        <v>0</v>
      </c>
      <c r="LX66" s="268">
        <v>0</v>
      </c>
      <c r="LY66" s="268">
        <v>0</v>
      </c>
      <c r="LZ66" s="268">
        <v>0</v>
      </c>
      <c r="MA66" s="268">
        <v>0</v>
      </c>
      <c r="MB66" s="268">
        <v>0</v>
      </c>
      <c r="MC66" s="268">
        <v>0</v>
      </c>
      <c r="MD66" s="268">
        <v>0</v>
      </c>
      <c r="ME66" s="268">
        <v>0</v>
      </c>
      <c r="MF66" s="268">
        <v>0</v>
      </c>
      <c r="MG66" s="268">
        <v>0</v>
      </c>
      <c r="MH66" s="268">
        <v>0</v>
      </c>
      <c r="MI66" s="269"/>
      <c r="MJ66" s="270">
        <f t="shared" si="22"/>
        <v>0</v>
      </c>
      <c r="MK66" s="271">
        <f t="shared" si="22"/>
        <v>0</v>
      </c>
      <c r="ML66" s="268">
        <v>0</v>
      </c>
      <c r="MM66" s="268">
        <v>0</v>
      </c>
      <c r="MN66" s="268">
        <v>0</v>
      </c>
      <c r="MO66" s="268">
        <v>0</v>
      </c>
      <c r="MP66" s="268">
        <v>0</v>
      </c>
      <c r="MQ66" s="268">
        <v>0</v>
      </c>
      <c r="MR66" s="268">
        <v>0</v>
      </c>
      <c r="MS66" s="268">
        <v>0</v>
      </c>
      <c r="MT66" s="268">
        <v>0</v>
      </c>
      <c r="MU66" s="268">
        <v>0</v>
      </c>
      <c r="MV66" s="268">
        <v>0</v>
      </c>
      <c r="MW66" s="268">
        <v>0</v>
      </c>
      <c r="MX66" s="269"/>
      <c r="MY66" s="270">
        <f t="shared" si="23"/>
        <v>0</v>
      </c>
      <c r="MZ66" s="271">
        <f t="shared" si="23"/>
        <v>0</v>
      </c>
      <c r="NA66" s="268">
        <v>206108.5</v>
      </c>
      <c r="NB66" s="268">
        <v>251716.5</v>
      </c>
      <c r="NC66" s="268">
        <v>193558</v>
      </c>
      <c r="ND66" s="268">
        <v>214885</v>
      </c>
      <c r="NE66" s="268">
        <v>219290</v>
      </c>
      <c r="NF66" s="268">
        <v>257072</v>
      </c>
      <c r="NG66" s="268">
        <v>283305</v>
      </c>
      <c r="NH66" s="268">
        <v>164240</v>
      </c>
      <c r="NI66" s="268">
        <v>139965</v>
      </c>
      <c r="NJ66" s="268">
        <v>288780</v>
      </c>
      <c r="NK66" s="268">
        <v>238460</v>
      </c>
      <c r="NL66" s="268">
        <v>229095</v>
      </c>
      <c r="NM66" s="269"/>
      <c r="NN66" s="270">
        <f t="shared" si="24"/>
        <v>2686475</v>
      </c>
      <c r="NO66" s="271">
        <f t="shared" si="24"/>
        <v>2480366.5</v>
      </c>
      <c r="NP66" s="268">
        <v>2886.03</v>
      </c>
      <c r="NQ66" s="268">
        <v>1966.6</v>
      </c>
      <c r="NR66" s="268">
        <v>2361.44</v>
      </c>
      <c r="NS66" s="268">
        <v>16012.15</v>
      </c>
      <c r="NT66" s="268">
        <v>-10366.52</v>
      </c>
      <c r="NU66" s="268">
        <v>2125.44</v>
      </c>
      <c r="NV66" s="268">
        <v>2087.0100000000002</v>
      </c>
      <c r="NW66" s="268">
        <v>834.67</v>
      </c>
      <c r="NX66" s="268">
        <v>1050.1300000000001</v>
      </c>
      <c r="NY66" s="268">
        <v>1582.38</v>
      </c>
      <c r="NZ66" s="268">
        <v>1177.3900000000001</v>
      </c>
      <c r="OA66" s="268">
        <v>3425.43</v>
      </c>
      <c r="OB66" s="269"/>
      <c r="OC66" s="270">
        <f t="shared" si="25"/>
        <v>25142.15</v>
      </c>
      <c r="OD66" s="271">
        <f t="shared" si="25"/>
        <v>22256.12</v>
      </c>
      <c r="OE66" s="268">
        <v>25680</v>
      </c>
      <c r="OF66" s="268">
        <v>29760</v>
      </c>
      <c r="OG66" s="268">
        <v>24480</v>
      </c>
      <c r="OH66" s="268">
        <v>26400</v>
      </c>
      <c r="OI66" s="268">
        <v>24560</v>
      </c>
      <c r="OJ66" s="268">
        <v>27120</v>
      </c>
      <c r="OK66" s="268">
        <v>35200</v>
      </c>
      <c r="OL66" s="268">
        <v>17680</v>
      </c>
      <c r="OM66" s="268">
        <v>16000</v>
      </c>
      <c r="ON66" s="268">
        <v>19200</v>
      </c>
      <c r="OO66" s="268">
        <v>17120</v>
      </c>
      <c r="OP66" s="268">
        <v>17120</v>
      </c>
      <c r="OQ66" s="269"/>
      <c r="OR66" s="270">
        <f t="shared" si="26"/>
        <v>280320</v>
      </c>
      <c r="OS66" s="271">
        <f t="shared" si="26"/>
        <v>254640</v>
      </c>
      <c r="OT66" s="268">
        <v>0</v>
      </c>
      <c r="OU66" s="268">
        <v>0</v>
      </c>
      <c r="OV66" s="268">
        <v>0</v>
      </c>
      <c r="OW66" s="268">
        <v>0</v>
      </c>
      <c r="OX66" s="268">
        <v>0</v>
      </c>
      <c r="OY66" s="268">
        <v>0</v>
      </c>
      <c r="OZ66" s="268">
        <v>0</v>
      </c>
      <c r="PA66" s="268">
        <v>0</v>
      </c>
      <c r="PB66" s="268">
        <v>0</v>
      </c>
      <c r="PC66" s="268">
        <v>0</v>
      </c>
      <c r="PD66" s="268">
        <v>0</v>
      </c>
      <c r="PE66" s="268">
        <v>0</v>
      </c>
      <c r="PF66" s="269"/>
      <c r="PG66" s="270">
        <f t="shared" si="27"/>
        <v>0</v>
      </c>
      <c r="PH66" s="271">
        <f t="shared" si="27"/>
        <v>0</v>
      </c>
      <c r="PI66" s="268">
        <v>45395</v>
      </c>
      <c r="PJ66" s="268">
        <v>46529.47</v>
      </c>
      <c r="PK66" s="268">
        <v>32789.82</v>
      </c>
      <c r="PL66" s="268">
        <v>41170.25</v>
      </c>
      <c r="PM66" s="268">
        <v>42049.4</v>
      </c>
      <c r="PN66" s="268">
        <v>49266.78</v>
      </c>
      <c r="PO66" s="268">
        <v>49575</v>
      </c>
      <c r="PP66" s="268">
        <v>40600</v>
      </c>
      <c r="PQ66" s="268">
        <v>42709.82</v>
      </c>
      <c r="PR66" s="268">
        <v>53040</v>
      </c>
      <c r="PS66" s="268">
        <v>51315.18</v>
      </c>
      <c r="PT66" s="268">
        <v>44060</v>
      </c>
      <c r="PU66" s="269"/>
      <c r="PV66" s="270">
        <f t="shared" si="28"/>
        <v>538500.72</v>
      </c>
      <c r="PW66" s="271">
        <f t="shared" si="28"/>
        <v>493105.72</v>
      </c>
      <c r="PX66" s="268">
        <v>7644.39</v>
      </c>
      <c r="PY66" s="268">
        <v>7688.24</v>
      </c>
      <c r="PZ66" s="268">
        <v>4345.32</v>
      </c>
      <c r="QA66" s="268">
        <v>5974.8</v>
      </c>
      <c r="QB66" s="268">
        <v>5718.62</v>
      </c>
      <c r="QC66" s="268">
        <v>6778.59</v>
      </c>
      <c r="QD66" s="268">
        <v>5252.57</v>
      </c>
      <c r="QE66" s="268">
        <v>4530.04</v>
      </c>
      <c r="QF66" s="268">
        <v>6273.55</v>
      </c>
      <c r="QG66" s="268">
        <v>6427.16</v>
      </c>
      <c r="QH66" s="268">
        <v>6143.59</v>
      </c>
      <c r="QI66" s="268">
        <v>5048.37</v>
      </c>
      <c r="QJ66" s="269"/>
      <c r="QK66" s="270">
        <f t="shared" si="29"/>
        <v>71825.239999999991</v>
      </c>
      <c r="QL66" s="271">
        <f t="shared" si="29"/>
        <v>64180.85</v>
      </c>
      <c r="QM66" s="268">
        <v>0</v>
      </c>
      <c r="QN66" s="268">
        <v>0</v>
      </c>
      <c r="QO66" s="268">
        <v>0</v>
      </c>
      <c r="QP66" s="268">
        <v>0</v>
      </c>
      <c r="QQ66" s="268">
        <v>0</v>
      </c>
      <c r="QR66" s="268">
        <v>0</v>
      </c>
      <c r="QS66" s="268">
        <v>0</v>
      </c>
      <c r="QT66" s="268">
        <v>0</v>
      </c>
      <c r="QU66" s="268">
        <v>0</v>
      </c>
      <c r="QV66" s="268">
        <v>0</v>
      </c>
      <c r="QW66" s="268">
        <v>0</v>
      </c>
      <c r="QX66" s="268">
        <v>0</v>
      </c>
      <c r="QY66" s="269"/>
      <c r="QZ66" s="270">
        <f t="shared" si="30"/>
        <v>0</v>
      </c>
      <c r="RA66" s="271">
        <f t="shared" si="30"/>
        <v>0</v>
      </c>
      <c r="RB66" s="268">
        <v>0</v>
      </c>
      <c r="RC66" s="268">
        <v>0</v>
      </c>
      <c r="RD66" s="268">
        <v>0</v>
      </c>
      <c r="RE66" s="268">
        <v>0</v>
      </c>
      <c r="RF66" s="268">
        <v>0</v>
      </c>
      <c r="RG66" s="268">
        <v>0</v>
      </c>
      <c r="RH66" s="268">
        <v>0</v>
      </c>
      <c r="RI66" s="268">
        <v>0</v>
      </c>
      <c r="RJ66" s="268">
        <v>0</v>
      </c>
      <c r="RK66" s="268">
        <v>0</v>
      </c>
      <c r="RL66" s="268">
        <v>0</v>
      </c>
      <c r="RM66" s="268">
        <v>0</v>
      </c>
      <c r="RN66" s="269"/>
      <c r="RO66" s="270">
        <f t="shared" si="31"/>
        <v>0</v>
      </c>
      <c r="RP66" s="271">
        <f t="shared" si="31"/>
        <v>0</v>
      </c>
      <c r="RQ66" s="268">
        <v>0</v>
      </c>
      <c r="RR66" s="268">
        <v>0</v>
      </c>
      <c r="RS66" s="268">
        <v>0</v>
      </c>
      <c r="RT66" s="268">
        <v>0</v>
      </c>
      <c r="RU66" s="268">
        <v>0</v>
      </c>
      <c r="RV66" s="268">
        <v>0</v>
      </c>
      <c r="RW66" s="268">
        <v>0</v>
      </c>
      <c r="RX66" s="268">
        <v>0</v>
      </c>
      <c r="RY66" s="268">
        <v>0</v>
      </c>
      <c r="RZ66" s="268">
        <v>0</v>
      </c>
      <c r="SA66" s="268">
        <v>0</v>
      </c>
      <c r="SB66" s="268">
        <v>0</v>
      </c>
      <c r="SC66" s="269"/>
      <c r="SD66" s="270">
        <f t="shared" si="32"/>
        <v>0</v>
      </c>
      <c r="SE66" s="271">
        <f t="shared" si="32"/>
        <v>0</v>
      </c>
      <c r="SF66" s="268">
        <v>0</v>
      </c>
      <c r="SG66" s="268">
        <v>0</v>
      </c>
      <c r="SH66" s="268">
        <v>0</v>
      </c>
      <c r="SI66" s="268">
        <v>0</v>
      </c>
      <c r="SJ66" s="268">
        <v>0</v>
      </c>
      <c r="SK66" s="268">
        <v>0</v>
      </c>
      <c r="SL66" s="268">
        <v>0</v>
      </c>
      <c r="SM66" s="268">
        <v>0</v>
      </c>
      <c r="SN66" s="268">
        <v>0</v>
      </c>
      <c r="SO66" s="268">
        <v>0</v>
      </c>
      <c r="SP66" s="268">
        <v>0</v>
      </c>
      <c r="SQ66" s="268">
        <v>0</v>
      </c>
      <c r="SR66" s="269"/>
      <c r="SS66" s="270">
        <f t="shared" si="33"/>
        <v>0</v>
      </c>
      <c r="ST66" s="271">
        <f t="shared" si="33"/>
        <v>0</v>
      </c>
      <c r="SU66" s="268">
        <v>12151.6</v>
      </c>
      <c r="SV66" s="268">
        <v>12336.28</v>
      </c>
      <c r="SW66" s="268">
        <v>9851.6</v>
      </c>
      <c r="SX66" s="268">
        <v>12015.7</v>
      </c>
      <c r="SY66" s="268">
        <v>7996.06</v>
      </c>
      <c r="SZ66" s="268">
        <v>16922.21</v>
      </c>
      <c r="TA66" s="268">
        <v>17722.21</v>
      </c>
      <c r="TB66" s="268">
        <v>6737.36</v>
      </c>
      <c r="TC66" s="268">
        <v>6036.47</v>
      </c>
      <c r="TD66" s="268">
        <v>16085</v>
      </c>
      <c r="TE66" s="268">
        <v>10955.53</v>
      </c>
      <c r="TF66" s="268">
        <v>10955.53</v>
      </c>
      <c r="TG66" s="269"/>
      <c r="TH66" s="270">
        <f t="shared" si="34"/>
        <v>139765.55000000002</v>
      </c>
      <c r="TI66" s="271">
        <f t="shared" si="34"/>
        <v>127613.95</v>
      </c>
      <c r="TJ66" s="268">
        <v>7593.05</v>
      </c>
      <c r="TK66" s="268">
        <v>6532.65</v>
      </c>
      <c r="TL66" s="268">
        <v>7265.61</v>
      </c>
      <c r="TM66" s="268">
        <v>10232.23</v>
      </c>
      <c r="TN66" s="268">
        <v>6255.86</v>
      </c>
      <c r="TO66" s="268">
        <v>7124.61</v>
      </c>
      <c r="TP66" s="268">
        <v>7008.93</v>
      </c>
      <c r="TQ66" s="268">
        <v>8096.8</v>
      </c>
      <c r="TR66" s="268">
        <v>7630.72</v>
      </c>
      <c r="TS66" s="268">
        <v>7314.68</v>
      </c>
      <c r="TT66" s="268">
        <v>9364.81</v>
      </c>
      <c r="TU66" s="268">
        <v>8092.25</v>
      </c>
      <c r="TV66" s="269"/>
      <c r="TW66" s="270">
        <f t="shared" si="35"/>
        <v>92512.200000000012</v>
      </c>
      <c r="TX66" s="271">
        <f t="shared" si="35"/>
        <v>84919.15</v>
      </c>
      <c r="TY66" s="268">
        <v>14240</v>
      </c>
      <c r="TZ66" s="268">
        <v>15440</v>
      </c>
      <c r="UA66" s="268">
        <v>15280</v>
      </c>
      <c r="UB66" s="268">
        <v>15920</v>
      </c>
      <c r="UC66" s="268">
        <v>14880</v>
      </c>
      <c r="UD66" s="268">
        <v>15840</v>
      </c>
      <c r="UE66" s="268">
        <v>15040</v>
      </c>
      <c r="UF66" s="268">
        <v>8400</v>
      </c>
      <c r="UG66" s="268">
        <v>13680</v>
      </c>
      <c r="UH66" s="268">
        <v>15680</v>
      </c>
      <c r="UI66" s="268">
        <v>19440</v>
      </c>
      <c r="UJ66" s="268">
        <v>19440</v>
      </c>
      <c r="UK66" s="269"/>
      <c r="UL66" s="270">
        <f t="shared" si="36"/>
        <v>183280</v>
      </c>
      <c r="UM66" s="271">
        <f t="shared" si="36"/>
        <v>169040</v>
      </c>
      <c r="UN66" s="268">
        <v>600</v>
      </c>
      <c r="UO66" s="268">
        <v>1050</v>
      </c>
      <c r="UP66" s="268">
        <v>800</v>
      </c>
      <c r="UQ66" s="268">
        <v>800</v>
      </c>
      <c r="UR66" s="268">
        <v>700</v>
      </c>
      <c r="US66" s="268">
        <v>450</v>
      </c>
      <c r="UT66" s="268">
        <v>450</v>
      </c>
      <c r="UU66" s="268">
        <v>1050</v>
      </c>
      <c r="UV66" s="268">
        <v>750</v>
      </c>
      <c r="UW66" s="268">
        <v>800</v>
      </c>
      <c r="UX66" s="268">
        <v>1050</v>
      </c>
      <c r="UY66" s="268">
        <v>1050</v>
      </c>
      <c r="UZ66" s="269"/>
      <c r="VA66" s="270">
        <f t="shared" si="37"/>
        <v>9550</v>
      </c>
      <c r="VB66" s="271">
        <f t="shared" si="37"/>
        <v>8950</v>
      </c>
      <c r="VC66" s="268">
        <v>0</v>
      </c>
      <c r="VD66" s="268">
        <v>0</v>
      </c>
      <c r="VE66" s="268">
        <v>0</v>
      </c>
      <c r="VF66" s="268">
        <v>0</v>
      </c>
      <c r="VG66" s="268">
        <v>0</v>
      </c>
      <c r="VH66" s="268">
        <v>0</v>
      </c>
      <c r="VI66" s="268">
        <v>0</v>
      </c>
      <c r="VJ66" s="268">
        <v>0</v>
      </c>
      <c r="VK66" s="268">
        <v>0</v>
      </c>
      <c r="VL66" s="268">
        <v>0</v>
      </c>
      <c r="VM66" s="268">
        <v>0</v>
      </c>
      <c r="VN66" s="268">
        <v>0</v>
      </c>
      <c r="VO66" s="269"/>
      <c r="VP66" s="270">
        <f t="shared" si="38"/>
        <v>0</v>
      </c>
      <c r="VQ66" s="271">
        <f t="shared" si="38"/>
        <v>0</v>
      </c>
      <c r="VR66" s="268">
        <v>0</v>
      </c>
      <c r="VS66" s="268">
        <v>0</v>
      </c>
      <c r="VT66" s="268">
        <v>0</v>
      </c>
      <c r="VU66" s="268">
        <v>0</v>
      </c>
      <c r="VV66" s="268">
        <v>0</v>
      </c>
      <c r="VW66" s="268">
        <v>0</v>
      </c>
      <c r="VX66" s="268">
        <v>0</v>
      </c>
      <c r="VY66" s="268">
        <v>0</v>
      </c>
      <c r="VZ66" s="268">
        <v>0</v>
      </c>
      <c r="WA66" s="268">
        <v>0</v>
      </c>
      <c r="WB66" s="268">
        <v>0</v>
      </c>
      <c r="WC66" s="268">
        <v>0</v>
      </c>
      <c r="WD66" s="269"/>
      <c r="WE66" s="270">
        <f t="shared" si="39"/>
        <v>0</v>
      </c>
      <c r="WF66" s="271">
        <f t="shared" si="39"/>
        <v>0</v>
      </c>
      <c r="WG66" s="268">
        <v>0</v>
      </c>
      <c r="WH66" s="268">
        <v>0</v>
      </c>
      <c r="WI66" s="268">
        <v>0</v>
      </c>
      <c r="WJ66" s="268">
        <v>0</v>
      </c>
      <c r="WK66" s="268">
        <v>0</v>
      </c>
      <c r="WL66" s="268">
        <v>0</v>
      </c>
      <c r="WM66" s="268">
        <v>0</v>
      </c>
      <c r="WN66" s="268">
        <v>0</v>
      </c>
      <c r="WO66" s="268">
        <v>0</v>
      </c>
      <c r="WP66" s="268">
        <v>0</v>
      </c>
      <c r="WQ66" s="268">
        <v>0</v>
      </c>
      <c r="WR66" s="268">
        <v>0</v>
      </c>
      <c r="WS66" s="269"/>
      <c r="WT66" s="270">
        <f t="shared" si="40"/>
        <v>0</v>
      </c>
      <c r="WU66" s="271">
        <f t="shared" si="40"/>
        <v>0</v>
      </c>
      <c r="WV66" s="268">
        <v>0</v>
      </c>
      <c r="WW66" s="268">
        <v>0</v>
      </c>
      <c r="WX66" s="268">
        <v>0</v>
      </c>
      <c r="WY66" s="268">
        <v>0</v>
      </c>
      <c r="WZ66" s="268">
        <v>0</v>
      </c>
      <c r="XA66" s="268">
        <v>0</v>
      </c>
      <c r="XB66" s="268">
        <v>0</v>
      </c>
      <c r="XC66" s="268">
        <v>0</v>
      </c>
      <c r="XD66" s="268">
        <v>0</v>
      </c>
      <c r="XE66" s="268">
        <v>0</v>
      </c>
      <c r="XF66" s="268">
        <v>0</v>
      </c>
      <c r="XG66" s="268">
        <v>0</v>
      </c>
      <c r="XH66" s="269"/>
      <c r="XI66" s="270">
        <f t="shared" si="41"/>
        <v>0</v>
      </c>
      <c r="XJ66" s="271">
        <f t="shared" si="41"/>
        <v>0</v>
      </c>
      <c r="XK66" s="268">
        <v>0</v>
      </c>
      <c r="XL66" s="268">
        <v>0</v>
      </c>
      <c r="XM66" s="268">
        <v>0</v>
      </c>
      <c r="XN66" s="268">
        <v>0</v>
      </c>
      <c r="XO66" s="268">
        <v>0</v>
      </c>
      <c r="XP66" s="268">
        <v>0</v>
      </c>
      <c r="XQ66" s="268">
        <v>0</v>
      </c>
      <c r="XR66" s="268">
        <v>0</v>
      </c>
      <c r="XS66" s="268">
        <v>0</v>
      </c>
      <c r="XT66" s="268">
        <v>0</v>
      </c>
      <c r="XU66" s="268">
        <v>0</v>
      </c>
      <c r="XV66" s="268">
        <v>0</v>
      </c>
      <c r="XW66" s="268"/>
      <c r="XX66" s="270">
        <f t="shared" si="42"/>
        <v>0</v>
      </c>
      <c r="XY66" s="271">
        <f t="shared" si="42"/>
        <v>0</v>
      </c>
      <c r="XZ66" s="268">
        <v>0</v>
      </c>
      <c r="YA66" s="268">
        <v>0</v>
      </c>
      <c r="YB66" s="268">
        <v>0</v>
      </c>
      <c r="YC66" s="268">
        <v>0</v>
      </c>
      <c r="YD66" s="268">
        <v>0</v>
      </c>
      <c r="YE66" s="268">
        <v>0</v>
      </c>
      <c r="YF66" s="268">
        <v>0</v>
      </c>
      <c r="YG66" s="268">
        <v>0</v>
      </c>
      <c r="YH66" s="268">
        <v>0</v>
      </c>
      <c r="YI66" s="268">
        <v>0</v>
      </c>
      <c r="YJ66" s="268">
        <v>0</v>
      </c>
      <c r="YK66" s="268">
        <v>0</v>
      </c>
      <c r="YL66" s="269"/>
      <c r="YM66" s="270">
        <f t="shared" si="43"/>
        <v>0</v>
      </c>
      <c r="YN66" s="271">
        <f t="shared" si="43"/>
        <v>0</v>
      </c>
      <c r="YO66" s="268">
        <v>0</v>
      </c>
      <c r="YP66" s="268">
        <v>0</v>
      </c>
      <c r="YQ66" s="268">
        <v>0</v>
      </c>
      <c r="YR66" s="268">
        <v>0</v>
      </c>
      <c r="YS66" s="268">
        <v>0</v>
      </c>
      <c r="YT66" s="268">
        <v>0</v>
      </c>
      <c r="YU66" s="268">
        <v>0</v>
      </c>
      <c r="YV66" s="268">
        <v>0</v>
      </c>
      <c r="YW66" s="268">
        <v>0</v>
      </c>
      <c r="YX66" s="268">
        <v>0</v>
      </c>
      <c r="YY66" s="268">
        <v>0</v>
      </c>
      <c r="YZ66" s="268">
        <v>0</v>
      </c>
      <c r="ZA66" s="269"/>
      <c r="ZB66" s="270">
        <f t="shared" si="44"/>
        <v>0</v>
      </c>
      <c r="ZC66" s="271">
        <f t="shared" si="44"/>
        <v>0</v>
      </c>
      <c r="ZD66" s="268">
        <v>0</v>
      </c>
      <c r="ZE66" s="268">
        <v>0</v>
      </c>
      <c r="ZF66" s="268">
        <v>0</v>
      </c>
      <c r="ZG66" s="268">
        <v>0</v>
      </c>
      <c r="ZH66" s="268">
        <v>0</v>
      </c>
      <c r="ZI66" s="268">
        <v>0</v>
      </c>
      <c r="ZJ66" s="268">
        <v>0</v>
      </c>
      <c r="ZK66" s="268">
        <v>0</v>
      </c>
      <c r="ZL66" s="268">
        <v>0</v>
      </c>
      <c r="ZM66" s="268">
        <v>0</v>
      </c>
      <c r="ZN66" s="268">
        <v>0</v>
      </c>
      <c r="ZO66" s="268">
        <v>0</v>
      </c>
      <c r="ZP66" s="269"/>
      <c r="ZQ66" s="270">
        <f t="shared" si="45"/>
        <v>0</v>
      </c>
      <c r="ZR66" s="271">
        <f t="shared" si="45"/>
        <v>0</v>
      </c>
      <c r="ZS66" s="268">
        <v>0</v>
      </c>
      <c r="ZT66" s="268">
        <v>0</v>
      </c>
      <c r="ZU66" s="268">
        <v>0</v>
      </c>
      <c r="ZV66" s="268">
        <v>0</v>
      </c>
      <c r="ZW66" s="268">
        <v>0</v>
      </c>
      <c r="ZX66" s="268">
        <v>0</v>
      </c>
      <c r="ZY66" s="268">
        <v>0</v>
      </c>
      <c r="ZZ66" s="268">
        <v>0</v>
      </c>
      <c r="AAA66" s="268">
        <v>0</v>
      </c>
      <c r="AAB66" s="268">
        <v>0</v>
      </c>
      <c r="AAC66" s="268">
        <v>0</v>
      </c>
      <c r="AAD66" s="268">
        <v>0</v>
      </c>
      <c r="AAE66" s="269"/>
      <c r="AAF66" s="270">
        <f t="shared" si="46"/>
        <v>0</v>
      </c>
      <c r="AAG66" s="271">
        <f t="shared" si="46"/>
        <v>0</v>
      </c>
      <c r="AAH66" s="268">
        <v>66482.820000000007</v>
      </c>
      <c r="AAI66" s="268">
        <v>97789.71</v>
      </c>
      <c r="AAJ66" s="268">
        <v>67836.33</v>
      </c>
      <c r="AAK66" s="268">
        <v>70024.22</v>
      </c>
      <c r="AAL66" s="268">
        <v>75951.97</v>
      </c>
      <c r="AAM66" s="268">
        <v>130468.15</v>
      </c>
      <c r="AAN66" s="268">
        <v>90950.15</v>
      </c>
      <c r="AAO66" s="268">
        <v>67610.22</v>
      </c>
      <c r="AAP66" s="268">
        <v>65420.05</v>
      </c>
      <c r="AAQ66" s="268">
        <v>70900.27</v>
      </c>
      <c r="AAR66" s="268">
        <v>61528.69</v>
      </c>
      <c r="AAS66" s="268">
        <v>73556.89</v>
      </c>
      <c r="AAT66" s="269"/>
      <c r="AAU66" s="270">
        <f t="shared" si="47"/>
        <v>938519.47000000009</v>
      </c>
      <c r="AAV66" s="271">
        <f t="shared" si="47"/>
        <v>872036.65</v>
      </c>
      <c r="AAW66" s="268">
        <v>23997.89</v>
      </c>
      <c r="AAX66" s="268">
        <v>28646.29</v>
      </c>
      <c r="AAY66" s="268">
        <v>21486.54</v>
      </c>
      <c r="AAZ66" s="268">
        <v>22904.18</v>
      </c>
      <c r="ABA66" s="268">
        <v>23174.92</v>
      </c>
      <c r="ABB66" s="268">
        <v>29816.92</v>
      </c>
      <c r="ABC66" s="268">
        <v>29741.1</v>
      </c>
      <c r="ABD66" s="268">
        <v>16232</v>
      </c>
      <c r="ABE66" s="268">
        <v>14088.09</v>
      </c>
      <c r="ABF66" s="268">
        <v>17410.939999999999</v>
      </c>
      <c r="ABG66" s="268">
        <v>15493.01</v>
      </c>
      <c r="ABH66" s="268">
        <v>21026.959999999999</v>
      </c>
      <c r="ABI66" s="269"/>
      <c r="ABJ66" s="270">
        <f t="shared" si="48"/>
        <v>264018.84000000003</v>
      </c>
      <c r="ABK66" s="271">
        <f t="shared" si="48"/>
        <v>240020.95</v>
      </c>
      <c r="ABL66" s="268">
        <v>21652.720000000001</v>
      </c>
      <c r="ABM66" s="268">
        <v>27148.93</v>
      </c>
      <c r="ABN66" s="268">
        <v>19870.54</v>
      </c>
      <c r="ABO66" s="268">
        <v>22746.14</v>
      </c>
      <c r="ABP66" s="268">
        <v>25126.3</v>
      </c>
      <c r="ABQ66" s="268">
        <v>28028.06</v>
      </c>
      <c r="ABR66" s="268">
        <v>28673.77</v>
      </c>
      <c r="ABS66" s="268">
        <v>13651.92</v>
      </c>
      <c r="ABT66" s="268">
        <v>12598.23</v>
      </c>
      <c r="ABU66" s="268">
        <v>15940.14</v>
      </c>
      <c r="ABV66" s="268">
        <v>15717.18</v>
      </c>
      <c r="ABW66" s="268">
        <v>31197.99</v>
      </c>
      <c r="ABX66" s="269"/>
      <c r="ABY66" s="270">
        <f t="shared" si="49"/>
        <v>262351.92</v>
      </c>
      <c r="ABZ66" s="271">
        <f t="shared" si="49"/>
        <v>240699.2</v>
      </c>
      <c r="ACA66" s="268">
        <v>81979.5</v>
      </c>
      <c r="ACB66" s="268">
        <v>82621.66</v>
      </c>
      <c r="ACC66" s="268">
        <v>71392.88</v>
      </c>
      <c r="ACD66" s="268">
        <v>81302.23</v>
      </c>
      <c r="ACE66" s="268">
        <v>81031.399999999994</v>
      </c>
      <c r="ACF66" s="268">
        <v>85411.63</v>
      </c>
      <c r="ACG66" s="268">
        <v>96268.160000000003</v>
      </c>
      <c r="ACH66" s="268">
        <v>51640.65</v>
      </c>
      <c r="ACI66" s="268">
        <v>39855.050000000003</v>
      </c>
      <c r="ACJ66" s="268">
        <v>56412.44</v>
      </c>
      <c r="ACK66" s="268">
        <v>52542.8</v>
      </c>
      <c r="ACL66" s="268">
        <v>74043.72</v>
      </c>
      <c r="ACM66" s="269"/>
      <c r="ACN66" s="270">
        <f t="shared" si="50"/>
        <v>854502.12000000011</v>
      </c>
      <c r="ACO66" s="271">
        <f t="shared" si="50"/>
        <v>772522.62000000011</v>
      </c>
      <c r="ACP66" s="268">
        <v>0</v>
      </c>
      <c r="ACQ66" s="268">
        <v>0</v>
      </c>
      <c r="ACR66" s="268">
        <v>115</v>
      </c>
      <c r="ACS66" s="268">
        <v>0</v>
      </c>
      <c r="ACT66" s="268">
        <v>100</v>
      </c>
      <c r="ACU66" s="268">
        <v>100</v>
      </c>
      <c r="ACV66" s="268">
        <v>100</v>
      </c>
      <c r="ACW66" s="268">
        <v>0</v>
      </c>
      <c r="ACX66" s="268">
        <v>0</v>
      </c>
      <c r="ACY66" s="268">
        <v>0</v>
      </c>
      <c r="ACZ66" s="268">
        <v>0</v>
      </c>
      <c r="ADA66" s="268">
        <v>195</v>
      </c>
      <c r="ADB66" s="269"/>
      <c r="ADC66" s="270">
        <f t="shared" si="51"/>
        <v>610</v>
      </c>
      <c r="ADD66" s="271">
        <f t="shared" si="51"/>
        <v>610</v>
      </c>
      <c r="ADE66" s="268">
        <v>271.64999999999998</v>
      </c>
      <c r="ADF66" s="268">
        <v>211.1</v>
      </c>
      <c r="ADG66" s="268">
        <v>216.15</v>
      </c>
      <c r="ADH66" s="268">
        <v>122.95</v>
      </c>
      <c r="ADI66" s="268">
        <v>404.35</v>
      </c>
      <c r="ADJ66" s="268">
        <v>275.39999999999998</v>
      </c>
      <c r="ADK66" s="268">
        <v>435.75</v>
      </c>
      <c r="ADL66" s="268">
        <v>143</v>
      </c>
      <c r="ADM66" s="268">
        <v>172</v>
      </c>
      <c r="ADN66" s="268">
        <v>143.94999999999999</v>
      </c>
      <c r="ADO66" s="268">
        <v>289</v>
      </c>
      <c r="ADP66" s="268">
        <v>140.9</v>
      </c>
      <c r="ADQ66" s="269"/>
      <c r="ADR66" s="270">
        <f t="shared" si="52"/>
        <v>2826.2</v>
      </c>
      <c r="ADS66" s="271">
        <f t="shared" si="52"/>
        <v>2554.5500000000002</v>
      </c>
      <c r="ADT66" s="268">
        <v>0</v>
      </c>
      <c r="ADU66" s="268">
        <v>0</v>
      </c>
      <c r="ADV66" s="268">
        <v>80</v>
      </c>
      <c r="ADW66" s="268">
        <v>0</v>
      </c>
      <c r="ADX66" s="268">
        <v>0</v>
      </c>
      <c r="ADY66" s="268">
        <v>0</v>
      </c>
      <c r="ADZ66" s="268">
        <v>0</v>
      </c>
      <c r="AEA66" s="268">
        <v>0</v>
      </c>
      <c r="AEB66" s="268">
        <v>0</v>
      </c>
      <c r="AEC66" s="268">
        <v>0</v>
      </c>
      <c r="AED66" s="268">
        <v>0</v>
      </c>
      <c r="AEE66" s="268">
        <v>0</v>
      </c>
      <c r="AEF66" s="269"/>
      <c r="AEG66" s="270">
        <f t="shared" si="53"/>
        <v>80</v>
      </c>
      <c r="AEH66" s="271">
        <f t="shared" si="53"/>
        <v>80</v>
      </c>
      <c r="AEI66" s="268">
        <v>0</v>
      </c>
      <c r="AEJ66" s="268">
        <v>0</v>
      </c>
      <c r="AEK66" s="268">
        <v>0</v>
      </c>
      <c r="AEL66" s="268">
        <v>0</v>
      </c>
      <c r="AEM66" s="268">
        <v>0</v>
      </c>
      <c r="AEN66" s="268">
        <v>0</v>
      </c>
      <c r="AEO66" s="268">
        <v>0</v>
      </c>
      <c r="AEP66" s="268">
        <v>0</v>
      </c>
      <c r="AEQ66" s="268">
        <v>0</v>
      </c>
      <c r="AER66" s="268">
        <v>0</v>
      </c>
      <c r="AES66" s="268">
        <v>0</v>
      </c>
      <c r="AET66" s="268">
        <v>0</v>
      </c>
      <c r="AEU66" s="269"/>
      <c r="AEV66" s="270">
        <f t="shared" si="54"/>
        <v>0</v>
      </c>
      <c r="AEW66" s="271">
        <f t="shared" si="54"/>
        <v>0</v>
      </c>
      <c r="AEX66" s="268">
        <v>0</v>
      </c>
      <c r="AEY66" s="268">
        <v>0</v>
      </c>
      <c r="AEZ66" s="268">
        <v>0</v>
      </c>
      <c r="AFA66" s="268">
        <v>0</v>
      </c>
      <c r="AFB66" s="268">
        <v>0</v>
      </c>
      <c r="AFC66" s="268">
        <v>0</v>
      </c>
      <c r="AFD66" s="268">
        <v>0</v>
      </c>
      <c r="AFE66" s="268">
        <v>0</v>
      </c>
      <c r="AFF66" s="268">
        <v>0</v>
      </c>
      <c r="AFG66" s="268">
        <v>0</v>
      </c>
      <c r="AFH66" s="268">
        <v>0</v>
      </c>
      <c r="AFI66" s="268">
        <v>0</v>
      </c>
      <c r="AFJ66" s="269"/>
      <c r="AFK66" s="270">
        <f t="shared" si="55"/>
        <v>0</v>
      </c>
      <c r="AFL66" s="271">
        <f t="shared" si="55"/>
        <v>0</v>
      </c>
      <c r="AFM66" s="268">
        <v>49.28</v>
      </c>
      <c r="AFN66" s="268">
        <v>32.6</v>
      </c>
      <c r="AFO66" s="268">
        <v>224.12</v>
      </c>
      <c r="AFP66" s="268">
        <v>3.34</v>
      </c>
      <c r="AFQ66" s="268">
        <v>0</v>
      </c>
      <c r="AFR66" s="268">
        <v>88.79</v>
      </c>
      <c r="AFS66" s="268">
        <v>0</v>
      </c>
      <c r="AFT66" s="268">
        <v>0</v>
      </c>
      <c r="AFU66" s="268">
        <v>28.16</v>
      </c>
      <c r="AFV66" s="268">
        <v>72.2</v>
      </c>
      <c r="AFW66" s="268">
        <v>85.03</v>
      </c>
      <c r="AFX66" s="268">
        <v>37.619999999999997</v>
      </c>
      <c r="AFY66" s="269"/>
      <c r="AFZ66" s="270">
        <f t="shared" si="56"/>
        <v>621.14</v>
      </c>
      <c r="AGA66" s="271">
        <f t="shared" si="56"/>
        <v>571.86</v>
      </c>
      <c r="AGB66" s="268">
        <v>0</v>
      </c>
      <c r="AGC66" s="268">
        <v>0</v>
      </c>
      <c r="AGD66" s="268">
        <v>0</v>
      </c>
      <c r="AGE66" s="268">
        <v>0</v>
      </c>
      <c r="AGF66" s="268">
        <v>0</v>
      </c>
      <c r="AGG66" s="268">
        <v>0</v>
      </c>
      <c r="AGH66" s="268">
        <v>0</v>
      </c>
      <c r="AGI66" s="268">
        <v>0</v>
      </c>
      <c r="AGJ66" s="268">
        <v>0</v>
      </c>
      <c r="AGK66" s="268">
        <v>0</v>
      </c>
      <c r="AGL66" s="268">
        <v>0</v>
      </c>
      <c r="AGM66" s="268">
        <v>0</v>
      </c>
      <c r="AGN66" s="269"/>
      <c r="AGO66" s="270">
        <f t="shared" si="57"/>
        <v>0</v>
      </c>
      <c r="AGP66" s="271">
        <f t="shared" si="57"/>
        <v>0</v>
      </c>
      <c r="AGQ66" s="268">
        <v>0</v>
      </c>
      <c r="AGR66" s="268">
        <v>0</v>
      </c>
      <c r="AGS66" s="268">
        <v>0</v>
      </c>
      <c r="AGT66" s="268">
        <v>0</v>
      </c>
      <c r="AGU66" s="268">
        <v>0</v>
      </c>
      <c r="AGV66" s="268">
        <v>0</v>
      </c>
      <c r="AGW66" s="268">
        <v>0</v>
      </c>
      <c r="AGX66" s="268">
        <v>0</v>
      </c>
      <c r="AGY66" s="268">
        <v>0</v>
      </c>
      <c r="AGZ66" s="268">
        <v>0</v>
      </c>
      <c r="AHA66" s="268">
        <v>0</v>
      </c>
      <c r="AHB66" s="268">
        <v>0</v>
      </c>
      <c r="AHC66" s="269"/>
      <c r="AHD66" s="270">
        <f t="shared" si="58"/>
        <v>0</v>
      </c>
      <c r="AHE66" s="271">
        <f t="shared" si="58"/>
        <v>0</v>
      </c>
      <c r="AHF66" s="268">
        <v>0</v>
      </c>
      <c r="AHG66" s="268">
        <v>0</v>
      </c>
      <c r="AHH66" s="268">
        <v>0</v>
      </c>
      <c r="AHI66" s="268">
        <v>0</v>
      </c>
      <c r="AHJ66" s="268">
        <v>0</v>
      </c>
      <c r="AHK66" s="268">
        <v>0</v>
      </c>
      <c r="AHL66" s="268">
        <v>0</v>
      </c>
      <c r="AHM66" s="268">
        <v>0</v>
      </c>
      <c r="AHN66" s="268">
        <v>0</v>
      </c>
      <c r="AHO66" s="268">
        <v>0</v>
      </c>
      <c r="AHP66" s="268">
        <v>0</v>
      </c>
      <c r="AHQ66" s="268">
        <v>0</v>
      </c>
      <c r="AHR66" s="269"/>
      <c r="AHS66" s="270">
        <f t="shared" si="59"/>
        <v>0</v>
      </c>
      <c r="AHT66" s="271">
        <f t="shared" si="59"/>
        <v>0</v>
      </c>
      <c r="AHU66" s="268">
        <v>0</v>
      </c>
      <c r="AHV66" s="268">
        <v>0</v>
      </c>
      <c r="AHW66" s="268">
        <v>0</v>
      </c>
      <c r="AHX66" s="268">
        <v>0</v>
      </c>
      <c r="AHY66" s="268">
        <v>0</v>
      </c>
      <c r="AHZ66" s="268">
        <v>0</v>
      </c>
      <c r="AIA66" s="268">
        <v>0</v>
      </c>
      <c r="AIB66" s="268">
        <v>0</v>
      </c>
      <c r="AIC66" s="268">
        <v>0</v>
      </c>
      <c r="AID66" s="268">
        <v>0</v>
      </c>
      <c r="AIE66" s="268">
        <v>0</v>
      </c>
      <c r="AIF66" s="268">
        <v>0</v>
      </c>
      <c r="AIG66" s="269"/>
      <c r="AIH66" s="270">
        <f t="shared" si="60"/>
        <v>0</v>
      </c>
      <c r="AII66" s="271">
        <f t="shared" si="60"/>
        <v>0</v>
      </c>
      <c r="AIJ66" s="268">
        <v>0</v>
      </c>
      <c r="AIK66" s="268">
        <v>0</v>
      </c>
      <c r="AIL66" s="268">
        <v>0</v>
      </c>
      <c r="AIM66" s="268">
        <v>0</v>
      </c>
      <c r="AIN66" s="268">
        <v>0</v>
      </c>
      <c r="AIO66" s="268">
        <v>0</v>
      </c>
      <c r="AIP66" s="268">
        <v>0</v>
      </c>
      <c r="AIQ66" s="268">
        <v>0</v>
      </c>
      <c r="AIR66" s="268">
        <v>0</v>
      </c>
      <c r="AIS66" s="268">
        <v>0</v>
      </c>
      <c r="AIT66" s="268">
        <v>0</v>
      </c>
      <c r="AIU66" s="268">
        <v>0</v>
      </c>
      <c r="AIV66" s="269"/>
      <c r="AIW66" s="270">
        <f t="shared" si="61"/>
        <v>0</v>
      </c>
      <c r="AIX66" s="271">
        <f t="shared" si="61"/>
        <v>0</v>
      </c>
      <c r="AIY66" s="268">
        <v>0</v>
      </c>
      <c r="AIZ66" s="268">
        <v>0</v>
      </c>
      <c r="AJA66" s="268">
        <v>0</v>
      </c>
      <c r="AJB66" s="268">
        <v>0</v>
      </c>
      <c r="AJC66" s="268">
        <v>0</v>
      </c>
      <c r="AJD66" s="268">
        <v>0</v>
      </c>
      <c r="AJE66" s="268">
        <v>0</v>
      </c>
      <c r="AJF66" s="268">
        <v>0</v>
      </c>
      <c r="AJG66" s="268">
        <v>0</v>
      </c>
      <c r="AJH66" s="268">
        <v>0</v>
      </c>
      <c r="AJI66" s="268">
        <v>0</v>
      </c>
      <c r="AJJ66" s="268">
        <v>0</v>
      </c>
      <c r="AJK66" s="269"/>
      <c r="AJL66" s="270">
        <f t="shared" si="62"/>
        <v>0</v>
      </c>
      <c r="AJM66" s="271">
        <f t="shared" si="62"/>
        <v>0</v>
      </c>
      <c r="AJN66" s="268">
        <v>0</v>
      </c>
      <c r="AJO66" s="268">
        <v>0</v>
      </c>
      <c r="AJP66" s="268">
        <v>0</v>
      </c>
      <c r="AJQ66" s="268">
        <v>0</v>
      </c>
      <c r="AJR66" s="268">
        <v>0</v>
      </c>
      <c r="AJS66" s="268">
        <v>0</v>
      </c>
      <c r="AJT66" s="268">
        <v>0</v>
      </c>
      <c r="AJU66" s="268">
        <v>0</v>
      </c>
      <c r="AJV66" s="268">
        <v>0</v>
      </c>
      <c r="AJW66" s="268">
        <v>0</v>
      </c>
      <c r="AJX66" s="268">
        <v>0</v>
      </c>
      <c r="AJY66" s="268">
        <v>0</v>
      </c>
      <c r="AJZ66" s="269"/>
      <c r="AKA66" s="270">
        <f t="shared" si="63"/>
        <v>0</v>
      </c>
      <c r="AKB66" s="271">
        <f t="shared" si="63"/>
        <v>0</v>
      </c>
      <c r="AKC66" s="268">
        <v>0</v>
      </c>
      <c r="AKD66" s="268">
        <v>0</v>
      </c>
      <c r="AKE66" s="268">
        <v>0</v>
      </c>
      <c r="AKF66" s="268">
        <v>0</v>
      </c>
      <c r="AKG66" s="268">
        <v>0</v>
      </c>
      <c r="AKH66" s="268">
        <v>0</v>
      </c>
      <c r="AKI66" s="268">
        <v>0</v>
      </c>
      <c r="AKJ66" s="268">
        <v>0</v>
      </c>
      <c r="AKK66" s="268">
        <v>0</v>
      </c>
      <c r="AKL66" s="268">
        <v>0</v>
      </c>
      <c r="AKM66" s="268">
        <v>0</v>
      </c>
      <c r="AKN66" s="268">
        <v>0</v>
      </c>
      <c r="AKO66" s="269"/>
      <c r="AKP66" s="270">
        <f t="shared" si="64"/>
        <v>0</v>
      </c>
      <c r="AKQ66" s="271">
        <f t="shared" si="64"/>
        <v>0</v>
      </c>
      <c r="AKR66" s="268">
        <v>130962.39</v>
      </c>
      <c r="AKS66" s="268">
        <v>8200</v>
      </c>
      <c r="AKT66" s="268">
        <v>13950</v>
      </c>
      <c r="AKU66" s="268">
        <v>2600</v>
      </c>
      <c r="AKV66" s="268">
        <v>14121</v>
      </c>
      <c r="AKW66" s="268">
        <v>34687.96</v>
      </c>
      <c r="AKX66" s="268">
        <v>7975</v>
      </c>
      <c r="AKY66" s="268">
        <v>4000</v>
      </c>
      <c r="AKZ66" s="268">
        <v>5200</v>
      </c>
      <c r="ALA66" s="268">
        <v>6772.95</v>
      </c>
      <c r="ALB66" s="268">
        <v>6070</v>
      </c>
      <c r="ALC66" s="268">
        <v>1973</v>
      </c>
      <c r="ALD66" s="269"/>
      <c r="ALE66" s="270">
        <f t="shared" si="65"/>
        <v>236512.30000000002</v>
      </c>
      <c r="ALF66" s="271">
        <f t="shared" si="65"/>
        <v>105549.90999999999</v>
      </c>
      <c r="ALG66" s="268">
        <v>0</v>
      </c>
      <c r="ALH66" s="268">
        <v>0</v>
      </c>
      <c r="ALI66" s="268">
        <v>0</v>
      </c>
      <c r="ALJ66" s="268">
        <v>0</v>
      </c>
      <c r="ALK66" s="268">
        <v>0</v>
      </c>
      <c r="ALL66" s="268">
        <v>0</v>
      </c>
      <c r="ALM66" s="268">
        <v>0</v>
      </c>
      <c r="ALN66" s="268">
        <v>0</v>
      </c>
      <c r="ALO66" s="268">
        <v>0</v>
      </c>
      <c r="ALP66" s="268">
        <v>0</v>
      </c>
      <c r="ALQ66" s="268">
        <v>0</v>
      </c>
      <c r="ALR66" s="268">
        <v>0</v>
      </c>
      <c r="ALS66" s="269"/>
      <c r="ALT66" s="270">
        <f t="shared" si="66"/>
        <v>0</v>
      </c>
      <c r="ALU66" s="271">
        <f t="shared" si="66"/>
        <v>0</v>
      </c>
      <c r="ALV66" s="268">
        <v>0</v>
      </c>
      <c r="ALW66" s="268">
        <v>0</v>
      </c>
      <c r="ALX66" s="268">
        <v>0</v>
      </c>
      <c r="ALY66" s="268">
        <v>0</v>
      </c>
      <c r="ALZ66" s="268">
        <v>0</v>
      </c>
      <c r="AMA66" s="268">
        <v>0</v>
      </c>
      <c r="AMB66" s="268">
        <v>0</v>
      </c>
      <c r="AMC66" s="268">
        <v>0</v>
      </c>
      <c r="AMD66" s="268">
        <v>0</v>
      </c>
      <c r="AME66" s="268">
        <v>0</v>
      </c>
      <c r="AMF66" s="268">
        <v>0</v>
      </c>
      <c r="AMG66" s="268">
        <v>0</v>
      </c>
      <c r="AMH66" s="269"/>
      <c r="AMI66" s="270">
        <f t="shared" si="67"/>
        <v>0</v>
      </c>
      <c r="AMJ66" s="271">
        <f t="shared" si="67"/>
        <v>0</v>
      </c>
      <c r="AMK66" s="268">
        <v>0</v>
      </c>
      <c r="AML66" s="268">
        <v>0</v>
      </c>
      <c r="AMM66" s="268">
        <v>0</v>
      </c>
      <c r="AMN66" s="268">
        <v>0</v>
      </c>
      <c r="AMO66" s="268">
        <v>0</v>
      </c>
      <c r="AMP66" s="268">
        <v>0</v>
      </c>
      <c r="AMQ66" s="268">
        <v>0</v>
      </c>
      <c r="AMR66" s="268">
        <v>0</v>
      </c>
      <c r="AMS66" s="268">
        <v>0</v>
      </c>
      <c r="AMT66" s="268">
        <v>0</v>
      </c>
      <c r="AMU66" s="268">
        <v>0</v>
      </c>
      <c r="AMV66" s="268">
        <v>0</v>
      </c>
      <c r="AMW66" s="269"/>
      <c r="AMX66" s="270">
        <f t="shared" si="68"/>
        <v>0</v>
      </c>
      <c r="AMY66" s="271">
        <f t="shared" si="68"/>
        <v>0</v>
      </c>
      <c r="AMZ66" s="268">
        <v>0</v>
      </c>
      <c r="ANA66" s="268">
        <v>0</v>
      </c>
      <c r="ANB66" s="268">
        <v>0</v>
      </c>
      <c r="ANC66" s="268">
        <v>0</v>
      </c>
      <c r="AND66" s="268">
        <v>0</v>
      </c>
      <c r="ANE66" s="268">
        <v>0</v>
      </c>
      <c r="ANF66" s="268">
        <v>0</v>
      </c>
      <c r="ANG66" s="268">
        <v>0</v>
      </c>
      <c r="ANH66" s="268">
        <v>0</v>
      </c>
      <c r="ANI66" s="268">
        <v>0</v>
      </c>
      <c r="ANJ66" s="268">
        <v>0</v>
      </c>
      <c r="ANK66" s="268">
        <v>0</v>
      </c>
      <c r="ANL66" s="269"/>
      <c r="ANM66" s="270">
        <f t="shared" si="69"/>
        <v>0</v>
      </c>
      <c r="ANN66" s="271">
        <f t="shared" si="69"/>
        <v>0</v>
      </c>
      <c r="ANO66" s="268">
        <v>0</v>
      </c>
      <c r="ANP66" s="268">
        <v>0</v>
      </c>
      <c r="ANQ66" s="268">
        <v>0</v>
      </c>
      <c r="ANR66" s="268">
        <v>0</v>
      </c>
      <c r="ANS66" s="268">
        <v>0</v>
      </c>
      <c r="ANT66" s="268">
        <v>0</v>
      </c>
      <c r="ANU66" s="268">
        <v>0</v>
      </c>
      <c r="ANV66" s="268">
        <v>0</v>
      </c>
      <c r="ANW66" s="268">
        <v>0</v>
      </c>
      <c r="ANX66" s="268">
        <v>0</v>
      </c>
      <c r="ANY66" s="268">
        <v>0</v>
      </c>
      <c r="ANZ66" s="268">
        <v>0</v>
      </c>
      <c r="AOA66" s="269"/>
      <c r="AOB66" s="270">
        <f t="shared" si="70"/>
        <v>0</v>
      </c>
      <c r="AOC66" s="271">
        <f t="shared" si="70"/>
        <v>0</v>
      </c>
      <c r="AOD66" s="268">
        <v>0</v>
      </c>
      <c r="AOE66" s="268">
        <v>0</v>
      </c>
      <c r="AOF66" s="268">
        <v>0</v>
      </c>
      <c r="AOG66" s="268">
        <v>0</v>
      </c>
      <c r="AOH66" s="268">
        <v>0</v>
      </c>
      <c r="AOI66" s="268">
        <v>0</v>
      </c>
      <c r="AOJ66" s="268">
        <v>0</v>
      </c>
      <c r="AOK66" s="268">
        <v>0</v>
      </c>
      <c r="AOL66" s="268">
        <v>0</v>
      </c>
      <c r="AOM66" s="268">
        <v>0</v>
      </c>
      <c r="AON66" s="268">
        <v>0</v>
      </c>
      <c r="AOO66" s="268">
        <v>0</v>
      </c>
      <c r="AOP66" s="269"/>
      <c r="AOQ66" s="270">
        <f t="shared" si="71"/>
        <v>0</v>
      </c>
      <c r="AOR66" s="271">
        <f t="shared" si="71"/>
        <v>0</v>
      </c>
      <c r="AOS66" s="268">
        <v>0</v>
      </c>
      <c r="AOT66" s="268">
        <v>0</v>
      </c>
      <c r="AOU66" s="268">
        <v>0</v>
      </c>
      <c r="AOV66" s="268">
        <v>0</v>
      </c>
      <c r="AOW66" s="268">
        <v>0</v>
      </c>
      <c r="AOX66" s="268">
        <v>0</v>
      </c>
      <c r="AOY66" s="268">
        <v>0</v>
      </c>
      <c r="AOZ66" s="268">
        <v>0</v>
      </c>
      <c r="APA66" s="268">
        <v>0</v>
      </c>
      <c r="APB66" s="268">
        <v>0</v>
      </c>
      <c r="APC66" s="268">
        <v>0</v>
      </c>
      <c r="APD66" s="268">
        <v>0</v>
      </c>
      <c r="APE66" s="269"/>
      <c r="APF66" s="270">
        <f t="shared" si="72"/>
        <v>0</v>
      </c>
      <c r="APG66" s="271">
        <f t="shared" si="72"/>
        <v>0</v>
      </c>
      <c r="APH66" s="268">
        <v>0</v>
      </c>
      <c r="API66" s="268">
        <v>0</v>
      </c>
      <c r="APJ66" s="268">
        <v>0</v>
      </c>
      <c r="APK66" s="268">
        <v>0</v>
      </c>
      <c r="APL66" s="268">
        <v>0</v>
      </c>
      <c r="APM66" s="268">
        <v>0</v>
      </c>
      <c r="APN66" s="268">
        <v>0</v>
      </c>
      <c r="APO66" s="268">
        <v>0</v>
      </c>
      <c r="APP66" s="268">
        <v>0</v>
      </c>
      <c r="APQ66" s="268">
        <v>0</v>
      </c>
      <c r="APR66" s="268">
        <v>0</v>
      </c>
      <c r="APS66" s="268">
        <v>0</v>
      </c>
      <c r="APT66" s="269"/>
      <c r="APU66" s="270">
        <f t="shared" si="73"/>
        <v>0</v>
      </c>
      <c r="APV66" s="271">
        <f t="shared" si="73"/>
        <v>0</v>
      </c>
      <c r="APW66" s="268">
        <v>0</v>
      </c>
      <c r="APX66" s="268">
        <v>0</v>
      </c>
      <c r="APY66" s="268">
        <v>0</v>
      </c>
      <c r="APZ66" s="268">
        <v>0</v>
      </c>
      <c r="AQA66" s="268">
        <v>0</v>
      </c>
      <c r="AQB66" s="268">
        <v>0</v>
      </c>
      <c r="AQC66" s="268">
        <v>0</v>
      </c>
      <c r="AQD66" s="268">
        <v>0</v>
      </c>
      <c r="AQE66" s="268">
        <v>0</v>
      </c>
      <c r="AQF66" s="268">
        <v>0</v>
      </c>
      <c r="AQG66" s="268">
        <v>0</v>
      </c>
      <c r="AQH66" s="268">
        <v>0</v>
      </c>
      <c r="AQI66" s="269"/>
      <c r="AQJ66" s="270">
        <f t="shared" si="74"/>
        <v>0</v>
      </c>
      <c r="AQK66" s="271">
        <f t="shared" si="74"/>
        <v>0</v>
      </c>
      <c r="AQL66" s="268"/>
      <c r="AQM66" s="268"/>
      <c r="AQN66" s="268"/>
      <c r="AQO66" s="268"/>
      <c r="AQP66" s="268"/>
      <c r="AQQ66" s="268"/>
      <c r="AQR66" s="268">
        <v>412409</v>
      </c>
      <c r="AQS66" s="268"/>
      <c r="AQT66" s="268"/>
      <c r="AQU66" s="268"/>
      <c r="AQV66" s="268"/>
      <c r="AQW66" s="268"/>
      <c r="AQX66" s="269"/>
      <c r="AQY66" s="270">
        <f t="shared" si="75"/>
        <v>412409</v>
      </c>
      <c r="AQZ66" s="271">
        <f t="shared" si="75"/>
        <v>412409</v>
      </c>
      <c r="ARA66" s="268">
        <v>209759</v>
      </c>
      <c r="ARB66" s="268">
        <v>0</v>
      </c>
      <c r="ARC66" s="268">
        <v>0</v>
      </c>
      <c r="ARD66" s="268">
        <v>545301</v>
      </c>
      <c r="ARE66" s="268">
        <v>181767</v>
      </c>
      <c r="ARF66" s="268">
        <v>181767</v>
      </c>
      <c r="ARG66" s="268">
        <v>181767</v>
      </c>
      <c r="ARH66" s="268">
        <v>181767</v>
      </c>
      <c r="ARI66" s="268">
        <v>0</v>
      </c>
      <c r="ARJ66" s="268">
        <v>0</v>
      </c>
      <c r="ARK66" s="268">
        <v>0</v>
      </c>
      <c r="ARL66" s="268">
        <v>0</v>
      </c>
      <c r="ARM66" s="269"/>
      <c r="ARN66" s="270">
        <f t="shared" si="76"/>
        <v>1482128</v>
      </c>
      <c r="ARO66" s="271">
        <f t="shared" si="76"/>
        <v>1272369</v>
      </c>
      <c r="ARP66" s="268">
        <v>717443.54</v>
      </c>
      <c r="ARQ66" s="268">
        <v>761756.56</v>
      </c>
      <c r="ARR66" s="268">
        <v>755484.27</v>
      </c>
      <c r="ARS66" s="268">
        <v>995335.5</v>
      </c>
      <c r="ART66" s="268">
        <v>771043.92</v>
      </c>
      <c r="ARU66" s="268">
        <v>813575.63</v>
      </c>
      <c r="ARV66" s="268">
        <v>1329554.94</v>
      </c>
      <c r="ARW66" s="268">
        <v>781908.71</v>
      </c>
      <c r="ARX66" s="268">
        <v>770884.72</v>
      </c>
      <c r="ARY66" s="268">
        <v>778878.19</v>
      </c>
      <c r="ARZ66" s="268">
        <v>719002.36</v>
      </c>
      <c r="ASA66" s="269"/>
      <c r="ASB66" s="272">
        <f t="shared" si="78"/>
        <v>9194868.339999998</v>
      </c>
      <c r="ASC66" s="273"/>
      <c r="ASD66" s="268"/>
      <c r="ASE66" s="268"/>
      <c r="ASF66" s="268"/>
      <c r="ASG66" s="268"/>
      <c r="ASH66" s="268"/>
      <c r="ASI66" s="268"/>
      <c r="ASJ66" s="268"/>
      <c r="ASK66" s="268"/>
      <c r="ASL66" s="268"/>
      <c r="ASM66" s="268"/>
      <c r="ASN66" s="269"/>
      <c r="ASO66" s="274">
        <f t="shared" si="77"/>
        <v>0</v>
      </c>
    </row>
    <row r="67" spans="1:1185" x14ac:dyDescent="0.25">
      <c r="A67" s="39">
        <v>65</v>
      </c>
      <c r="B67" s="40">
        <v>1</v>
      </c>
      <c r="C67" s="40" t="s">
        <v>76</v>
      </c>
      <c r="D67" s="40" t="s">
        <v>76</v>
      </c>
      <c r="E67" s="41" t="s">
        <v>76</v>
      </c>
      <c r="F67" s="187">
        <v>610086</v>
      </c>
      <c r="G67" s="49">
        <v>644175</v>
      </c>
      <c r="H67" s="51">
        <v>558756</v>
      </c>
      <c r="I67" s="49">
        <v>601988</v>
      </c>
      <c r="J67" s="49">
        <v>67890.557784110075</v>
      </c>
      <c r="K67" s="51" t="s">
        <v>219</v>
      </c>
      <c r="L67" s="49">
        <v>553487.13</v>
      </c>
      <c r="M67" s="49">
        <v>621378</v>
      </c>
      <c r="N67" s="49">
        <v>558756</v>
      </c>
      <c r="O67" s="49">
        <v>46563</v>
      </c>
      <c r="P67" s="49">
        <v>50166</v>
      </c>
      <c r="Q67" s="258">
        <v>8380.1964900404619</v>
      </c>
      <c r="R67" s="259">
        <v>14417.115725849422</v>
      </c>
      <c r="S67" s="260">
        <f t="shared" si="0"/>
        <v>22797.312215889884</v>
      </c>
      <c r="T67" s="261">
        <v>2896.58</v>
      </c>
      <c r="U67" s="261">
        <v>3556.01</v>
      </c>
      <c r="V67" s="261">
        <v>2027.02</v>
      </c>
      <c r="W67" s="261">
        <v>2074.06</v>
      </c>
      <c r="X67" s="261">
        <v>3674.45</v>
      </c>
      <c r="Y67" s="261">
        <v>2665.35</v>
      </c>
      <c r="Z67" s="261">
        <v>4284.08</v>
      </c>
      <c r="AA67" s="261">
        <v>2384.79</v>
      </c>
      <c r="AB67" s="261">
        <v>1840.48</v>
      </c>
      <c r="AC67" s="261">
        <v>1643.17</v>
      </c>
      <c r="AD67" s="261">
        <v>2394.58</v>
      </c>
      <c r="AE67" s="261">
        <v>5933.72</v>
      </c>
      <c r="AF67" s="262"/>
      <c r="AG67" s="263">
        <f t="shared" si="1"/>
        <v>35374.29</v>
      </c>
      <c r="AH67" s="264">
        <f t="shared" si="1"/>
        <v>32477.710000000006</v>
      </c>
      <c r="AI67" s="261">
        <v>0</v>
      </c>
      <c r="AJ67" s="261">
        <v>0</v>
      </c>
      <c r="AK67" s="261">
        <v>0</v>
      </c>
      <c r="AL67" s="261">
        <v>0</v>
      </c>
      <c r="AM67" s="261">
        <v>0</v>
      </c>
      <c r="AN67" s="261">
        <v>0</v>
      </c>
      <c r="AO67" s="261">
        <v>0</v>
      </c>
      <c r="AP67" s="261">
        <v>0</v>
      </c>
      <c r="AQ67" s="261">
        <v>0</v>
      </c>
      <c r="AR67" s="261">
        <v>0</v>
      </c>
      <c r="AS67" s="261">
        <v>0</v>
      </c>
      <c r="AT67" s="261">
        <v>0</v>
      </c>
      <c r="AU67" s="262"/>
      <c r="AV67" s="263">
        <f t="shared" si="2"/>
        <v>0</v>
      </c>
      <c r="AW67" s="264">
        <f t="shared" si="2"/>
        <v>0</v>
      </c>
      <c r="AX67" s="261">
        <v>0</v>
      </c>
      <c r="AY67" s="261">
        <v>0</v>
      </c>
      <c r="AZ67" s="261">
        <v>0</v>
      </c>
      <c r="BA67" s="261">
        <v>0</v>
      </c>
      <c r="BB67" s="261">
        <v>0</v>
      </c>
      <c r="BC67" s="261">
        <v>0</v>
      </c>
      <c r="BD67" s="261">
        <v>0</v>
      </c>
      <c r="BE67" s="261">
        <v>0</v>
      </c>
      <c r="BF67" s="261">
        <v>0</v>
      </c>
      <c r="BG67" s="261">
        <v>0</v>
      </c>
      <c r="BH67" s="261">
        <v>0</v>
      </c>
      <c r="BI67" s="261">
        <v>0</v>
      </c>
      <c r="BJ67" s="262"/>
      <c r="BK67" s="263">
        <f t="shared" si="3"/>
        <v>0</v>
      </c>
      <c r="BL67" s="264">
        <f t="shared" si="3"/>
        <v>0</v>
      </c>
      <c r="BM67" s="261">
        <v>24.98</v>
      </c>
      <c r="BN67" s="261">
        <v>26.24</v>
      </c>
      <c r="BO67" s="261">
        <v>20.010000000000002</v>
      </c>
      <c r="BP67" s="261">
        <v>20.69</v>
      </c>
      <c r="BQ67" s="261">
        <v>31.66</v>
      </c>
      <c r="BR67" s="261">
        <v>33.15</v>
      </c>
      <c r="BS67" s="261">
        <v>35.08</v>
      </c>
      <c r="BT67" s="261">
        <v>22.41</v>
      </c>
      <c r="BU67" s="261">
        <v>12.95</v>
      </c>
      <c r="BV67" s="261">
        <v>16.399999999999999</v>
      </c>
      <c r="BW67" s="261">
        <v>20.99</v>
      </c>
      <c r="BX67" s="261">
        <v>22.62</v>
      </c>
      <c r="BY67" s="262"/>
      <c r="BZ67" s="263">
        <f t="shared" si="4"/>
        <v>287.18</v>
      </c>
      <c r="CA67" s="264">
        <f t="shared" si="4"/>
        <v>262.2</v>
      </c>
      <c r="CB67" s="261">
        <v>909.35</v>
      </c>
      <c r="CC67" s="261">
        <v>954.82</v>
      </c>
      <c r="CD67" s="261">
        <v>647.79999999999995</v>
      </c>
      <c r="CE67" s="261">
        <v>696.79</v>
      </c>
      <c r="CF67" s="261">
        <v>1152.49</v>
      </c>
      <c r="CG67" s="261">
        <v>920.56</v>
      </c>
      <c r="CH67" s="261">
        <v>1139.08</v>
      </c>
      <c r="CI67" s="261">
        <v>794.25</v>
      </c>
      <c r="CJ67" s="261">
        <v>484.84</v>
      </c>
      <c r="CK67" s="261">
        <v>537.44000000000005</v>
      </c>
      <c r="CL67" s="261">
        <v>654.63</v>
      </c>
      <c r="CM67" s="261">
        <v>924.59</v>
      </c>
      <c r="CN67" s="262"/>
      <c r="CO67" s="263">
        <f t="shared" si="5"/>
        <v>9816.64</v>
      </c>
      <c r="CP67" s="264">
        <f t="shared" si="5"/>
        <v>8907.2899999999991</v>
      </c>
      <c r="CQ67" s="261">
        <v>0</v>
      </c>
      <c r="CR67" s="261">
        <v>0</v>
      </c>
      <c r="CS67" s="261">
        <v>0</v>
      </c>
      <c r="CT67" s="261">
        <v>0</v>
      </c>
      <c r="CU67" s="261">
        <v>0</v>
      </c>
      <c r="CV67" s="261">
        <v>0</v>
      </c>
      <c r="CW67" s="261">
        <v>0</v>
      </c>
      <c r="CX67" s="261">
        <v>0</v>
      </c>
      <c r="CY67" s="261">
        <v>0</v>
      </c>
      <c r="CZ67" s="261">
        <v>0</v>
      </c>
      <c r="DA67" s="261">
        <v>0</v>
      </c>
      <c r="DB67" s="261">
        <v>0</v>
      </c>
      <c r="DC67" s="262"/>
      <c r="DD67" s="263">
        <f t="shared" si="6"/>
        <v>0</v>
      </c>
      <c r="DE67" s="264">
        <f t="shared" si="6"/>
        <v>0</v>
      </c>
      <c r="DF67" s="261">
        <v>0</v>
      </c>
      <c r="DG67" s="261">
        <v>0</v>
      </c>
      <c r="DH67" s="261">
        <v>0</v>
      </c>
      <c r="DI67" s="261">
        <v>0</v>
      </c>
      <c r="DJ67" s="261">
        <v>0</v>
      </c>
      <c r="DK67" s="261">
        <v>0</v>
      </c>
      <c r="DL67" s="261">
        <v>0</v>
      </c>
      <c r="DM67" s="261">
        <v>0</v>
      </c>
      <c r="DN67" s="261">
        <v>0</v>
      </c>
      <c r="DO67" s="261">
        <v>0</v>
      </c>
      <c r="DP67" s="261">
        <v>0</v>
      </c>
      <c r="DQ67" s="261">
        <v>0</v>
      </c>
      <c r="DR67" s="262"/>
      <c r="DS67" s="263">
        <f t="shared" si="7"/>
        <v>0</v>
      </c>
      <c r="DT67" s="264">
        <f t="shared" si="7"/>
        <v>0</v>
      </c>
      <c r="DU67" s="261">
        <v>193.62</v>
      </c>
      <c r="DV67" s="261">
        <v>288.95</v>
      </c>
      <c r="DW67" s="261">
        <v>106.8</v>
      </c>
      <c r="DX67" s="261">
        <v>193.61</v>
      </c>
      <c r="DY67" s="261">
        <v>414.28</v>
      </c>
      <c r="DZ67" s="261">
        <v>227.38</v>
      </c>
      <c r="EA67" s="261">
        <v>129.69</v>
      </c>
      <c r="EB67" s="261">
        <v>76.31</v>
      </c>
      <c r="EC67" s="261">
        <v>166.84</v>
      </c>
      <c r="ED67" s="261">
        <v>168.42</v>
      </c>
      <c r="EE67" s="261">
        <v>7.89</v>
      </c>
      <c r="EF67" s="261">
        <v>156.84</v>
      </c>
      <c r="EG67" s="262"/>
      <c r="EH67" s="263">
        <f t="shared" si="8"/>
        <v>2130.63</v>
      </c>
      <c r="EI67" s="264">
        <f t="shared" si="8"/>
        <v>1937.01</v>
      </c>
      <c r="EJ67" s="261">
        <v>0</v>
      </c>
      <c r="EK67" s="261">
        <v>0</v>
      </c>
      <c r="EL67" s="261">
        <v>0</v>
      </c>
      <c r="EM67" s="261">
        <v>0</v>
      </c>
      <c r="EN67" s="261">
        <v>0</v>
      </c>
      <c r="EO67" s="261">
        <v>0</v>
      </c>
      <c r="EP67" s="261">
        <v>0</v>
      </c>
      <c r="EQ67" s="261">
        <v>0</v>
      </c>
      <c r="ER67" s="261">
        <v>0</v>
      </c>
      <c r="ES67" s="261">
        <v>0</v>
      </c>
      <c r="ET67" s="261">
        <v>0</v>
      </c>
      <c r="EU67" s="261">
        <v>0</v>
      </c>
      <c r="EV67" s="262"/>
      <c r="EW67" s="263">
        <f t="shared" si="9"/>
        <v>0</v>
      </c>
      <c r="EX67" s="264">
        <f t="shared" si="9"/>
        <v>0</v>
      </c>
      <c r="EY67" s="261">
        <v>0</v>
      </c>
      <c r="EZ67" s="261">
        <v>0</v>
      </c>
      <c r="FA67" s="261">
        <v>0</v>
      </c>
      <c r="FB67" s="261">
        <v>0</v>
      </c>
      <c r="FC67" s="261">
        <v>0</v>
      </c>
      <c r="FD67" s="261">
        <v>0</v>
      </c>
      <c r="FE67" s="261">
        <v>0</v>
      </c>
      <c r="FF67" s="261">
        <v>0</v>
      </c>
      <c r="FG67" s="261">
        <v>0</v>
      </c>
      <c r="FH67" s="261">
        <v>0</v>
      </c>
      <c r="FI67" s="261"/>
      <c r="FJ67" s="261"/>
      <c r="FK67" s="262"/>
      <c r="FL67" s="263">
        <f t="shared" si="10"/>
        <v>0</v>
      </c>
      <c r="FM67" s="264">
        <f t="shared" si="10"/>
        <v>0</v>
      </c>
      <c r="FN67" s="261">
        <v>45.19</v>
      </c>
      <c r="FO67" s="261">
        <v>37.729999999999997</v>
      </c>
      <c r="FP67" s="261">
        <v>18.670000000000002</v>
      </c>
      <c r="FQ67" s="261">
        <v>30.56</v>
      </c>
      <c r="FR67" s="261">
        <v>39.35</v>
      </c>
      <c r="FS67" s="261">
        <v>38.49</v>
      </c>
      <c r="FT67" s="261">
        <v>27.86</v>
      </c>
      <c r="FU67" s="261">
        <v>12.24</v>
      </c>
      <c r="FV67" s="261">
        <v>12.93</v>
      </c>
      <c r="FW67" s="261">
        <v>23.63</v>
      </c>
      <c r="FX67" s="261">
        <v>6.31</v>
      </c>
      <c r="FY67" s="261">
        <v>19.27</v>
      </c>
      <c r="FZ67" s="262"/>
      <c r="GA67" s="263">
        <f t="shared" si="11"/>
        <v>312.22999999999996</v>
      </c>
      <c r="GB67" s="264">
        <f t="shared" si="11"/>
        <v>267.04000000000002</v>
      </c>
      <c r="GC67" s="261">
        <v>730.59</v>
      </c>
      <c r="GD67" s="261">
        <v>542.52</v>
      </c>
      <c r="GE67" s="261">
        <v>206.83</v>
      </c>
      <c r="GF67" s="261">
        <v>387.2</v>
      </c>
      <c r="GG67" s="261">
        <v>520.16</v>
      </c>
      <c r="GH67" s="261">
        <v>576.4</v>
      </c>
      <c r="GI67" s="261">
        <v>359.09</v>
      </c>
      <c r="GJ67" s="261">
        <v>278.33</v>
      </c>
      <c r="GK67" s="261">
        <v>189.03</v>
      </c>
      <c r="GL67" s="261">
        <v>440.35</v>
      </c>
      <c r="GM67" s="261">
        <v>95.8</v>
      </c>
      <c r="GN67" s="261">
        <v>191.49</v>
      </c>
      <c r="GO67" s="262"/>
      <c r="GP67" s="263">
        <f t="shared" si="12"/>
        <v>4517.7900000000009</v>
      </c>
      <c r="GQ67" s="264">
        <f t="shared" si="12"/>
        <v>3787.2000000000007</v>
      </c>
      <c r="GR67" s="261">
        <v>0</v>
      </c>
      <c r="GS67" s="261">
        <v>0</v>
      </c>
      <c r="GT67" s="261">
        <v>0</v>
      </c>
      <c r="GU67" s="261">
        <v>0</v>
      </c>
      <c r="GV67" s="261">
        <v>0</v>
      </c>
      <c r="GW67" s="261">
        <v>0</v>
      </c>
      <c r="GX67" s="261">
        <v>0</v>
      </c>
      <c r="GY67" s="261">
        <v>0</v>
      </c>
      <c r="GZ67" s="261">
        <v>0</v>
      </c>
      <c r="HA67" s="261">
        <v>0</v>
      </c>
      <c r="HB67" s="261">
        <v>0</v>
      </c>
      <c r="HC67" s="261">
        <v>0</v>
      </c>
      <c r="HD67" s="262"/>
      <c r="HE67" s="263">
        <f t="shared" si="13"/>
        <v>0</v>
      </c>
      <c r="HF67" s="264">
        <f t="shared" si="13"/>
        <v>0</v>
      </c>
      <c r="HG67" s="261">
        <v>0</v>
      </c>
      <c r="HH67" s="261">
        <v>0</v>
      </c>
      <c r="HI67" s="261">
        <v>0</v>
      </c>
      <c r="HJ67" s="261">
        <v>0</v>
      </c>
      <c r="HK67" s="261">
        <v>0</v>
      </c>
      <c r="HL67" s="261">
        <v>0</v>
      </c>
      <c r="HM67" s="261">
        <v>0</v>
      </c>
      <c r="HN67" s="261">
        <v>0</v>
      </c>
      <c r="HO67" s="261">
        <v>0</v>
      </c>
      <c r="HP67" s="261">
        <v>0</v>
      </c>
      <c r="HQ67" s="261">
        <v>0</v>
      </c>
      <c r="HR67" s="261">
        <v>0</v>
      </c>
      <c r="HS67" s="262"/>
      <c r="HT67" s="263">
        <f t="shared" si="14"/>
        <v>0</v>
      </c>
      <c r="HU67" s="264">
        <f t="shared" si="14"/>
        <v>0</v>
      </c>
      <c r="HV67" s="261">
        <v>0</v>
      </c>
      <c r="HW67" s="261">
        <v>0</v>
      </c>
      <c r="HX67" s="261">
        <v>0</v>
      </c>
      <c r="HY67" s="261">
        <v>0</v>
      </c>
      <c r="HZ67" s="261">
        <v>0</v>
      </c>
      <c r="IA67" s="261">
        <v>0</v>
      </c>
      <c r="IB67" s="261">
        <v>0</v>
      </c>
      <c r="IC67" s="261">
        <v>0</v>
      </c>
      <c r="ID67" s="261">
        <v>0</v>
      </c>
      <c r="IE67" s="261">
        <v>0</v>
      </c>
      <c r="IF67" s="261">
        <v>0</v>
      </c>
      <c r="IG67" s="261">
        <v>0</v>
      </c>
      <c r="IH67" s="262"/>
      <c r="II67" s="263">
        <f t="shared" si="15"/>
        <v>0</v>
      </c>
      <c r="IJ67" s="264">
        <f t="shared" si="15"/>
        <v>0</v>
      </c>
      <c r="IK67" s="261">
        <v>1835</v>
      </c>
      <c r="IL67" s="261">
        <v>2627.5</v>
      </c>
      <c r="IM67" s="261">
        <v>1670.5</v>
      </c>
      <c r="IN67" s="261">
        <v>2109</v>
      </c>
      <c r="IO67" s="261">
        <v>1569</v>
      </c>
      <c r="IP67" s="261">
        <v>2414.5</v>
      </c>
      <c r="IQ67" s="261">
        <v>2187.5</v>
      </c>
      <c r="IR67" s="261">
        <v>1851</v>
      </c>
      <c r="IS67" s="261">
        <v>1619.5</v>
      </c>
      <c r="IT67" s="261">
        <v>2000</v>
      </c>
      <c r="IU67" s="261">
        <v>1356.5</v>
      </c>
      <c r="IV67" s="261">
        <v>1189</v>
      </c>
      <c r="IW67" s="262"/>
      <c r="IX67" s="263">
        <f t="shared" si="16"/>
        <v>22429</v>
      </c>
      <c r="IY67" s="264">
        <f t="shared" si="16"/>
        <v>20594</v>
      </c>
      <c r="IZ67" s="261">
        <v>0</v>
      </c>
      <c r="JA67" s="261">
        <v>388.5</v>
      </c>
      <c r="JB67" s="261">
        <v>348</v>
      </c>
      <c r="JC67" s="261">
        <v>19.5</v>
      </c>
      <c r="JD67" s="261">
        <v>808.5</v>
      </c>
      <c r="JE67" s="261">
        <v>429</v>
      </c>
      <c r="JF67" s="261">
        <v>426</v>
      </c>
      <c r="JG67" s="261">
        <v>0</v>
      </c>
      <c r="JH67" s="261">
        <v>0</v>
      </c>
      <c r="JI67" s="261">
        <v>6</v>
      </c>
      <c r="JJ67" s="261">
        <v>75</v>
      </c>
      <c r="JK67" s="261">
        <v>93</v>
      </c>
      <c r="JL67" s="262"/>
      <c r="JM67" s="263">
        <f t="shared" si="17"/>
        <v>2593.5</v>
      </c>
      <c r="JN67" s="264">
        <f t="shared" si="17"/>
        <v>2593.5</v>
      </c>
      <c r="JO67" s="261">
        <v>0</v>
      </c>
      <c r="JP67" s="261">
        <v>0</v>
      </c>
      <c r="JQ67" s="261">
        <v>0</v>
      </c>
      <c r="JR67" s="261">
        <v>0</v>
      </c>
      <c r="JS67" s="261">
        <v>0</v>
      </c>
      <c r="JT67" s="261">
        <v>0</v>
      </c>
      <c r="JU67" s="261">
        <v>0</v>
      </c>
      <c r="JV67" s="261">
        <v>0</v>
      </c>
      <c r="JW67" s="261">
        <v>0</v>
      </c>
      <c r="JX67" s="261">
        <v>0</v>
      </c>
      <c r="JY67" s="261">
        <v>0</v>
      </c>
      <c r="JZ67" s="261">
        <v>0</v>
      </c>
      <c r="KA67" s="262"/>
      <c r="KB67" s="263">
        <f t="shared" si="18"/>
        <v>0</v>
      </c>
      <c r="KC67" s="264">
        <f t="shared" si="18"/>
        <v>0</v>
      </c>
      <c r="KD67" s="261">
        <v>1360</v>
      </c>
      <c r="KE67" s="261">
        <v>1520</v>
      </c>
      <c r="KF67" s="261">
        <v>1040</v>
      </c>
      <c r="KG67" s="261">
        <v>1440</v>
      </c>
      <c r="KH67" s="261">
        <v>1040</v>
      </c>
      <c r="KI67" s="261">
        <v>1360</v>
      </c>
      <c r="KJ67" s="261">
        <v>1280</v>
      </c>
      <c r="KK67" s="261">
        <v>880</v>
      </c>
      <c r="KL67" s="261">
        <v>640</v>
      </c>
      <c r="KM67" s="261">
        <v>800</v>
      </c>
      <c r="KN67" s="261">
        <v>400</v>
      </c>
      <c r="KO67" s="261">
        <v>800</v>
      </c>
      <c r="KP67" s="262"/>
      <c r="KQ67" s="263">
        <f t="shared" si="19"/>
        <v>12560</v>
      </c>
      <c r="KR67" s="264">
        <f t="shared" si="19"/>
        <v>11200</v>
      </c>
      <c r="KS67" s="261">
        <v>0</v>
      </c>
      <c r="KT67" s="261">
        <v>0</v>
      </c>
      <c r="KU67" s="261">
        <v>0</v>
      </c>
      <c r="KV67" s="261">
        <v>0</v>
      </c>
      <c r="KW67" s="261">
        <v>0</v>
      </c>
      <c r="KX67" s="261">
        <v>0</v>
      </c>
      <c r="KY67" s="261">
        <v>0</v>
      </c>
      <c r="KZ67" s="261">
        <v>0</v>
      </c>
      <c r="LA67" s="261">
        <v>0</v>
      </c>
      <c r="LB67" s="261">
        <v>0</v>
      </c>
      <c r="LC67" s="261">
        <v>0</v>
      </c>
      <c r="LD67" s="261">
        <v>0</v>
      </c>
      <c r="LE67" s="262"/>
      <c r="LF67" s="263">
        <f t="shared" si="20"/>
        <v>0</v>
      </c>
      <c r="LG67" s="264">
        <f t="shared" si="20"/>
        <v>0</v>
      </c>
      <c r="LH67" s="261">
        <v>0</v>
      </c>
      <c r="LI67" s="261">
        <v>0</v>
      </c>
      <c r="LJ67" s="261">
        <v>0</v>
      </c>
      <c r="LK67" s="261">
        <v>0</v>
      </c>
      <c r="LL67" s="261">
        <v>0</v>
      </c>
      <c r="LM67" s="261">
        <v>0</v>
      </c>
      <c r="LN67" s="261">
        <v>0</v>
      </c>
      <c r="LO67" s="261">
        <v>0</v>
      </c>
      <c r="LP67" s="261">
        <v>0</v>
      </c>
      <c r="LQ67" s="261">
        <v>0</v>
      </c>
      <c r="LR67" s="261">
        <v>0</v>
      </c>
      <c r="LS67" s="261">
        <v>0</v>
      </c>
      <c r="LT67" s="262"/>
      <c r="LU67" s="263">
        <f t="shared" si="21"/>
        <v>0</v>
      </c>
      <c r="LV67" s="264">
        <f t="shared" si="21"/>
        <v>0</v>
      </c>
      <c r="LW67" s="261">
        <v>0</v>
      </c>
      <c r="LX67" s="261">
        <v>0</v>
      </c>
      <c r="LY67" s="261">
        <v>0</v>
      </c>
      <c r="LZ67" s="261">
        <v>0</v>
      </c>
      <c r="MA67" s="261">
        <v>0</v>
      </c>
      <c r="MB67" s="261">
        <v>0</v>
      </c>
      <c r="MC67" s="261">
        <v>0</v>
      </c>
      <c r="MD67" s="261">
        <v>0</v>
      </c>
      <c r="ME67" s="261">
        <v>0</v>
      </c>
      <c r="MF67" s="261">
        <v>0</v>
      </c>
      <c r="MG67" s="261">
        <v>0</v>
      </c>
      <c r="MH67" s="261">
        <v>0</v>
      </c>
      <c r="MI67" s="262"/>
      <c r="MJ67" s="263">
        <f t="shared" si="22"/>
        <v>0</v>
      </c>
      <c r="MK67" s="264">
        <f t="shared" si="22"/>
        <v>0</v>
      </c>
      <c r="ML67" s="261">
        <v>0</v>
      </c>
      <c r="MM67" s="261">
        <v>0</v>
      </c>
      <c r="MN67" s="261">
        <v>0</v>
      </c>
      <c r="MO67" s="261">
        <v>0</v>
      </c>
      <c r="MP67" s="261">
        <v>0</v>
      </c>
      <c r="MQ67" s="261">
        <v>0</v>
      </c>
      <c r="MR67" s="261">
        <v>0</v>
      </c>
      <c r="MS67" s="261">
        <v>0</v>
      </c>
      <c r="MT67" s="261">
        <v>0</v>
      </c>
      <c r="MU67" s="261">
        <v>0</v>
      </c>
      <c r="MV67" s="261">
        <v>0</v>
      </c>
      <c r="MW67" s="261">
        <v>0</v>
      </c>
      <c r="MX67" s="262"/>
      <c r="MY67" s="263">
        <f t="shared" si="23"/>
        <v>0</v>
      </c>
      <c r="MZ67" s="264">
        <f t="shared" si="23"/>
        <v>0</v>
      </c>
      <c r="NA67" s="261">
        <v>6550</v>
      </c>
      <c r="NB67" s="261">
        <v>8290</v>
      </c>
      <c r="NC67" s="261">
        <v>6945</v>
      </c>
      <c r="ND67" s="261">
        <v>8510</v>
      </c>
      <c r="NE67" s="261">
        <v>8310</v>
      </c>
      <c r="NF67" s="261">
        <v>8475</v>
      </c>
      <c r="NG67" s="261">
        <v>5790</v>
      </c>
      <c r="NH67" s="261">
        <v>4095</v>
      </c>
      <c r="NI67" s="261">
        <v>3340</v>
      </c>
      <c r="NJ67" s="261">
        <v>3660</v>
      </c>
      <c r="NK67" s="261">
        <v>6355</v>
      </c>
      <c r="NL67" s="261">
        <v>6645</v>
      </c>
      <c r="NM67" s="262"/>
      <c r="NN67" s="263">
        <f t="shared" si="24"/>
        <v>76965</v>
      </c>
      <c r="NO67" s="264">
        <f t="shared" si="24"/>
        <v>70415</v>
      </c>
      <c r="NP67" s="261">
        <v>450</v>
      </c>
      <c r="NQ67" s="261">
        <v>525</v>
      </c>
      <c r="NR67" s="261">
        <v>607.5</v>
      </c>
      <c r="NS67" s="261">
        <v>150</v>
      </c>
      <c r="NT67" s="261">
        <v>600</v>
      </c>
      <c r="NU67" s="261">
        <v>375</v>
      </c>
      <c r="NV67" s="261">
        <v>382.5</v>
      </c>
      <c r="NW67" s="261">
        <v>75</v>
      </c>
      <c r="NX67" s="261">
        <v>75</v>
      </c>
      <c r="NY67" s="261">
        <v>450</v>
      </c>
      <c r="NZ67" s="261">
        <v>225</v>
      </c>
      <c r="OA67" s="261">
        <v>153</v>
      </c>
      <c r="OB67" s="262"/>
      <c r="OC67" s="263">
        <f t="shared" si="25"/>
        <v>4068</v>
      </c>
      <c r="OD67" s="264">
        <f t="shared" si="25"/>
        <v>3618</v>
      </c>
      <c r="OE67" s="261">
        <v>1440</v>
      </c>
      <c r="OF67" s="261">
        <v>2000</v>
      </c>
      <c r="OG67" s="261">
        <v>1680</v>
      </c>
      <c r="OH67" s="261">
        <v>1280</v>
      </c>
      <c r="OI67" s="261">
        <v>1680</v>
      </c>
      <c r="OJ67" s="261">
        <v>1840</v>
      </c>
      <c r="OK67" s="261">
        <v>1520</v>
      </c>
      <c r="OL67" s="261">
        <v>960</v>
      </c>
      <c r="OM67" s="261">
        <v>720</v>
      </c>
      <c r="ON67" s="261">
        <v>720</v>
      </c>
      <c r="OO67" s="261">
        <v>1280</v>
      </c>
      <c r="OP67" s="261">
        <v>1280</v>
      </c>
      <c r="OQ67" s="262"/>
      <c r="OR67" s="263">
        <f t="shared" si="26"/>
        <v>16400</v>
      </c>
      <c r="OS67" s="264">
        <f t="shared" si="26"/>
        <v>14960</v>
      </c>
      <c r="OT67" s="261">
        <v>0</v>
      </c>
      <c r="OU67" s="261">
        <v>0</v>
      </c>
      <c r="OV67" s="261">
        <v>0</v>
      </c>
      <c r="OW67" s="261">
        <v>0</v>
      </c>
      <c r="OX67" s="261">
        <v>0</v>
      </c>
      <c r="OY67" s="261">
        <v>0</v>
      </c>
      <c r="OZ67" s="261">
        <v>0</v>
      </c>
      <c r="PA67" s="261">
        <v>0</v>
      </c>
      <c r="PB67" s="261">
        <v>0</v>
      </c>
      <c r="PC67" s="261">
        <v>0</v>
      </c>
      <c r="PD67" s="261">
        <v>0</v>
      </c>
      <c r="PE67" s="261">
        <v>0</v>
      </c>
      <c r="PF67" s="262"/>
      <c r="PG67" s="263">
        <f t="shared" si="27"/>
        <v>0</v>
      </c>
      <c r="PH67" s="264">
        <f t="shared" si="27"/>
        <v>0</v>
      </c>
      <c r="PI67" s="261">
        <v>75</v>
      </c>
      <c r="PJ67" s="261">
        <v>150</v>
      </c>
      <c r="PK67" s="261">
        <v>0</v>
      </c>
      <c r="PL67" s="261">
        <v>0</v>
      </c>
      <c r="PM67" s="261">
        <v>0</v>
      </c>
      <c r="PN67" s="261">
        <v>250</v>
      </c>
      <c r="PO67" s="261">
        <v>0</v>
      </c>
      <c r="PP67" s="261">
        <v>225</v>
      </c>
      <c r="PQ67" s="261">
        <v>0</v>
      </c>
      <c r="PR67" s="261">
        <v>1150</v>
      </c>
      <c r="PS67" s="261">
        <v>0</v>
      </c>
      <c r="PT67" s="261">
        <v>150</v>
      </c>
      <c r="PU67" s="262"/>
      <c r="PV67" s="263">
        <f t="shared" si="28"/>
        <v>2000</v>
      </c>
      <c r="PW67" s="264">
        <f t="shared" si="28"/>
        <v>1925</v>
      </c>
      <c r="PX67" s="261">
        <v>28.5</v>
      </c>
      <c r="PY67" s="261">
        <v>114.5</v>
      </c>
      <c r="PZ67" s="261">
        <v>5</v>
      </c>
      <c r="QA67" s="261">
        <v>16</v>
      </c>
      <c r="QB67" s="261">
        <v>56</v>
      </c>
      <c r="QC67" s="261">
        <v>110.5</v>
      </c>
      <c r="QD67" s="261">
        <v>17.5</v>
      </c>
      <c r="QE67" s="261">
        <v>409</v>
      </c>
      <c r="QF67" s="261">
        <v>29.5</v>
      </c>
      <c r="QG67" s="261">
        <v>73.5</v>
      </c>
      <c r="QH67" s="261">
        <v>34</v>
      </c>
      <c r="QI67" s="261">
        <v>3</v>
      </c>
      <c r="QJ67" s="262"/>
      <c r="QK67" s="263">
        <f t="shared" si="29"/>
        <v>897</v>
      </c>
      <c r="QL67" s="264">
        <f t="shared" si="29"/>
        <v>868.5</v>
      </c>
      <c r="QM67" s="261">
        <v>0</v>
      </c>
      <c r="QN67" s="261">
        <v>0</v>
      </c>
      <c r="QO67" s="261">
        <v>0</v>
      </c>
      <c r="QP67" s="261">
        <v>0</v>
      </c>
      <c r="QQ67" s="261">
        <v>0</v>
      </c>
      <c r="QR67" s="261">
        <v>0</v>
      </c>
      <c r="QS67" s="261">
        <v>0</v>
      </c>
      <c r="QT67" s="261">
        <v>0</v>
      </c>
      <c r="QU67" s="261">
        <v>0</v>
      </c>
      <c r="QV67" s="261">
        <v>0</v>
      </c>
      <c r="QW67" s="261">
        <v>0</v>
      </c>
      <c r="QX67" s="261">
        <v>0</v>
      </c>
      <c r="QY67" s="262"/>
      <c r="QZ67" s="263">
        <f t="shared" si="30"/>
        <v>0</v>
      </c>
      <c r="RA67" s="264">
        <f t="shared" si="30"/>
        <v>0</v>
      </c>
      <c r="RB67" s="261">
        <v>1000</v>
      </c>
      <c r="RC67" s="261">
        <v>1550</v>
      </c>
      <c r="RD67" s="261">
        <v>600</v>
      </c>
      <c r="RE67" s="261">
        <v>920</v>
      </c>
      <c r="RF67" s="261">
        <v>1850</v>
      </c>
      <c r="RG67" s="261">
        <v>1650</v>
      </c>
      <c r="RH67" s="261">
        <v>1800</v>
      </c>
      <c r="RI67" s="261">
        <v>2350</v>
      </c>
      <c r="RJ67" s="261">
        <v>1400</v>
      </c>
      <c r="RK67" s="261">
        <v>1870</v>
      </c>
      <c r="RL67" s="261">
        <v>1635</v>
      </c>
      <c r="RM67" s="261">
        <v>2750</v>
      </c>
      <c r="RN67" s="262"/>
      <c r="RO67" s="263">
        <f t="shared" si="31"/>
        <v>19375</v>
      </c>
      <c r="RP67" s="264">
        <f t="shared" si="31"/>
        <v>18375</v>
      </c>
      <c r="RQ67" s="261">
        <v>0</v>
      </c>
      <c r="RR67" s="261">
        <v>0</v>
      </c>
      <c r="RS67" s="261">
        <v>0</v>
      </c>
      <c r="RT67" s="261">
        <v>0</v>
      </c>
      <c r="RU67" s="261">
        <v>0</v>
      </c>
      <c r="RV67" s="261">
        <v>0</v>
      </c>
      <c r="RW67" s="261">
        <v>0</v>
      </c>
      <c r="RX67" s="261">
        <v>0</v>
      </c>
      <c r="RY67" s="261">
        <v>0</v>
      </c>
      <c r="RZ67" s="261">
        <v>0</v>
      </c>
      <c r="SA67" s="261">
        <v>0</v>
      </c>
      <c r="SB67" s="261">
        <v>0</v>
      </c>
      <c r="SC67" s="262"/>
      <c r="SD67" s="263">
        <f t="shared" si="32"/>
        <v>0</v>
      </c>
      <c r="SE67" s="264">
        <f t="shared" si="32"/>
        <v>0</v>
      </c>
      <c r="SF67" s="261">
        <v>0</v>
      </c>
      <c r="SG67" s="261">
        <v>0</v>
      </c>
      <c r="SH67" s="261">
        <v>0</v>
      </c>
      <c r="SI67" s="261">
        <v>0</v>
      </c>
      <c r="SJ67" s="261">
        <v>0</v>
      </c>
      <c r="SK67" s="261">
        <v>0</v>
      </c>
      <c r="SL67" s="261">
        <v>0</v>
      </c>
      <c r="SM67" s="261">
        <v>0</v>
      </c>
      <c r="SN67" s="261">
        <v>0</v>
      </c>
      <c r="SO67" s="261">
        <v>0</v>
      </c>
      <c r="SP67" s="261">
        <v>0</v>
      </c>
      <c r="SQ67" s="261">
        <v>0</v>
      </c>
      <c r="SR67" s="262"/>
      <c r="SS67" s="263">
        <f t="shared" si="33"/>
        <v>0</v>
      </c>
      <c r="ST67" s="264">
        <f t="shared" si="33"/>
        <v>0</v>
      </c>
      <c r="SU67" s="261">
        <v>1169.04</v>
      </c>
      <c r="SV67" s="261">
        <v>1377.1</v>
      </c>
      <c r="SW67" s="261">
        <v>1059.55</v>
      </c>
      <c r="SX67" s="261">
        <v>1905.14</v>
      </c>
      <c r="SY67" s="261">
        <v>1472.06</v>
      </c>
      <c r="SZ67" s="261">
        <v>2001.57</v>
      </c>
      <c r="TA67" s="261">
        <v>1429.57</v>
      </c>
      <c r="TB67" s="261">
        <v>1003.04</v>
      </c>
      <c r="TC67" s="261">
        <v>2126.59</v>
      </c>
      <c r="TD67" s="261">
        <v>2773.1</v>
      </c>
      <c r="TE67" s="261">
        <v>1338.55</v>
      </c>
      <c r="TF67" s="261">
        <v>888.04</v>
      </c>
      <c r="TG67" s="262"/>
      <c r="TH67" s="263">
        <f t="shared" si="34"/>
        <v>18543.350000000002</v>
      </c>
      <c r="TI67" s="264">
        <f t="shared" si="34"/>
        <v>17374.310000000001</v>
      </c>
      <c r="TJ67" s="261">
        <v>384.92</v>
      </c>
      <c r="TK67" s="261">
        <v>324.39</v>
      </c>
      <c r="TL67" s="261">
        <v>214.68</v>
      </c>
      <c r="TM67" s="261">
        <v>271.62</v>
      </c>
      <c r="TN67" s="261">
        <v>280.01</v>
      </c>
      <c r="TO67" s="261">
        <v>319.74</v>
      </c>
      <c r="TP67" s="261">
        <v>309.81</v>
      </c>
      <c r="TQ67" s="261">
        <v>135.06</v>
      </c>
      <c r="TR67" s="261">
        <v>293.23</v>
      </c>
      <c r="TS67" s="261">
        <v>309</v>
      </c>
      <c r="TT67" s="261">
        <v>234.08</v>
      </c>
      <c r="TU67" s="261">
        <v>229.68</v>
      </c>
      <c r="TV67" s="262"/>
      <c r="TW67" s="263">
        <f t="shared" si="35"/>
        <v>3306.22</v>
      </c>
      <c r="TX67" s="264">
        <f t="shared" si="35"/>
        <v>2921.2999999999997</v>
      </c>
      <c r="TY67" s="261">
        <v>800</v>
      </c>
      <c r="TZ67" s="261">
        <v>720</v>
      </c>
      <c r="UA67" s="261">
        <v>720</v>
      </c>
      <c r="UB67" s="261">
        <v>1280</v>
      </c>
      <c r="UC67" s="261">
        <v>800</v>
      </c>
      <c r="UD67" s="261">
        <v>960</v>
      </c>
      <c r="UE67" s="261">
        <v>560</v>
      </c>
      <c r="UF67" s="261">
        <v>480</v>
      </c>
      <c r="UG67" s="261">
        <v>1040</v>
      </c>
      <c r="UH67" s="261">
        <v>1280</v>
      </c>
      <c r="UI67" s="261">
        <v>640</v>
      </c>
      <c r="UJ67" s="261">
        <v>400</v>
      </c>
      <c r="UK67" s="262"/>
      <c r="UL67" s="263">
        <f t="shared" si="36"/>
        <v>9680</v>
      </c>
      <c r="UM67" s="264">
        <f t="shared" si="36"/>
        <v>8880</v>
      </c>
      <c r="UN67" s="261">
        <v>0</v>
      </c>
      <c r="UO67" s="261">
        <v>0</v>
      </c>
      <c r="UP67" s="261">
        <v>0</v>
      </c>
      <c r="UQ67" s="261">
        <v>0</v>
      </c>
      <c r="UR67" s="261">
        <v>0</v>
      </c>
      <c r="US67" s="261">
        <v>0</v>
      </c>
      <c r="UT67" s="261">
        <v>0</v>
      </c>
      <c r="UU67" s="261">
        <v>0</v>
      </c>
      <c r="UV67" s="261">
        <v>0</v>
      </c>
      <c r="UW67" s="261">
        <v>0</v>
      </c>
      <c r="UX67" s="261">
        <v>0</v>
      </c>
      <c r="UY67" s="261">
        <v>0</v>
      </c>
      <c r="UZ67" s="262"/>
      <c r="VA67" s="263">
        <f t="shared" si="37"/>
        <v>0</v>
      </c>
      <c r="VB67" s="264">
        <f t="shared" si="37"/>
        <v>0</v>
      </c>
      <c r="VC67" s="261">
        <v>0</v>
      </c>
      <c r="VD67" s="261">
        <v>0</v>
      </c>
      <c r="VE67" s="261">
        <v>0</v>
      </c>
      <c r="VF67" s="261">
        <v>0</v>
      </c>
      <c r="VG67" s="261">
        <v>0</v>
      </c>
      <c r="VH67" s="261">
        <v>0</v>
      </c>
      <c r="VI67" s="261">
        <v>0</v>
      </c>
      <c r="VJ67" s="261">
        <v>0</v>
      </c>
      <c r="VK67" s="261">
        <v>0</v>
      </c>
      <c r="VL67" s="261">
        <v>0</v>
      </c>
      <c r="VM67" s="261">
        <v>0</v>
      </c>
      <c r="VN67" s="261">
        <v>0</v>
      </c>
      <c r="VO67" s="262"/>
      <c r="VP67" s="263">
        <f t="shared" si="38"/>
        <v>0</v>
      </c>
      <c r="VQ67" s="264">
        <f t="shared" si="38"/>
        <v>0</v>
      </c>
      <c r="VR67" s="261">
        <v>0</v>
      </c>
      <c r="VS67" s="261">
        <v>0</v>
      </c>
      <c r="VT67" s="261">
        <v>0</v>
      </c>
      <c r="VU67" s="261">
        <v>0</v>
      </c>
      <c r="VV67" s="261">
        <v>0</v>
      </c>
      <c r="VW67" s="261">
        <v>0</v>
      </c>
      <c r="VX67" s="261">
        <v>0</v>
      </c>
      <c r="VY67" s="261">
        <v>0</v>
      </c>
      <c r="VZ67" s="261">
        <v>0</v>
      </c>
      <c r="WA67" s="261">
        <v>0</v>
      </c>
      <c r="WB67" s="261"/>
      <c r="WC67" s="261"/>
      <c r="WD67" s="262"/>
      <c r="WE67" s="263">
        <f t="shared" si="39"/>
        <v>0</v>
      </c>
      <c r="WF67" s="264">
        <f t="shared" si="39"/>
        <v>0</v>
      </c>
      <c r="WG67" s="261">
        <v>4947.8900000000003</v>
      </c>
      <c r="WH67" s="261">
        <v>6326.1</v>
      </c>
      <c r="WI67" s="261">
        <v>4913.1899999999996</v>
      </c>
      <c r="WJ67" s="261">
        <v>4627.3</v>
      </c>
      <c r="WK67" s="261">
        <v>5428.98</v>
      </c>
      <c r="WL67" s="261">
        <v>7529.29</v>
      </c>
      <c r="WM67" s="261">
        <v>5625.16</v>
      </c>
      <c r="WN67" s="261">
        <v>3693.34</v>
      </c>
      <c r="WO67" s="261">
        <v>3624.01</v>
      </c>
      <c r="WP67" s="261">
        <v>5283.26</v>
      </c>
      <c r="WQ67" s="261">
        <v>3234.91</v>
      </c>
      <c r="WR67" s="261">
        <v>4392.76</v>
      </c>
      <c r="WS67" s="262"/>
      <c r="WT67" s="263">
        <f t="shared" si="40"/>
        <v>59626.19000000001</v>
      </c>
      <c r="WU67" s="264">
        <f t="shared" si="40"/>
        <v>54678.30000000001</v>
      </c>
      <c r="WV67" s="261">
        <v>0</v>
      </c>
      <c r="WW67" s="261">
        <v>0</v>
      </c>
      <c r="WX67" s="261">
        <v>0</v>
      </c>
      <c r="WY67" s="261">
        <v>0</v>
      </c>
      <c r="WZ67" s="261">
        <v>0</v>
      </c>
      <c r="XA67" s="261">
        <v>0</v>
      </c>
      <c r="XB67" s="261">
        <v>0</v>
      </c>
      <c r="XC67" s="261">
        <v>0</v>
      </c>
      <c r="XD67" s="261">
        <v>0</v>
      </c>
      <c r="XE67" s="261">
        <v>0</v>
      </c>
      <c r="XF67" s="261">
        <v>0</v>
      </c>
      <c r="XG67" s="261">
        <v>0</v>
      </c>
      <c r="XH67" s="262"/>
      <c r="XI67" s="263">
        <f t="shared" si="41"/>
        <v>0</v>
      </c>
      <c r="XJ67" s="264">
        <f t="shared" si="41"/>
        <v>0</v>
      </c>
      <c r="XK67" s="261">
        <v>0</v>
      </c>
      <c r="XL67" s="261">
        <v>0</v>
      </c>
      <c r="XM67" s="261">
        <v>0</v>
      </c>
      <c r="XN67" s="261">
        <v>0</v>
      </c>
      <c r="XO67" s="261">
        <v>0</v>
      </c>
      <c r="XP67" s="261">
        <v>0</v>
      </c>
      <c r="XQ67" s="261">
        <v>0</v>
      </c>
      <c r="XR67" s="261">
        <v>0</v>
      </c>
      <c r="XS67" s="261">
        <v>0</v>
      </c>
      <c r="XT67" s="261">
        <v>0</v>
      </c>
      <c r="XU67" s="261">
        <v>0</v>
      </c>
      <c r="XV67" s="261">
        <v>0</v>
      </c>
      <c r="XW67" s="261"/>
      <c r="XX67" s="263">
        <f t="shared" si="42"/>
        <v>0</v>
      </c>
      <c r="XY67" s="264">
        <f t="shared" si="42"/>
        <v>0</v>
      </c>
      <c r="XZ67" s="261">
        <v>15.96</v>
      </c>
      <c r="YA67" s="261">
        <v>18.79</v>
      </c>
      <c r="YB67" s="261">
        <v>10.46</v>
      </c>
      <c r="YC67" s="261">
        <v>6.53</v>
      </c>
      <c r="YD67" s="261">
        <v>11.86</v>
      </c>
      <c r="YE67" s="261">
        <v>18.809999999999999</v>
      </c>
      <c r="YF67" s="261">
        <v>20.329999999999998</v>
      </c>
      <c r="YG67" s="261">
        <v>10.94</v>
      </c>
      <c r="YH67" s="261">
        <v>5.3</v>
      </c>
      <c r="YI67" s="261">
        <v>7.36</v>
      </c>
      <c r="YJ67" s="261">
        <v>1.32</v>
      </c>
      <c r="YK67" s="261">
        <v>2.4300000000000002</v>
      </c>
      <c r="YL67" s="262"/>
      <c r="YM67" s="263">
        <f t="shared" si="43"/>
        <v>130.08999999999997</v>
      </c>
      <c r="YN67" s="264">
        <f t="shared" si="43"/>
        <v>114.13</v>
      </c>
      <c r="YO67" s="261">
        <v>204.68</v>
      </c>
      <c r="YP67" s="261">
        <v>289.89999999999998</v>
      </c>
      <c r="YQ67" s="261">
        <v>220.8</v>
      </c>
      <c r="YR67" s="261">
        <v>157.86000000000001</v>
      </c>
      <c r="YS67" s="261">
        <v>207.38</v>
      </c>
      <c r="YT67" s="261">
        <v>335.8</v>
      </c>
      <c r="YU67" s="261">
        <v>351.67</v>
      </c>
      <c r="YV67" s="261">
        <v>128.55000000000001</v>
      </c>
      <c r="YW67" s="261">
        <v>56.16</v>
      </c>
      <c r="YX67" s="261">
        <v>109.01</v>
      </c>
      <c r="YY67" s="261">
        <v>17.43</v>
      </c>
      <c r="YZ67" s="261">
        <v>10.38</v>
      </c>
      <c r="ZA67" s="262"/>
      <c r="ZB67" s="263">
        <f t="shared" si="44"/>
        <v>2089.62</v>
      </c>
      <c r="ZC67" s="264">
        <f t="shared" si="44"/>
        <v>1884.9400000000003</v>
      </c>
      <c r="ZD67" s="261">
        <v>0</v>
      </c>
      <c r="ZE67" s="261">
        <v>0</v>
      </c>
      <c r="ZF67" s="261">
        <v>0</v>
      </c>
      <c r="ZG67" s="261">
        <v>0</v>
      </c>
      <c r="ZH67" s="261">
        <v>0</v>
      </c>
      <c r="ZI67" s="261">
        <v>0</v>
      </c>
      <c r="ZJ67" s="261">
        <v>0</v>
      </c>
      <c r="ZK67" s="261">
        <v>0</v>
      </c>
      <c r="ZL67" s="261">
        <v>0</v>
      </c>
      <c r="ZM67" s="261">
        <v>0</v>
      </c>
      <c r="ZN67" s="261">
        <v>0</v>
      </c>
      <c r="ZO67" s="261">
        <v>0</v>
      </c>
      <c r="ZP67" s="262"/>
      <c r="ZQ67" s="263">
        <f t="shared" si="45"/>
        <v>0</v>
      </c>
      <c r="ZR67" s="264">
        <f t="shared" si="45"/>
        <v>0</v>
      </c>
      <c r="ZS67" s="261">
        <v>0</v>
      </c>
      <c r="ZT67" s="261">
        <v>0</v>
      </c>
      <c r="ZU67" s="261">
        <v>0</v>
      </c>
      <c r="ZV67" s="261">
        <v>0</v>
      </c>
      <c r="ZW67" s="261">
        <v>0</v>
      </c>
      <c r="ZX67" s="261">
        <v>0</v>
      </c>
      <c r="ZY67" s="261">
        <v>0</v>
      </c>
      <c r="ZZ67" s="261">
        <v>0</v>
      </c>
      <c r="AAA67" s="261">
        <v>0</v>
      </c>
      <c r="AAB67" s="261">
        <v>0</v>
      </c>
      <c r="AAC67" s="261">
        <v>0</v>
      </c>
      <c r="AAD67" s="261">
        <v>0</v>
      </c>
      <c r="AAE67" s="262"/>
      <c r="AAF67" s="263">
        <f t="shared" si="46"/>
        <v>0</v>
      </c>
      <c r="AAG67" s="264">
        <f t="shared" si="46"/>
        <v>0</v>
      </c>
      <c r="AAH67" s="261">
        <v>0</v>
      </c>
      <c r="AAI67" s="261">
        <v>0</v>
      </c>
      <c r="AAJ67" s="261">
        <v>0</v>
      </c>
      <c r="AAK67" s="261">
        <v>0</v>
      </c>
      <c r="AAL67" s="261">
        <v>0</v>
      </c>
      <c r="AAM67" s="261">
        <v>0</v>
      </c>
      <c r="AAN67" s="261">
        <v>0</v>
      </c>
      <c r="AAO67" s="261">
        <v>0</v>
      </c>
      <c r="AAP67" s="261">
        <v>0</v>
      </c>
      <c r="AAQ67" s="261">
        <v>0</v>
      </c>
      <c r="AAR67" s="261">
        <v>0</v>
      </c>
      <c r="AAS67" s="261">
        <v>0</v>
      </c>
      <c r="AAT67" s="262"/>
      <c r="AAU67" s="263">
        <f t="shared" si="47"/>
        <v>0</v>
      </c>
      <c r="AAV67" s="264">
        <f t="shared" si="47"/>
        <v>0</v>
      </c>
      <c r="AAW67" s="261">
        <v>0</v>
      </c>
      <c r="AAX67" s="261">
        <v>0</v>
      </c>
      <c r="AAY67" s="261">
        <v>0</v>
      </c>
      <c r="AAZ67" s="261">
        <v>0</v>
      </c>
      <c r="ABA67" s="261">
        <v>0</v>
      </c>
      <c r="ABB67" s="261">
        <v>0</v>
      </c>
      <c r="ABC67" s="261">
        <v>0</v>
      </c>
      <c r="ABD67" s="261">
        <v>0</v>
      </c>
      <c r="ABE67" s="261">
        <v>0</v>
      </c>
      <c r="ABF67" s="261">
        <v>0</v>
      </c>
      <c r="ABG67" s="261">
        <v>0</v>
      </c>
      <c r="ABH67" s="261">
        <v>0</v>
      </c>
      <c r="ABI67" s="262"/>
      <c r="ABJ67" s="263">
        <f t="shared" si="48"/>
        <v>0</v>
      </c>
      <c r="ABK67" s="264">
        <f t="shared" si="48"/>
        <v>0</v>
      </c>
      <c r="ABL67" s="261">
        <v>1032.8800000000001</v>
      </c>
      <c r="ABM67" s="261">
        <v>1516.25</v>
      </c>
      <c r="ABN67" s="261">
        <v>879.5</v>
      </c>
      <c r="ABO67" s="261">
        <v>1373</v>
      </c>
      <c r="ABP67" s="261">
        <v>1618</v>
      </c>
      <c r="ABQ67" s="261">
        <v>1795.25</v>
      </c>
      <c r="ABR67" s="261">
        <v>1657.5</v>
      </c>
      <c r="ABS67" s="261">
        <v>1126</v>
      </c>
      <c r="ABT67" s="261">
        <v>319</v>
      </c>
      <c r="ABU67" s="261">
        <v>748.5</v>
      </c>
      <c r="ABV67" s="261">
        <v>558</v>
      </c>
      <c r="ABW67" s="261">
        <v>892</v>
      </c>
      <c r="ABX67" s="262"/>
      <c r="ABY67" s="263">
        <f t="shared" si="49"/>
        <v>13515.880000000001</v>
      </c>
      <c r="ABZ67" s="264">
        <f t="shared" si="49"/>
        <v>12483</v>
      </c>
      <c r="ACA67" s="261">
        <v>4424.0200000000004</v>
      </c>
      <c r="ACB67" s="261">
        <v>5473.19</v>
      </c>
      <c r="ACC67" s="261">
        <v>4680.96</v>
      </c>
      <c r="ACD67" s="261">
        <v>5375.99</v>
      </c>
      <c r="ACE67" s="261">
        <v>5572.81</v>
      </c>
      <c r="ACF67" s="261">
        <v>6195.19</v>
      </c>
      <c r="ACG67" s="261">
        <v>6029.9</v>
      </c>
      <c r="ACH67" s="261">
        <v>4054.07</v>
      </c>
      <c r="ACI67" s="261">
        <v>3321.66</v>
      </c>
      <c r="ACJ67" s="261">
        <v>5085.33</v>
      </c>
      <c r="ACK67" s="261">
        <v>3932.28</v>
      </c>
      <c r="ACL67" s="261">
        <v>5308.73</v>
      </c>
      <c r="ACM67" s="262"/>
      <c r="ACN67" s="263">
        <f t="shared" si="50"/>
        <v>59454.12999999999</v>
      </c>
      <c r="ACO67" s="264">
        <f t="shared" si="50"/>
        <v>55030.11</v>
      </c>
      <c r="ACP67" s="261">
        <v>0</v>
      </c>
      <c r="ACQ67" s="261">
        <v>0</v>
      </c>
      <c r="ACR67" s="261">
        <v>0</v>
      </c>
      <c r="ACS67" s="261">
        <v>0</v>
      </c>
      <c r="ACT67" s="261">
        <v>0</v>
      </c>
      <c r="ACU67" s="261">
        <v>0</v>
      </c>
      <c r="ACV67" s="261">
        <v>0</v>
      </c>
      <c r="ACW67" s="261">
        <v>0</v>
      </c>
      <c r="ACX67" s="261">
        <v>0</v>
      </c>
      <c r="ACY67" s="261">
        <v>0</v>
      </c>
      <c r="ACZ67" s="261">
        <v>0</v>
      </c>
      <c r="ADA67" s="261">
        <v>0</v>
      </c>
      <c r="ADB67" s="262"/>
      <c r="ADC67" s="263">
        <f t="shared" si="51"/>
        <v>0</v>
      </c>
      <c r="ADD67" s="264">
        <f t="shared" si="51"/>
        <v>0</v>
      </c>
      <c r="ADE67" s="261">
        <v>0</v>
      </c>
      <c r="ADF67" s="261">
        <v>0</v>
      </c>
      <c r="ADG67" s="261">
        <v>0</v>
      </c>
      <c r="ADH67" s="261">
        <v>0</v>
      </c>
      <c r="ADI67" s="261">
        <v>0</v>
      </c>
      <c r="ADJ67" s="261">
        <v>0</v>
      </c>
      <c r="ADK67" s="261">
        <v>0</v>
      </c>
      <c r="ADL67" s="261">
        <v>0</v>
      </c>
      <c r="ADM67" s="261">
        <v>0</v>
      </c>
      <c r="ADN67" s="261">
        <v>0</v>
      </c>
      <c r="ADO67" s="261">
        <v>0</v>
      </c>
      <c r="ADP67" s="261">
        <v>0</v>
      </c>
      <c r="ADQ67" s="262"/>
      <c r="ADR67" s="263">
        <f t="shared" si="52"/>
        <v>0</v>
      </c>
      <c r="ADS67" s="264">
        <f t="shared" si="52"/>
        <v>0</v>
      </c>
      <c r="ADT67" s="261">
        <v>0</v>
      </c>
      <c r="ADU67" s="261">
        <v>0</v>
      </c>
      <c r="ADV67" s="261">
        <v>0</v>
      </c>
      <c r="ADW67" s="261">
        <v>0</v>
      </c>
      <c r="ADX67" s="261">
        <v>0</v>
      </c>
      <c r="ADY67" s="261">
        <v>0</v>
      </c>
      <c r="ADZ67" s="261">
        <v>0</v>
      </c>
      <c r="AEA67" s="261">
        <v>0</v>
      </c>
      <c r="AEB67" s="261">
        <v>0</v>
      </c>
      <c r="AEC67" s="261">
        <v>0</v>
      </c>
      <c r="AED67" s="261">
        <v>0</v>
      </c>
      <c r="AEE67" s="261">
        <v>0</v>
      </c>
      <c r="AEF67" s="262"/>
      <c r="AEG67" s="263">
        <f t="shared" si="53"/>
        <v>0</v>
      </c>
      <c r="AEH67" s="264">
        <f t="shared" si="53"/>
        <v>0</v>
      </c>
      <c r="AEI67" s="261">
        <v>0</v>
      </c>
      <c r="AEJ67" s="261">
        <v>0</v>
      </c>
      <c r="AEK67" s="261">
        <v>0</v>
      </c>
      <c r="AEL67" s="261">
        <v>0</v>
      </c>
      <c r="AEM67" s="261">
        <v>0</v>
      </c>
      <c r="AEN67" s="261">
        <v>0</v>
      </c>
      <c r="AEO67" s="261">
        <v>0</v>
      </c>
      <c r="AEP67" s="261">
        <v>0</v>
      </c>
      <c r="AEQ67" s="261">
        <v>0</v>
      </c>
      <c r="AER67" s="261">
        <v>0</v>
      </c>
      <c r="AES67" s="261">
        <v>0</v>
      </c>
      <c r="AET67" s="261">
        <v>0</v>
      </c>
      <c r="AEU67" s="262"/>
      <c r="AEV67" s="263">
        <f t="shared" si="54"/>
        <v>0</v>
      </c>
      <c r="AEW67" s="264">
        <f t="shared" si="54"/>
        <v>0</v>
      </c>
      <c r="AEX67" s="261">
        <v>0</v>
      </c>
      <c r="AEY67" s="261">
        <v>0</v>
      </c>
      <c r="AEZ67" s="261">
        <v>0</v>
      </c>
      <c r="AFA67" s="261">
        <v>0</v>
      </c>
      <c r="AFB67" s="261">
        <v>0</v>
      </c>
      <c r="AFC67" s="261">
        <v>0</v>
      </c>
      <c r="AFD67" s="261">
        <v>0</v>
      </c>
      <c r="AFE67" s="261">
        <v>0</v>
      </c>
      <c r="AFF67" s="261">
        <v>0</v>
      </c>
      <c r="AFG67" s="261">
        <v>0</v>
      </c>
      <c r="AFH67" s="261">
        <v>0</v>
      </c>
      <c r="AFI67" s="261">
        <v>0</v>
      </c>
      <c r="AFJ67" s="262"/>
      <c r="AFK67" s="263">
        <f t="shared" si="55"/>
        <v>0</v>
      </c>
      <c r="AFL67" s="264">
        <f t="shared" si="55"/>
        <v>0</v>
      </c>
      <c r="AFM67" s="261">
        <v>115</v>
      </c>
      <c r="AFN67" s="261">
        <v>385</v>
      </c>
      <c r="AFO67" s="261">
        <v>300</v>
      </c>
      <c r="AFP67" s="261">
        <v>175</v>
      </c>
      <c r="AFQ67" s="261">
        <v>225</v>
      </c>
      <c r="AFR67" s="261">
        <v>225</v>
      </c>
      <c r="AFS67" s="261">
        <v>250</v>
      </c>
      <c r="AFT67" s="261">
        <v>75</v>
      </c>
      <c r="AFU67" s="261">
        <v>0</v>
      </c>
      <c r="AFV67" s="261">
        <v>0</v>
      </c>
      <c r="AFW67" s="261">
        <v>25</v>
      </c>
      <c r="AFX67" s="261">
        <v>75</v>
      </c>
      <c r="AFY67" s="262"/>
      <c r="AFZ67" s="263">
        <f t="shared" si="56"/>
        <v>1850</v>
      </c>
      <c r="AGA67" s="264">
        <f t="shared" si="56"/>
        <v>1735</v>
      </c>
      <c r="AGB67" s="261">
        <v>0</v>
      </c>
      <c r="AGC67" s="261">
        <v>0</v>
      </c>
      <c r="AGD67" s="261">
        <v>0</v>
      </c>
      <c r="AGE67" s="261">
        <v>0</v>
      </c>
      <c r="AGF67" s="261">
        <v>0</v>
      </c>
      <c r="AGG67" s="261">
        <v>0</v>
      </c>
      <c r="AGH67" s="261">
        <v>0</v>
      </c>
      <c r="AGI67" s="261">
        <v>0</v>
      </c>
      <c r="AGJ67" s="261">
        <v>0</v>
      </c>
      <c r="AGK67" s="261">
        <v>0</v>
      </c>
      <c r="AGL67" s="261">
        <v>0</v>
      </c>
      <c r="AGM67" s="261">
        <v>0</v>
      </c>
      <c r="AGN67" s="262"/>
      <c r="AGO67" s="263">
        <f t="shared" si="57"/>
        <v>0</v>
      </c>
      <c r="AGP67" s="264">
        <f t="shared" si="57"/>
        <v>0</v>
      </c>
      <c r="AGQ67" s="261">
        <v>0</v>
      </c>
      <c r="AGR67" s="261">
        <v>2</v>
      </c>
      <c r="AGS67" s="261">
        <v>12</v>
      </c>
      <c r="AGT67" s="261">
        <v>0</v>
      </c>
      <c r="AGU67" s="261">
        <v>14</v>
      </c>
      <c r="AGV67" s="261">
        <v>0</v>
      </c>
      <c r="AGW67" s="261">
        <v>0</v>
      </c>
      <c r="AGX67" s="261">
        <v>1</v>
      </c>
      <c r="AGY67" s="261">
        <v>1</v>
      </c>
      <c r="AGZ67" s="261">
        <v>1</v>
      </c>
      <c r="AHA67" s="261">
        <v>1</v>
      </c>
      <c r="AHB67" s="261">
        <v>0</v>
      </c>
      <c r="AHC67" s="262"/>
      <c r="AHD67" s="263">
        <f t="shared" si="58"/>
        <v>32</v>
      </c>
      <c r="AHE67" s="264">
        <f t="shared" si="58"/>
        <v>32</v>
      </c>
      <c r="AHF67" s="261">
        <v>0.8</v>
      </c>
      <c r="AHG67" s="261">
        <v>1</v>
      </c>
      <c r="AHH67" s="261">
        <v>0</v>
      </c>
      <c r="AHI67" s="261">
        <v>4</v>
      </c>
      <c r="AHJ67" s="261">
        <v>1</v>
      </c>
      <c r="AHK67" s="261">
        <v>0.8</v>
      </c>
      <c r="AHL67" s="261">
        <v>0</v>
      </c>
      <c r="AHM67" s="261">
        <v>0</v>
      </c>
      <c r="AHN67" s="261">
        <v>0.8</v>
      </c>
      <c r="AHO67" s="261">
        <v>0.8</v>
      </c>
      <c r="AHP67" s="261">
        <v>0</v>
      </c>
      <c r="AHQ67" s="261">
        <v>0.8</v>
      </c>
      <c r="AHR67" s="262"/>
      <c r="AHS67" s="263">
        <f t="shared" si="59"/>
        <v>10.000000000000002</v>
      </c>
      <c r="AHT67" s="264">
        <f t="shared" si="59"/>
        <v>9.2000000000000011</v>
      </c>
      <c r="AHU67" s="261">
        <v>0</v>
      </c>
      <c r="AHV67" s="261">
        <v>0</v>
      </c>
      <c r="AHW67" s="261">
        <v>0</v>
      </c>
      <c r="AHX67" s="261">
        <v>0</v>
      </c>
      <c r="AHY67" s="261">
        <v>0</v>
      </c>
      <c r="AHZ67" s="261">
        <v>0</v>
      </c>
      <c r="AIA67" s="261">
        <v>0</v>
      </c>
      <c r="AIB67" s="261">
        <v>0</v>
      </c>
      <c r="AIC67" s="261">
        <v>0</v>
      </c>
      <c r="AID67" s="261">
        <v>0</v>
      </c>
      <c r="AIE67" s="261">
        <v>0</v>
      </c>
      <c r="AIF67" s="261">
        <v>0</v>
      </c>
      <c r="AIG67" s="262"/>
      <c r="AIH67" s="263">
        <f t="shared" si="60"/>
        <v>0</v>
      </c>
      <c r="AII67" s="264">
        <f t="shared" si="60"/>
        <v>0</v>
      </c>
      <c r="AIJ67" s="261">
        <v>0</v>
      </c>
      <c r="AIK67" s="261">
        <v>0</v>
      </c>
      <c r="AIL67" s="261">
        <v>0</v>
      </c>
      <c r="AIM67" s="261">
        <v>0</v>
      </c>
      <c r="AIN67" s="261">
        <v>0</v>
      </c>
      <c r="AIO67" s="261">
        <v>0</v>
      </c>
      <c r="AIP67" s="261">
        <v>0</v>
      </c>
      <c r="AIQ67" s="261">
        <v>0</v>
      </c>
      <c r="AIR67" s="261">
        <v>0</v>
      </c>
      <c r="AIS67" s="261">
        <v>0</v>
      </c>
      <c r="AIT67" s="261">
        <v>0</v>
      </c>
      <c r="AIU67" s="261">
        <v>0</v>
      </c>
      <c r="AIV67" s="262"/>
      <c r="AIW67" s="263">
        <f t="shared" si="61"/>
        <v>0</v>
      </c>
      <c r="AIX67" s="264">
        <f t="shared" si="61"/>
        <v>0</v>
      </c>
      <c r="AIY67" s="261">
        <v>0</v>
      </c>
      <c r="AIZ67" s="261">
        <v>0</v>
      </c>
      <c r="AJA67" s="261">
        <v>0</v>
      </c>
      <c r="AJB67" s="261">
        <v>0</v>
      </c>
      <c r="AJC67" s="261">
        <v>0</v>
      </c>
      <c r="AJD67" s="261">
        <v>0</v>
      </c>
      <c r="AJE67" s="261">
        <v>0</v>
      </c>
      <c r="AJF67" s="261">
        <v>0</v>
      </c>
      <c r="AJG67" s="261">
        <v>0</v>
      </c>
      <c r="AJH67" s="261">
        <v>0</v>
      </c>
      <c r="AJI67" s="261">
        <v>0</v>
      </c>
      <c r="AJJ67" s="261">
        <v>0</v>
      </c>
      <c r="AJK67" s="262"/>
      <c r="AJL67" s="263">
        <f t="shared" si="62"/>
        <v>0</v>
      </c>
      <c r="AJM67" s="264">
        <f t="shared" si="62"/>
        <v>0</v>
      </c>
      <c r="AJN67" s="261">
        <v>3512.4</v>
      </c>
      <c r="AJO67" s="261">
        <v>7978.64</v>
      </c>
      <c r="AJP67" s="261">
        <v>2725.63</v>
      </c>
      <c r="AJQ67" s="261">
        <v>3926.83</v>
      </c>
      <c r="AJR67" s="261">
        <v>4962.1400000000003</v>
      </c>
      <c r="AJS67" s="261">
        <v>4742.8999999999996</v>
      </c>
      <c r="AJT67" s="261">
        <v>9630.61</v>
      </c>
      <c r="AJU67" s="261">
        <v>5454.29</v>
      </c>
      <c r="AJV67" s="261">
        <v>1872.17</v>
      </c>
      <c r="AJW67" s="261">
        <v>4347.2</v>
      </c>
      <c r="AJX67" s="261">
        <v>4922.87</v>
      </c>
      <c r="AJY67" s="261">
        <v>2933.43</v>
      </c>
      <c r="AJZ67" s="262"/>
      <c r="AKA67" s="263">
        <f t="shared" si="63"/>
        <v>57009.11</v>
      </c>
      <c r="AKB67" s="264">
        <f t="shared" si="63"/>
        <v>53496.71</v>
      </c>
      <c r="AKC67" s="261">
        <v>0</v>
      </c>
      <c r="AKD67" s="261">
        <v>0</v>
      </c>
      <c r="AKE67" s="261">
        <v>0</v>
      </c>
      <c r="AKF67" s="261">
        <v>0</v>
      </c>
      <c r="AKG67" s="261">
        <v>0</v>
      </c>
      <c r="AKH67" s="261">
        <v>0</v>
      </c>
      <c r="AKI67" s="261">
        <v>0</v>
      </c>
      <c r="AKJ67" s="261">
        <v>0</v>
      </c>
      <c r="AKK67" s="261">
        <v>0</v>
      </c>
      <c r="AKL67" s="261">
        <v>0</v>
      </c>
      <c r="AKM67" s="261">
        <v>0</v>
      </c>
      <c r="AKN67" s="261">
        <v>0</v>
      </c>
      <c r="AKO67" s="262"/>
      <c r="AKP67" s="263">
        <f t="shared" si="64"/>
        <v>0</v>
      </c>
      <c r="AKQ67" s="264">
        <f t="shared" si="64"/>
        <v>0</v>
      </c>
      <c r="AKR67" s="261">
        <v>0</v>
      </c>
      <c r="AKS67" s="261">
        <v>0</v>
      </c>
      <c r="AKT67" s="261">
        <v>0</v>
      </c>
      <c r="AKU67" s="261">
        <v>0</v>
      </c>
      <c r="AKV67" s="261">
        <v>0</v>
      </c>
      <c r="AKW67" s="261">
        <v>0</v>
      </c>
      <c r="AKX67" s="261">
        <v>0</v>
      </c>
      <c r="AKY67" s="261">
        <v>0</v>
      </c>
      <c r="AKZ67" s="261">
        <v>0</v>
      </c>
      <c r="ALA67" s="261">
        <v>0</v>
      </c>
      <c r="ALB67" s="261">
        <v>0</v>
      </c>
      <c r="ALC67" s="261">
        <v>0</v>
      </c>
      <c r="ALD67" s="262"/>
      <c r="ALE67" s="263">
        <f t="shared" si="65"/>
        <v>0</v>
      </c>
      <c r="ALF67" s="264">
        <f t="shared" si="65"/>
        <v>0</v>
      </c>
      <c r="ALG67" s="261">
        <v>396</v>
      </c>
      <c r="ALH67" s="261">
        <v>176.68</v>
      </c>
      <c r="ALI67" s="261">
        <v>293.14999999999998</v>
      </c>
      <c r="ALJ67" s="261">
        <v>256.83</v>
      </c>
      <c r="ALK67" s="261">
        <v>222.96</v>
      </c>
      <c r="ALL67" s="261">
        <v>259.95999999999998</v>
      </c>
      <c r="ALM67" s="261">
        <v>474.85</v>
      </c>
      <c r="ALN67" s="261">
        <v>178.31</v>
      </c>
      <c r="ALO67" s="261">
        <v>410</v>
      </c>
      <c r="ALP67" s="261">
        <v>674.74</v>
      </c>
      <c r="ALQ67" s="261">
        <v>0</v>
      </c>
      <c r="ALR67" s="261">
        <v>0</v>
      </c>
      <c r="ALS67" s="262"/>
      <c r="ALT67" s="263">
        <f t="shared" si="66"/>
        <v>3343.4800000000005</v>
      </c>
      <c r="ALU67" s="264">
        <f t="shared" si="66"/>
        <v>2947.4799999999996</v>
      </c>
      <c r="ALV67" s="261">
        <v>1587.14</v>
      </c>
      <c r="ALW67" s="261">
        <v>4451.7299999999996</v>
      </c>
      <c r="ALX67" s="261">
        <v>3196.32</v>
      </c>
      <c r="ALY67" s="261">
        <v>1607.76</v>
      </c>
      <c r="ALZ67" s="261">
        <v>7640.69</v>
      </c>
      <c r="AMA67" s="261">
        <v>5791.47</v>
      </c>
      <c r="AMB67" s="261">
        <v>1770.7</v>
      </c>
      <c r="AMC67" s="261">
        <v>999.18</v>
      </c>
      <c r="AMD67" s="261">
        <v>1337.17</v>
      </c>
      <c r="AME67" s="261">
        <v>1539.26</v>
      </c>
      <c r="AMF67" s="261">
        <v>1465.18</v>
      </c>
      <c r="AMG67" s="261">
        <v>1142.03</v>
      </c>
      <c r="AMH67" s="262"/>
      <c r="AMI67" s="263">
        <f t="shared" si="67"/>
        <v>32528.63</v>
      </c>
      <c r="AMJ67" s="264">
        <f t="shared" si="67"/>
        <v>30941.49</v>
      </c>
      <c r="AMK67" s="261">
        <v>0</v>
      </c>
      <c r="AML67" s="261">
        <v>0</v>
      </c>
      <c r="AMM67" s="261">
        <v>0</v>
      </c>
      <c r="AMN67" s="261">
        <v>0</v>
      </c>
      <c r="AMO67" s="261">
        <v>0</v>
      </c>
      <c r="AMP67" s="261">
        <v>0</v>
      </c>
      <c r="AMQ67" s="261">
        <v>0</v>
      </c>
      <c r="AMR67" s="261">
        <v>0</v>
      </c>
      <c r="AMS67" s="261">
        <v>0</v>
      </c>
      <c r="AMT67" s="261">
        <v>0</v>
      </c>
      <c r="AMU67" s="261">
        <v>0</v>
      </c>
      <c r="AMV67" s="261">
        <v>0</v>
      </c>
      <c r="AMW67" s="262"/>
      <c r="AMX67" s="263">
        <f t="shared" si="68"/>
        <v>0</v>
      </c>
      <c r="AMY67" s="264">
        <f t="shared" si="68"/>
        <v>0</v>
      </c>
      <c r="AMZ67" s="261">
        <v>905.83</v>
      </c>
      <c r="ANA67" s="261">
        <v>1941</v>
      </c>
      <c r="ANB67" s="261">
        <v>667.16</v>
      </c>
      <c r="ANC67" s="261">
        <v>612.32000000000005</v>
      </c>
      <c r="AND67" s="261">
        <v>603.79999999999995</v>
      </c>
      <c r="ANE67" s="261">
        <v>414.9</v>
      </c>
      <c r="ANF67" s="261">
        <v>2148.02</v>
      </c>
      <c r="ANG67" s="261">
        <v>1585.07</v>
      </c>
      <c r="ANH67" s="261">
        <v>232.41</v>
      </c>
      <c r="ANI67" s="261">
        <v>1512.58</v>
      </c>
      <c r="ANJ67" s="261">
        <v>860.98</v>
      </c>
      <c r="ANK67" s="261">
        <v>843.94</v>
      </c>
      <c r="ANL67" s="262"/>
      <c r="ANM67" s="263">
        <f t="shared" si="69"/>
        <v>12328.009999999998</v>
      </c>
      <c r="ANN67" s="264">
        <f t="shared" si="69"/>
        <v>11422.179999999998</v>
      </c>
      <c r="ANO67" s="261">
        <v>0</v>
      </c>
      <c r="ANP67" s="261">
        <v>0</v>
      </c>
      <c r="ANQ67" s="261">
        <v>0</v>
      </c>
      <c r="ANR67" s="261">
        <v>0</v>
      </c>
      <c r="ANS67" s="261">
        <v>0</v>
      </c>
      <c r="ANT67" s="261">
        <v>0</v>
      </c>
      <c r="ANU67" s="261">
        <v>0</v>
      </c>
      <c r="ANV67" s="261">
        <v>0</v>
      </c>
      <c r="ANW67" s="261">
        <v>0</v>
      </c>
      <c r="ANX67" s="261">
        <v>0</v>
      </c>
      <c r="ANY67" s="261">
        <v>0</v>
      </c>
      <c r="ANZ67" s="261">
        <v>0</v>
      </c>
      <c r="AOA67" s="262"/>
      <c r="AOB67" s="263">
        <f t="shared" si="70"/>
        <v>0</v>
      </c>
      <c r="AOC67" s="264">
        <f t="shared" si="70"/>
        <v>0</v>
      </c>
      <c r="AOD67" s="261">
        <v>0</v>
      </c>
      <c r="AOE67" s="261">
        <v>0</v>
      </c>
      <c r="AOF67" s="261">
        <v>0</v>
      </c>
      <c r="AOG67" s="261">
        <v>0</v>
      </c>
      <c r="AOH67" s="261">
        <v>0</v>
      </c>
      <c r="AOI67" s="261">
        <v>0</v>
      </c>
      <c r="AOJ67" s="261">
        <v>0</v>
      </c>
      <c r="AOK67" s="261">
        <v>0</v>
      </c>
      <c r="AOL67" s="261">
        <v>0</v>
      </c>
      <c r="AOM67" s="261">
        <v>0</v>
      </c>
      <c r="AON67" s="261">
        <v>0</v>
      </c>
      <c r="AOO67" s="261">
        <v>0</v>
      </c>
      <c r="AOP67" s="262"/>
      <c r="AOQ67" s="263">
        <f t="shared" si="71"/>
        <v>0</v>
      </c>
      <c r="AOR67" s="264">
        <f t="shared" si="71"/>
        <v>0</v>
      </c>
      <c r="AOS67" s="261">
        <v>0</v>
      </c>
      <c r="AOT67" s="261">
        <v>0</v>
      </c>
      <c r="AOU67" s="261">
        <v>0</v>
      </c>
      <c r="AOV67" s="261">
        <v>0</v>
      </c>
      <c r="AOW67" s="261">
        <v>0</v>
      </c>
      <c r="AOX67" s="261">
        <v>0</v>
      </c>
      <c r="AOY67" s="261">
        <v>0</v>
      </c>
      <c r="AOZ67" s="261">
        <v>0</v>
      </c>
      <c r="APA67" s="261">
        <v>0</v>
      </c>
      <c r="APB67" s="261">
        <v>0</v>
      </c>
      <c r="APC67" s="261">
        <v>0</v>
      </c>
      <c r="APD67" s="261">
        <v>0</v>
      </c>
      <c r="APE67" s="262"/>
      <c r="APF67" s="263">
        <f t="shared" si="72"/>
        <v>0</v>
      </c>
      <c r="APG67" s="264">
        <f t="shared" si="72"/>
        <v>0</v>
      </c>
      <c r="APH67" s="261">
        <v>0</v>
      </c>
      <c r="API67" s="261">
        <v>0</v>
      </c>
      <c r="APJ67" s="261">
        <v>0</v>
      </c>
      <c r="APK67" s="261">
        <v>0</v>
      </c>
      <c r="APL67" s="261">
        <v>0</v>
      </c>
      <c r="APM67" s="261">
        <v>0</v>
      </c>
      <c r="APN67" s="261">
        <v>0</v>
      </c>
      <c r="APO67" s="261">
        <v>0</v>
      </c>
      <c r="APP67" s="261">
        <v>0</v>
      </c>
      <c r="APQ67" s="261">
        <v>0</v>
      </c>
      <c r="APR67" s="261">
        <v>0</v>
      </c>
      <c r="APS67" s="261">
        <v>0</v>
      </c>
      <c r="APT67" s="262"/>
      <c r="APU67" s="263">
        <f t="shared" si="73"/>
        <v>0</v>
      </c>
      <c r="APV67" s="264">
        <f t="shared" si="73"/>
        <v>0</v>
      </c>
      <c r="APW67" s="261">
        <v>0</v>
      </c>
      <c r="APX67" s="261">
        <v>0</v>
      </c>
      <c r="APY67" s="261">
        <v>0</v>
      </c>
      <c r="APZ67" s="261">
        <v>0</v>
      </c>
      <c r="AQA67" s="261">
        <v>0</v>
      </c>
      <c r="AQB67" s="261">
        <v>0</v>
      </c>
      <c r="AQC67" s="261">
        <v>0</v>
      </c>
      <c r="AQD67" s="261">
        <v>0</v>
      </c>
      <c r="AQE67" s="261">
        <v>0</v>
      </c>
      <c r="AQF67" s="261">
        <v>0</v>
      </c>
      <c r="AQG67" s="261">
        <v>0</v>
      </c>
      <c r="AQH67" s="261">
        <v>0</v>
      </c>
      <c r="AQI67" s="262"/>
      <c r="AQJ67" s="263">
        <f t="shared" si="74"/>
        <v>0</v>
      </c>
      <c r="AQK67" s="264">
        <f t="shared" si="74"/>
        <v>0</v>
      </c>
      <c r="AQL67" s="261"/>
      <c r="AQM67" s="261"/>
      <c r="AQN67" s="261"/>
      <c r="AQO67" s="261"/>
      <c r="AQP67" s="261"/>
      <c r="AQQ67" s="261"/>
      <c r="AQR67" s="261">
        <v>22797</v>
      </c>
      <c r="AQS67" s="261"/>
      <c r="AQT67" s="261"/>
      <c r="AQU67" s="261"/>
      <c r="AQV67" s="261"/>
      <c r="AQW67" s="261"/>
      <c r="AQX67" s="262"/>
      <c r="AQY67" s="263">
        <f t="shared" si="75"/>
        <v>22797</v>
      </c>
      <c r="AQZ67" s="264">
        <f t="shared" si="75"/>
        <v>22797</v>
      </c>
      <c r="ARA67" s="261">
        <v>5737</v>
      </c>
      <c r="ARB67" s="261">
        <v>0</v>
      </c>
      <c r="ARC67" s="261">
        <v>0</v>
      </c>
      <c r="ARD67" s="261">
        <v>16974</v>
      </c>
      <c r="ARE67" s="261">
        <v>5658</v>
      </c>
      <c r="ARF67" s="261">
        <v>5658</v>
      </c>
      <c r="ARG67" s="261">
        <v>5658</v>
      </c>
      <c r="ARH67" s="261">
        <v>5658</v>
      </c>
      <c r="ARI67" s="261">
        <v>37775.49</v>
      </c>
      <c r="ARJ67" s="261">
        <v>0</v>
      </c>
      <c r="ARK67" s="261">
        <v>0</v>
      </c>
      <c r="ARL67" s="261">
        <v>22000</v>
      </c>
      <c r="ARM67" s="262"/>
      <c r="ARN67" s="263">
        <f t="shared" si="76"/>
        <v>105118.48999999999</v>
      </c>
      <c r="ARO67" s="264">
        <f t="shared" si="76"/>
        <v>99381.489999999991</v>
      </c>
      <c r="ARP67" s="261">
        <v>56861.04</v>
      </c>
      <c r="ARQ67" s="261">
        <v>52751.64</v>
      </c>
      <c r="ARR67" s="261">
        <v>52134.96</v>
      </c>
      <c r="ARS67" s="261">
        <v>72315.820000000007</v>
      </c>
      <c r="ART67" s="261">
        <v>51694.01</v>
      </c>
      <c r="ARU67" s="261">
        <v>53724.7</v>
      </c>
      <c r="ARV67" s="261">
        <v>50976.1</v>
      </c>
      <c r="ARW67" s="261">
        <v>50487.51</v>
      </c>
      <c r="ARX67" s="261">
        <v>52084.72</v>
      </c>
      <c r="ARY67" s="261">
        <v>60456.5</v>
      </c>
      <c r="ARZ67" s="261">
        <v>0</v>
      </c>
      <c r="ASA67" s="262"/>
      <c r="ASB67" s="265">
        <f t="shared" si="78"/>
        <v>553487</v>
      </c>
      <c r="ASC67" s="266"/>
      <c r="ASD67" s="261"/>
      <c r="ASE67" s="261"/>
      <c r="ASF67" s="261"/>
      <c r="ASG67" s="261"/>
      <c r="ASH67" s="261"/>
      <c r="ASI67" s="261"/>
      <c r="ASJ67" s="261"/>
      <c r="ASK67" s="261"/>
      <c r="ASL67" s="261"/>
      <c r="ASM67" s="261"/>
      <c r="ASN67" s="262"/>
      <c r="ASO67" s="267">
        <f t="shared" si="77"/>
        <v>0</v>
      </c>
    </row>
    <row r="68" spans="1:1185" x14ac:dyDescent="0.25">
      <c r="A68" s="39">
        <v>66</v>
      </c>
      <c r="B68" s="40">
        <v>1</v>
      </c>
      <c r="C68" s="40" t="s">
        <v>77</v>
      </c>
      <c r="D68" s="40" t="s">
        <v>77</v>
      </c>
      <c r="E68" s="41" t="s">
        <v>77</v>
      </c>
      <c r="F68" s="187">
        <v>1512483</v>
      </c>
      <c r="G68" s="49">
        <v>1632548</v>
      </c>
      <c r="H68" s="51">
        <v>1416069</v>
      </c>
      <c r="I68" s="49">
        <v>1430134</v>
      </c>
      <c r="J68" s="49">
        <v>178739.68027371983</v>
      </c>
      <c r="K68" s="51" t="s">
        <v>219</v>
      </c>
      <c r="L68" s="49">
        <v>1396032.55</v>
      </c>
      <c r="M68" s="49">
        <v>1574772</v>
      </c>
      <c r="N68" s="49">
        <v>1416069</v>
      </c>
      <c r="O68" s="49">
        <v>118006</v>
      </c>
      <c r="P68" s="49">
        <v>119178</v>
      </c>
      <c r="Q68" s="258">
        <v>21238.130972829706</v>
      </c>
      <c r="R68" s="259">
        <v>36537.63875345057</v>
      </c>
      <c r="S68" s="260">
        <f t="shared" ref="S68:S71" si="79">Q68+R68</f>
        <v>57775.769726280276</v>
      </c>
      <c r="T68" s="268">
        <v>4567.1499999999996</v>
      </c>
      <c r="U68" s="268">
        <v>4505.1099999999997</v>
      </c>
      <c r="V68" s="268">
        <v>2538.4899999999998</v>
      </c>
      <c r="W68" s="268">
        <v>4583.79</v>
      </c>
      <c r="X68" s="268">
        <v>5414.93</v>
      </c>
      <c r="Y68" s="268">
        <v>5299.33</v>
      </c>
      <c r="Z68" s="268">
        <v>7268.28</v>
      </c>
      <c r="AA68" s="268">
        <v>2495.61</v>
      </c>
      <c r="AB68" s="268">
        <v>4900.07</v>
      </c>
      <c r="AC68" s="268">
        <v>3616.48</v>
      </c>
      <c r="AD68" s="268">
        <v>6016.42</v>
      </c>
      <c r="AE68" s="268">
        <v>6418.16</v>
      </c>
      <c r="AF68" s="269"/>
      <c r="AG68" s="270">
        <f t="shared" ref="AG68:AH69" si="80">SUM(T68:AE68)</f>
        <v>57623.819999999992</v>
      </c>
      <c r="AH68" s="271">
        <f t="shared" si="80"/>
        <v>53056.67</v>
      </c>
      <c r="AI68" s="268">
        <v>552.04999999999995</v>
      </c>
      <c r="AJ68" s="268">
        <v>553.97</v>
      </c>
      <c r="AK68" s="268">
        <v>781.75</v>
      </c>
      <c r="AL68" s="268">
        <v>806.83</v>
      </c>
      <c r="AM68" s="268">
        <v>601.66</v>
      </c>
      <c r="AN68" s="268">
        <v>595.66999999999996</v>
      </c>
      <c r="AO68" s="268">
        <v>818.19</v>
      </c>
      <c r="AP68" s="268">
        <v>277.29000000000002</v>
      </c>
      <c r="AQ68" s="268">
        <v>612.89</v>
      </c>
      <c r="AR68" s="268">
        <v>623.53</v>
      </c>
      <c r="AS68" s="268">
        <v>779.62</v>
      </c>
      <c r="AT68" s="268">
        <v>788.41</v>
      </c>
      <c r="AU68" s="269"/>
      <c r="AV68" s="270">
        <f t="shared" ref="AV68:AW69" si="81">SUM(AI68:AT68)</f>
        <v>7791.86</v>
      </c>
      <c r="AW68" s="271">
        <f t="shared" si="81"/>
        <v>7239.8099999999995</v>
      </c>
      <c r="AX68" s="268">
        <v>0</v>
      </c>
      <c r="AY68" s="268">
        <v>5.51</v>
      </c>
      <c r="AZ68" s="268">
        <v>0</v>
      </c>
      <c r="BA68" s="268">
        <v>50.49</v>
      </c>
      <c r="BB68" s="268">
        <v>0</v>
      </c>
      <c r="BC68" s="268">
        <v>0</v>
      </c>
      <c r="BD68" s="268">
        <v>0</v>
      </c>
      <c r="BE68" s="268">
        <v>0</v>
      </c>
      <c r="BF68" s="268">
        <v>0</v>
      </c>
      <c r="BG68" s="268">
        <v>0</v>
      </c>
      <c r="BH68" s="268">
        <v>0</v>
      </c>
      <c r="BI68" s="268">
        <v>0</v>
      </c>
      <c r="BJ68" s="269"/>
      <c r="BK68" s="270">
        <f t="shared" ref="BK68:BL69" si="82">SUM(AX68:BI68)</f>
        <v>56</v>
      </c>
      <c r="BL68" s="271">
        <f t="shared" si="82"/>
        <v>56</v>
      </c>
      <c r="BM68" s="268">
        <v>291.58999999999997</v>
      </c>
      <c r="BN68" s="268">
        <v>340.95</v>
      </c>
      <c r="BO68" s="268">
        <v>276.39999999999998</v>
      </c>
      <c r="BP68" s="268">
        <v>420.86</v>
      </c>
      <c r="BQ68" s="268">
        <v>527.11</v>
      </c>
      <c r="BR68" s="268">
        <v>911.94</v>
      </c>
      <c r="BS68" s="268">
        <v>227.89</v>
      </c>
      <c r="BT68" s="268">
        <v>1681.58</v>
      </c>
      <c r="BU68" s="268">
        <v>174.76</v>
      </c>
      <c r="BV68" s="268">
        <v>719.96</v>
      </c>
      <c r="BW68" s="268">
        <v>505.98</v>
      </c>
      <c r="BX68" s="268">
        <v>1494.41</v>
      </c>
      <c r="BY68" s="269"/>
      <c r="BZ68" s="270">
        <f t="shared" ref="BZ68:CA69" si="83">SUM(BM68:BX68)</f>
        <v>7573.43</v>
      </c>
      <c r="CA68" s="271">
        <f t="shared" si="83"/>
        <v>7281.84</v>
      </c>
      <c r="CB68" s="268">
        <v>2049.31</v>
      </c>
      <c r="CC68" s="268">
        <v>2352.52</v>
      </c>
      <c r="CD68" s="268">
        <v>1102.8800000000001</v>
      </c>
      <c r="CE68" s="268">
        <v>1672.44</v>
      </c>
      <c r="CF68" s="268">
        <v>2891.28</v>
      </c>
      <c r="CG68" s="268">
        <v>2440.67</v>
      </c>
      <c r="CH68" s="268">
        <v>2936.8</v>
      </c>
      <c r="CI68" s="268">
        <v>1331.91</v>
      </c>
      <c r="CJ68" s="268">
        <v>2797.51</v>
      </c>
      <c r="CK68" s="268">
        <v>2408.39</v>
      </c>
      <c r="CL68" s="268">
        <v>2201.06</v>
      </c>
      <c r="CM68" s="268">
        <v>2505.83</v>
      </c>
      <c r="CN68" s="269"/>
      <c r="CO68" s="270">
        <f t="shared" ref="CO68:CP69" si="84">SUM(CB68:CM68)</f>
        <v>26690.6</v>
      </c>
      <c r="CP68" s="271">
        <f t="shared" si="84"/>
        <v>24641.29</v>
      </c>
      <c r="CQ68" s="268">
        <v>0</v>
      </c>
      <c r="CR68" s="268">
        <v>80</v>
      </c>
      <c r="CS68" s="268">
        <v>0</v>
      </c>
      <c r="CT68" s="268">
        <v>0</v>
      </c>
      <c r="CU68" s="268">
        <v>0</v>
      </c>
      <c r="CV68" s="268">
        <v>80</v>
      </c>
      <c r="CW68" s="268">
        <v>0</v>
      </c>
      <c r="CX68" s="268">
        <v>0</v>
      </c>
      <c r="CY68" s="268">
        <v>0</v>
      </c>
      <c r="CZ68" s="268">
        <v>0</v>
      </c>
      <c r="DA68" s="268">
        <v>0</v>
      </c>
      <c r="DB68" s="268">
        <v>0</v>
      </c>
      <c r="DC68" s="269"/>
      <c r="DD68" s="270">
        <f t="shared" ref="DD68:DE68" si="85">SUM(CQ68:DB68)</f>
        <v>160</v>
      </c>
      <c r="DE68" s="271">
        <f t="shared" si="85"/>
        <v>160</v>
      </c>
      <c r="DF68" s="268">
        <v>401.35</v>
      </c>
      <c r="DG68" s="268">
        <v>426.61</v>
      </c>
      <c r="DH68" s="268">
        <v>0</v>
      </c>
      <c r="DI68" s="268">
        <v>241.33</v>
      </c>
      <c r="DJ68" s="268">
        <v>0</v>
      </c>
      <c r="DK68" s="268">
        <v>0</v>
      </c>
      <c r="DL68" s="268">
        <v>0</v>
      </c>
      <c r="DM68" s="268">
        <v>0</v>
      </c>
      <c r="DN68" s="268">
        <v>414.15</v>
      </c>
      <c r="DO68" s="268">
        <v>1070.5</v>
      </c>
      <c r="DP68" s="268">
        <v>102.85</v>
      </c>
      <c r="DQ68" s="268">
        <v>639.66999999999996</v>
      </c>
      <c r="DR68" s="269"/>
      <c r="DS68" s="270">
        <f t="shared" ref="DS68:DT69" si="86">SUM(DF68:DQ68)</f>
        <v>3296.46</v>
      </c>
      <c r="DT68" s="271">
        <f t="shared" si="86"/>
        <v>2895.11</v>
      </c>
      <c r="DU68" s="268">
        <v>18468.18</v>
      </c>
      <c r="DV68" s="268">
        <v>11512.75</v>
      </c>
      <c r="DW68" s="268">
        <v>7636.61</v>
      </c>
      <c r="DX68" s="268">
        <v>9967.31</v>
      </c>
      <c r="DY68" s="268">
        <v>11647.69</v>
      </c>
      <c r="DZ68" s="268">
        <v>11484.94</v>
      </c>
      <c r="EA68" s="268">
        <v>10817.11</v>
      </c>
      <c r="EB68" s="268">
        <v>20296.18</v>
      </c>
      <c r="EC68" s="268">
        <v>13418.71</v>
      </c>
      <c r="ED68" s="268">
        <v>10364.709999999999</v>
      </c>
      <c r="EE68" s="268">
        <v>8951.25</v>
      </c>
      <c r="EF68" s="268">
        <v>17917.740000000002</v>
      </c>
      <c r="EG68" s="269"/>
      <c r="EH68" s="270">
        <f t="shared" ref="EH68:EI69" si="87">SUM(DU68:EF68)</f>
        <v>152483.17999999996</v>
      </c>
      <c r="EI68" s="271">
        <f t="shared" si="87"/>
        <v>134014.99999999997</v>
      </c>
      <c r="EJ68" s="268">
        <v>2707.34</v>
      </c>
      <c r="EK68" s="268">
        <v>1631.68</v>
      </c>
      <c r="EL68" s="268">
        <v>1227.25</v>
      </c>
      <c r="EM68" s="268">
        <v>1277.3699999999999</v>
      </c>
      <c r="EN68" s="268">
        <v>1556.12</v>
      </c>
      <c r="EO68" s="268">
        <v>1760.59</v>
      </c>
      <c r="EP68" s="268">
        <v>1404.91</v>
      </c>
      <c r="EQ68" s="268">
        <v>2478.63</v>
      </c>
      <c r="ER68" s="268">
        <v>1895.99</v>
      </c>
      <c r="ES68" s="268">
        <v>1749.9</v>
      </c>
      <c r="ET68" s="268">
        <v>2478.9699999999998</v>
      </c>
      <c r="EU68" s="268">
        <v>2893.88</v>
      </c>
      <c r="EV68" s="269"/>
      <c r="EW68" s="270">
        <f t="shared" ref="EW68:EX69" si="88">SUM(EJ68:EU68)</f>
        <v>23062.63</v>
      </c>
      <c r="EX68" s="271">
        <f t="shared" si="88"/>
        <v>20355.29</v>
      </c>
      <c r="EY68" s="268">
        <v>230.59</v>
      </c>
      <c r="EZ68" s="268">
        <v>286.64999999999998</v>
      </c>
      <c r="FA68" s="268">
        <v>67.56</v>
      </c>
      <c r="FB68" s="268">
        <v>292.12</v>
      </c>
      <c r="FC68" s="268">
        <v>83.33</v>
      </c>
      <c r="FD68" s="268">
        <v>266.36</v>
      </c>
      <c r="FE68" s="268">
        <v>309.99</v>
      </c>
      <c r="FF68" s="268">
        <v>240</v>
      </c>
      <c r="FG68" s="268">
        <v>412.3</v>
      </c>
      <c r="FH68" s="268">
        <v>942.42</v>
      </c>
      <c r="FI68" s="268">
        <v>1407.52</v>
      </c>
      <c r="FJ68" s="268">
        <v>968.91</v>
      </c>
      <c r="FK68" s="269"/>
      <c r="FL68" s="270">
        <f t="shared" ref="FL68:FM69" si="89">SUM(EY68:FJ68)</f>
        <v>5507.75</v>
      </c>
      <c r="FM68" s="271">
        <f t="shared" si="89"/>
        <v>5277.16</v>
      </c>
      <c r="FN68" s="268">
        <v>565.29</v>
      </c>
      <c r="FO68" s="268">
        <v>847.5</v>
      </c>
      <c r="FP68" s="268">
        <v>361.68</v>
      </c>
      <c r="FQ68" s="268">
        <v>533.05999999999995</v>
      </c>
      <c r="FR68" s="268">
        <v>486.78</v>
      </c>
      <c r="FS68" s="268">
        <v>607.80999999999995</v>
      </c>
      <c r="FT68" s="268">
        <v>538.59</v>
      </c>
      <c r="FU68" s="268">
        <v>384.54</v>
      </c>
      <c r="FV68" s="268">
        <v>477.05</v>
      </c>
      <c r="FW68" s="268">
        <v>624.76</v>
      </c>
      <c r="FX68" s="268">
        <v>829.06</v>
      </c>
      <c r="FY68" s="268">
        <v>978.29</v>
      </c>
      <c r="FZ68" s="269"/>
      <c r="GA68" s="270">
        <f t="shared" ref="GA68:GB69" si="90">SUM(FN68:FY68)</f>
        <v>7234.4100000000008</v>
      </c>
      <c r="GB68" s="271">
        <f t="shared" si="90"/>
        <v>6669.12</v>
      </c>
      <c r="GC68" s="268">
        <v>3556.67</v>
      </c>
      <c r="GD68" s="268">
        <v>3633.13</v>
      </c>
      <c r="GE68" s="268">
        <v>2478.7800000000002</v>
      </c>
      <c r="GF68" s="268">
        <v>2812.11</v>
      </c>
      <c r="GG68" s="268">
        <v>3849.19</v>
      </c>
      <c r="GH68" s="268">
        <v>3499.69</v>
      </c>
      <c r="GI68" s="268">
        <v>3666.98</v>
      </c>
      <c r="GJ68" s="268">
        <v>2204.12</v>
      </c>
      <c r="GK68" s="268">
        <v>1854.73</v>
      </c>
      <c r="GL68" s="268">
        <v>2312.7199999999998</v>
      </c>
      <c r="GM68" s="268">
        <v>3205.42</v>
      </c>
      <c r="GN68" s="268">
        <v>3554.2</v>
      </c>
      <c r="GO68" s="269"/>
      <c r="GP68" s="270">
        <f t="shared" ref="GP68:GQ69" si="91">SUM(GC68:GN68)</f>
        <v>36627.74</v>
      </c>
      <c r="GQ68" s="271">
        <f t="shared" si="91"/>
        <v>33071.07</v>
      </c>
      <c r="GR68" s="268">
        <v>179.77</v>
      </c>
      <c r="GS68" s="268">
        <v>0</v>
      </c>
      <c r="GT68" s="268">
        <v>0</v>
      </c>
      <c r="GU68" s="268">
        <v>0</v>
      </c>
      <c r="GV68" s="268">
        <v>0</v>
      </c>
      <c r="GW68" s="268">
        <v>0</v>
      </c>
      <c r="GX68" s="268">
        <v>0</v>
      </c>
      <c r="GY68" s="268">
        <v>0</v>
      </c>
      <c r="GZ68" s="268">
        <v>0</v>
      </c>
      <c r="HA68" s="268">
        <v>21.06</v>
      </c>
      <c r="HB68" s="268">
        <v>0</v>
      </c>
      <c r="HC68" s="268">
        <v>0</v>
      </c>
      <c r="HD68" s="269"/>
      <c r="HE68" s="270">
        <f t="shared" ref="HE68:HF69" si="92">SUM(GR68:HC68)</f>
        <v>200.83</v>
      </c>
      <c r="HF68" s="271">
        <f t="shared" si="92"/>
        <v>21.06</v>
      </c>
      <c r="HG68" s="268">
        <v>0</v>
      </c>
      <c r="HH68" s="268">
        <v>0</v>
      </c>
      <c r="HI68" s="268">
        <v>0</v>
      </c>
      <c r="HJ68" s="268">
        <v>0</v>
      </c>
      <c r="HK68" s="268">
        <v>0</v>
      </c>
      <c r="HL68" s="268">
        <v>0</v>
      </c>
      <c r="HM68" s="268">
        <v>0</v>
      </c>
      <c r="HN68" s="268">
        <v>0</v>
      </c>
      <c r="HO68" s="268">
        <v>0</v>
      </c>
      <c r="HP68" s="268">
        <v>0</v>
      </c>
      <c r="HQ68" s="268">
        <v>0</v>
      </c>
      <c r="HR68" s="268">
        <v>0</v>
      </c>
      <c r="HS68" s="269"/>
      <c r="HT68" s="270">
        <f t="shared" ref="HT68:HU69" si="93">SUM(HG68:HR68)</f>
        <v>0</v>
      </c>
      <c r="HU68" s="271">
        <f t="shared" si="93"/>
        <v>0</v>
      </c>
      <c r="HV68" s="268">
        <v>0</v>
      </c>
      <c r="HW68" s="268">
        <v>0</v>
      </c>
      <c r="HX68" s="268">
        <v>0</v>
      </c>
      <c r="HY68" s="268">
        <v>0</v>
      </c>
      <c r="HZ68" s="268">
        <v>0</v>
      </c>
      <c r="IA68" s="268">
        <v>0</v>
      </c>
      <c r="IB68" s="268">
        <v>0</v>
      </c>
      <c r="IC68" s="268">
        <v>0</v>
      </c>
      <c r="ID68" s="268">
        <v>0</v>
      </c>
      <c r="IE68" s="268">
        <v>0</v>
      </c>
      <c r="IF68" s="268">
        <v>0</v>
      </c>
      <c r="IG68" s="268">
        <v>0</v>
      </c>
      <c r="IH68" s="269"/>
      <c r="II68" s="270">
        <f t="shared" ref="II68:IJ69" si="94">SUM(HV68:IG68)</f>
        <v>0</v>
      </c>
      <c r="IJ68" s="271">
        <f t="shared" si="94"/>
        <v>0</v>
      </c>
      <c r="IK68" s="268">
        <v>4526</v>
      </c>
      <c r="IL68" s="268">
        <v>6743.5</v>
      </c>
      <c r="IM68" s="268">
        <v>5224.5</v>
      </c>
      <c r="IN68" s="268">
        <v>5100</v>
      </c>
      <c r="IO68" s="268">
        <v>6686</v>
      </c>
      <c r="IP68" s="268">
        <v>5082.5</v>
      </c>
      <c r="IQ68" s="268">
        <v>4375</v>
      </c>
      <c r="IR68" s="268">
        <v>3959.5</v>
      </c>
      <c r="IS68" s="268">
        <v>4179.5</v>
      </c>
      <c r="IT68" s="268">
        <v>5452</v>
      </c>
      <c r="IU68" s="268">
        <v>5126.5</v>
      </c>
      <c r="IV68" s="268">
        <v>3663.61</v>
      </c>
      <c r="IW68" s="269"/>
      <c r="IX68" s="270">
        <f t="shared" ref="IX68:IY69" si="95">SUM(IK68:IV68)</f>
        <v>60118.61</v>
      </c>
      <c r="IY68" s="271">
        <f t="shared" si="95"/>
        <v>55592.61</v>
      </c>
      <c r="IZ68" s="268">
        <v>6939.5</v>
      </c>
      <c r="JA68" s="268">
        <v>3577</v>
      </c>
      <c r="JB68" s="268">
        <v>15892.5</v>
      </c>
      <c r="JC68" s="268">
        <v>11324.5</v>
      </c>
      <c r="JD68" s="268">
        <v>7129.64</v>
      </c>
      <c r="JE68" s="268">
        <v>5860.9</v>
      </c>
      <c r="JF68" s="268">
        <v>9397.5</v>
      </c>
      <c r="JG68" s="268">
        <v>3077.5</v>
      </c>
      <c r="JH68" s="268">
        <v>655.23</v>
      </c>
      <c r="JI68" s="268">
        <v>1627.5</v>
      </c>
      <c r="JJ68" s="268">
        <v>4897</v>
      </c>
      <c r="JK68" s="268">
        <v>675.5</v>
      </c>
      <c r="JL68" s="269"/>
      <c r="JM68" s="270">
        <f t="shared" ref="JM68:JN69" si="96">SUM(IZ68:JK68)</f>
        <v>71054.27</v>
      </c>
      <c r="JN68" s="271">
        <f t="shared" si="96"/>
        <v>64114.770000000004</v>
      </c>
      <c r="JO68" s="268">
        <v>0</v>
      </c>
      <c r="JP68" s="268">
        <v>0</v>
      </c>
      <c r="JQ68" s="268">
        <v>0</v>
      </c>
      <c r="JR68" s="268">
        <v>0</v>
      </c>
      <c r="JS68" s="268">
        <v>0</v>
      </c>
      <c r="JT68" s="268">
        <v>0</v>
      </c>
      <c r="JU68" s="268">
        <v>0</v>
      </c>
      <c r="JV68" s="268">
        <v>0</v>
      </c>
      <c r="JW68" s="268">
        <v>0</v>
      </c>
      <c r="JX68" s="268">
        <v>0</v>
      </c>
      <c r="JY68" s="268">
        <v>0</v>
      </c>
      <c r="JZ68" s="268">
        <v>0</v>
      </c>
      <c r="KA68" s="269"/>
      <c r="KB68" s="270">
        <f t="shared" ref="KB68:KC69" si="97">SUM(JO68:JZ68)</f>
        <v>0</v>
      </c>
      <c r="KC68" s="271">
        <f t="shared" si="97"/>
        <v>0</v>
      </c>
      <c r="KD68" s="268">
        <v>2960</v>
      </c>
      <c r="KE68" s="268">
        <v>4400</v>
      </c>
      <c r="KF68" s="268">
        <v>3040</v>
      </c>
      <c r="KG68" s="268">
        <v>3280</v>
      </c>
      <c r="KH68" s="268">
        <v>4240</v>
      </c>
      <c r="KI68" s="268">
        <v>3200</v>
      </c>
      <c r="KJ68" s="268">
        <v>2800</v>
      </c>
      <c r="KK68" s="268">
        <v>2640</v>
      </c>
      <c r="KL68" s="268">
        <v>2000</v>
      </c>
      <c r="KM68" s="268">
        <v>2960</v>
      </c>
      <c r="KN68" s="268">
        <v>3040</v>
      </c>
      <c r="KO68" s="268">
        <v>2484.6</v>
      </c>
      <c r="KP68" s="269"/>
      <c r="KQ68" s="270">
        <f t="shared" ref="KQ68:KR69" si="98">SUM(KD68:KO68)</f>
        <v>37044.6</v>
      </c>
      <c r="KR68" s="271">
        <f t="shared" si="98"/>
        <v>34084.6</v>
      </c>
      <c r="KS68" s="268">
        <v>0</v>
      </c>
      <c r="KT68" s="268">
        <v>450</v>
      </c>
      <c r="KU68" s="268">
        <v>100</v>
      </c>
      <c r="KV68" s="268">
        <v>150</v>
      </c>
      <c r="KW68" s="268">
        <v>350</v>
      </c>
      <c r="KX68" s="268">
        <v>300</v>
      </c>
      <c r="KY68" s="268">
        <v>650</v>
      </c>
      <c r="KZ68" s="268">
        <v>300</v>
      </c>
      <c r="LA68" s="268">
        <v>300</v>
      </c>
      <c r="LB68" s="268">
        <v>200</v>
      </c>
      <c r="LC68" s="268">
        <v>350</v>
      </c>
      <c r="LD68" s="268">
        <v>100</v>
      </c>
      <c r="LE68" s="269"/>
      <c r="LF68" s="270">
        <f t="shared" ref="LF68:LG69" si="99">SUM(KS68:LD68)</f>
        <v>3250</v>
      </c>
      <c r="LG68" s="271">
        <f t="shared" si="99"/>
        <v>3250</v>
      </c>
      <c r="LH68" s="268">
        <v>80</v>
      </c>
      <c r="LI68" s="268">
        <v>80</v>
      </c>
      <c r="LJ68" s="268">
        <v>80</v>
      </c>
      <c r="LK68" s="268">
        <v>0</v>
      </c>
      <c r="LL68" s="268">
        <v>240</v>
      </c>
      <c r="LM68" s="268">
        <v>160</v>
      </c>
      <c r="LN68" s="268">
        <v>160</v>
      </c>
      <c r="LO68" s="268">
        <v>0</v>
      </c>
      <c r="LP68" s="268">
        <v>80</v>
      </c>
      <c r="LQ68" s="268">
        <v>0</v>
      </c>
      <c r="LR68" s="268">
        <v>0</v>
      </c>
      <c r="LS68" s="268">
        <v>80</v>
      </c>
      <c r="LT68" s="269"/>
      <c r="LU68" s="270">
        <f t="shared" ref="LU68:LV69" si="100">SUM(LH68:LS68)</f>
        <v>960</v>
      </c>
      <c r="LV68" s="271">
        <f t="shared" si="100"/>
        <v>880</v>
      </c>
      <c r="LW68" s="268">
        <v>395</v>
      </c>
      <c r="LX68" s="268">
        <v>790</v>
      </c>
      <c r="LY68" s="268">
        <v>395</v>
      </c>
      <c r="LZ68" s="268">
        <v>1185</v>
      </c>
      <c r="MA68" s="268">
        <v>395</v>
      </c>
      <c r="MB68" s="268">
        <v>395</v>
      </c>
      <c r="MC68" s="268">
        <v>1185</v>
      </c>
      <c r="MD68" s="268">
        <v>395</v>
      </c>
      <c r="ME68" s="268">
        <v>1185</v>
      </c>
      <c r="MF68" s="268">
        <v>0</v>
      </c>
      <c r="MG68" s="268">
        <v>1185</v>
      </c>
      <c r="MH68" s="268">
        <v>395</v>
      </c>
      <c r="MI68" s="269"/>
      <c r="MJ68" s="270">
        <f t="shared" ref="MJ68:MK69" si="101">SUM(LW68:MH68)</f>
        <v>7900</v>
      </c>
      <c r="MK68" s="271">
        <f t="shared" si="101"/>
        <v>7505</v>
      </c>
      <c r="ML68" s="268">
        <v>0</v>
      </c>
      <c r="MM68" s="268">
        <v>0</v>
      </c>
      <c r="MN68" s="268">
        <v>0</v>
      </c>
      <c r="MO68" s="268">
        <v>395</v>
      </c>
      <c r="MP68" s="268">
        <v>395</v>
      </c>
      <c r="MQ68" s="268">
        <v>0</v>
      </c>
      <c r="MR68" s="268">
        <v>0</v>
      </c>
      <c r="MS68" s="268">
        <v>0</v>
      </c>
      <c r="MT68" s="268">
        <v>0</v>
      </c>
      <c r="MU68" s="268">
        <v>0</v>
      </c>
      <c r="MV68" s="268">
        <v>0</v>
      </c>
      <c r="MW68" s="268">
        <v>395</v>
      </c>
      <c r="MX68" s="269"/>
      <c r="MY68" s="270">
        <f t="shared" ref="MY68:MZ69" si="102">SUM(ML68:MW68)</f>
        <v>1185</v>
      </c>
      <c r="MZ68" s="271">
        <f t="shared" si="102"/>
        <v>1185</v>
      </c>
      <c r="NA68" s="268">
        <v>15040</v>
      </c>
      <c r="NB68" s="268">
        <v>22440</v>
      </c>
      <c r="NC68" s="268">
        <v>18219</v>
      </c>
      <c r="ND68" s="268">
        <v>19010</v>
      </c>
      <c r="NE68" s="268">
        <v>28230</v>
      </c>
      <c r="NF68" s="268">
        <v>19544.939999999999</v>
      </c>
      <c r="NG68" s="268">
        <v>22435</v>
      </c>
      <c r="NH68" s="268">
        <v>9385</v>
      </c>
      <c r="NI68" s="268">
        <v>9165</v>
      </c>
      <c r="NJ68" s="268">
        <v>12190</v>
      </c>
      <c r="NK68" s="268">
        <v>16553.52</v>
      </c>
      <c r="NL68" s="268">
        <v>14605</v>
      </c>
      <c r="NM68" s="269"/>
      <c r="NN68" s="270">
        <f t="shared" ref="NN68:NO69" si="103">SUM(NA68:NL68)</f>
        <v>206817.46</v>
      </c>
      <c r="NO68" s="271">
        <f t="shared" si="103"/>
        <v>191777.46</v>
      </c>
      <c r="NP68" s="268">
        <v>86.39</v>
      </c>
      <c r="NQ68" s="268">
        <v>82.72</v>
      </c>
      <c r="NR68" s="268">
        <v>128.25</v>
      </c>
      <c r="NS68" s="268">
        <v>260.60000000000002</v>
      </c>
      <c r="NT68" s="268">
        <v>294.87</v>
      </c>
      <c r="NU68" s="268">
        <v>133.63</v>
      </c>
      <c r="NV68" s="268">
        <v>115.3</v>
      </c>
      <c r="NW68" s="268">
        <v>41.83</v>
      </c>
      <c r="NX68" s="268">
        <v>101.15</v>
      </c>
      <c r="NY68" s="268">
        <v>72.95</v>
      </c>
      <c r="NZ68" s="268">
        <v>65.95</v>
      </c>
      <c r="OA68" s="268">
        <v>74.64</v>
      </c>
      <c r="OB68" s="269"/>
      <c r="OC68" s="270">
        <f t="shared" ref="OC68:OD69" si="104">SUM(NP68:OA68)</f>
        <v>1458.2800000000002</v>
      </c>
      <c r="OD68" s="271">
        <f t="shared" si="104"/>
        <v>1371.8900000000003</v>
      </c>
      <c r="OE68" s="268">
        <v>3120</v>
      </c>
      <c r="OF68" s="268">
        <v>4560</v>
      </c>
      <c r="OG68" s="268">
        <v>4000</v>
      </c>
      <c r="OH68" s="268">
        <v>3840</v>
      </c>
      <c r="OI68" s="268">
        <v>4960</v>
      </c>
      <c r="OJ68" s="268">
        <v>4400</v>
      </c>
      <c r="OK68" s="268">
        <v>4160</v>
      </c>
      <c r="OL68" s="268">
        <v>1200</v>
      </c>
      <c r="OM68" s="268">
        <v>1461</v>
      </c>
      <c r="ON68" s="268">
        <v>2080</v>
      </c>
      <c r="OO68" s="268">
        <v>3021.48</v>
      </c>
      <c r="OP68" s="268">
        <v>2240</v>
      </c>
      <c r="OQ68" s="269"/>
      <c r="OR68" s="270">
        <f t="shared" ref="OR68:OS69" si="105">SUM(OE68:OP68)</f>
        <v>39042.480000000003</v>
      </c>
      <c r="OS68" s="271">
        <f t="shared" si="105"/>
        <v>35922.480000000003</v>
      </c>
      <c r="OT68" s="268">
        <v>100</v>
      </c>
      <c r="OU68" s="268">
        <v>50</v>
      </c>
      <c r="OV68" s="268">
        <v>0</v>
      </c>
      <c r="OW68" s="268">
        <v>0</v>
      </c>
      <c r="OX68" s="268">
        <v>50</v>
      </c>
      <c r="OY68" s="268">
        <v>0</v>
      </c>
      <c r="OZ68" s="268">
        <v>0</v>
      </c>
      <c r="PA68" s="268">
        <v>0</v>
      </c>
      <c r="PB68" s="268">
        <v>0</v>
      </c>
      <c r="PC68" s="268">
        <v>0</v>
      </c>
      <c r="PD68" s="268">
        <v>50</v>
      </c>
      <c r="PE68" s="268">
        <v>7.28</v>
      </c>
      <c r="PF68" s="269"/>
      <c r="PG68" s="270">
        <f t="shared" ref="PG68:PH69" si="106">SUM(OT68:PE68)</f>
        <v>257.27999999999997</v>
      </c>
      <c r="PH68" s="271">
        <f t="shared" si="106"/>
        <v>157.28</v>
      </c>
      <c r="PI68" s="268">
        <v>4450</v>
      </c>
      <c r="PJ68" s="268">
        <v>4055</v>
      </c>
      <c r="PK68" s="268">
        <v>5335</v>
      </c>
      <c r="PL68" s="268">
        <v>5405</v>
      </c>
      <c r="PM68" s="268">
        <v>6170</v>
      </c>
      <c r="PN68" s="268">
        <v>8055</v>
      </c>
      <c r="PO68" s="268">
        <v>10220</v>
      </c>
      <c r="PP68" s="268">
        <v>5000</v>
      </c>
      <c r="PQ68" s="268">
        <v>6420</v>
      </c>
      <c r="PR68" s="268">
        <v>6220</v>
      </c>
      <c r="PS68" s="268">
        <v>7460</v>
      </c>
      <c r="PT68" s="268">
        <v>6125</v>
      </c>
      <c r="PU68" s="269"/>
      <c r="PV68" s="270">
        <f t="shared" ref="PV68:PW69" si="107">SUM(PI68:PT68)</f>
        <v>74915</v>
      </c>
      <c r="PW68" s="271">
        <f t="shared" si="107"/>
        <v>70465</v>
      </c>
      <c r="PX68" s="268">
        <v>508.97</v>
      </c>
      <c r="PY68" s="268">
        <v>94.55</v>
      </c>
      <c r="PZ68" s="268">
        <v>161</v>
      </c>
      <c r="QA68" s="268">
        <v>103.5</v>
      </c>
      <c r="QB68" s="268">
        <v>609</v>
      </c>
      <c r="QC68" s="268">
        <v>903.5</v>
      </c>
      <c r="QD68" s="268">
        <v>669</v>
      </c>
      <c r="QE68" s="268">
        <v>284.10000000000002</v>
      </c>
      <c r="QF68" s="268">
        <v>457</v>
      </c>
      <c r="QG68" s="268">
        <v>436.5</v>
      </c>
      <c r="QH68" s="268">
        <v>556.4</v>
      </c>
      <c r="QI68" s="268">
        <v>692.5</v>
      </c>
      <c r="QJ68" s="269"/>
      <c r="QK68" s="270">
        <f t="shared" ref="QK68:QL69" si="108">SUM(PX68:QI68)</f>
        <v>5476.0199999999995</v>
      </c>
      <c r="QL68" s="271">
        <f t="shared" si="108"/>
        <v>4967.05</v>
      </c>
      <c r="QM68" s="268">
        <v>0</v>
      </c>
      <c r="QN68" s="268">
        <v>0</v>
      </c>
      <c r="QO68" s="268">
        <v>0</v>
      </c>
      <c r="QP68" s="268">
        <v>0</v>
      </c>
      <c r="QQ68" s="268">
        <v>0</v>
      </c>
      <c r="QR68" s="268">
        <v>0</v>
      </c>
      <c r="QS68" s="268">
        <v>0</v>
      </c>
      <c r="QT68" s="268">
        <v>0</v>
      </c>
      <c r="QU68" s="268">
        <v>0</v>
      </c>
      <c r="QV68" s="268">
        <v>0</v>
      </c>
      <c r="QW68" s="268">
        <v>0</v>
      </c>
      <c r="QX68" s="268">
        <v>0</v>
      </c>
      <c r="QY68" s="269"/>
      <c r="QZ68" s="270">
        <f t="shared" ref="QZ68:RA69" si="109">SUM(QM68:QX68)</f>
        <v>0</v>
      </c>
      <c r="RA68" s="271">
        <f t="shared" si="109"/>
        <v>0</v>
      </c>
      <c r="RB68" s="268">
        <v>0</v>
      </c>
      <c r="RC68" s="268">
        <v>0</v>
      </c>
      <c r="RD68" s="268">
        <v>0</v>
      </c>
      <c r="RE68" s="268">
        <v>0</v>
      </c>
      <c r="RF68" s="268">
        <v>0</v>
      </c>
      <c r="RG68" s="268">
        <v>0</v>
      </c>
      <c r="RH68" s="268">
        <v>50</v>
      </c>
      <c r="RI68" s="268">
        <v>0</v>
      </c>
      <c r="RJ68" s="268">
        <v>0</v>
      </c>
      <c r="RK68" s="268">
        <v>50</v>
      </c>
      <c r="RL68" s="268">
        <v>0</v>
      </c>
      <c r="RM68" s="268">
        <v>0</v>
      </c>
      <c r="RN68" s="269"/>
      <c r="RO68" s="270">
        <f t="shared" ref="RO68:RP69" si="110">SUM(RB68:RM68)</f>
        <v>100</v>
      </c>
      <c r="RP68" s="271">
        <f t="shared" si="110"/>
        <v>100</v>
      </c>
      <c r="RQ68" s="268">
        <v>0</v>
      </c>
      <c r="RR68" s="268">
        <v>0</v>
      </c>
      <c r="RS68" s="268">
        <v>0</v>
      </c>
      <c r="RT68" s="268">
        <v>0</v>
      </c>
      <c r="RU68" s="268">
        <v>80</v>
      </c>
      <c r="RV68" s="268">
        <v>0</v>
      </c>
      <c r="RW68" s="268">
        <v>0</v>
      </c>
      <c r="RX68" s="268">
        <v>0</v>
      </c>
      <c r="RY68" s="268">
        <v>0</v>
      </c>
      <c r="RZ68" s="268">
        <v>0</v>
      </c>
      <c r="SA68" s="268">
        <v>0</v>
      </c>
      <c r="SB68" s="268">
        <v>0</v>
      </c>
      <c r="SC68" s="269"/>
      <c r="SD68" s="270">
        <f t="shared" ref="SD68:SE69" si="111">SUM(RQ68:SB68)</f>
        <v>80</v>
      </c>
      <c r="SE68" s="271">
        <f t="shared" si="111"/>
        <v>80</v>
      </c>
      <c r="SF68" s="268">
        <v>0</v>
      </c>
      <c r="SG68" s="268">
        <v>0</v>
      </c>
      <c r="SH68" s="268">
        <v>0</v>
      </c>
      <c r="SI68" s="268">
        <v>0</v>
      </c>
      <c r="SJ68" s="268">
        <v>0</v>
      </c>
      <c r="SK68" s="268">
        <v>0</v>
      </c>
      <c r="SL68" s="268">
        <v>0</v>
      </c>
      <c r="SM68" s="268">
        <v>0</v>
      </c>
      <c r="SN68" s="268">
        <v>0</v>
      </c>
      <c r="SO68" s="268">
        <v>0</v>
      </c>
      <c r="SP68" s="268">
        <v>0</v>
      </c>
      <c r="SQ68" s="268">
        <v>0</v>
      </c>
      <c r="SR68" s="269"/>
      <c r="SS68" s="270">
        <f t="shared" ref="SS68:ST69" si="112">SUM(SF68:SQ68)</f>
        <v>0</v>
      </c>
      <c r="ST68" s="271">
        <f t="shared" si="112"/>
        <v>0</v>
      </c>
      <c r="SU68" s="268">
        <v>3910</v>
      </c>
      <c r="SV68" s="268">
        <v>3680</v>
      </c>
      <c r="SW68" s="268">
        <v>2645</v>
      </c>
      <c r="SX68" s="268">
        <v>2185</v>
      </c>
      <c r="SY68" s="268">
        <v>4485</v>
      </c>
      <c r="SZ68" s="268">
        <v>3220</v>
      </c>
      <c r="TA68" s="268">
        <v>1380</v>
      </c>
      <c r="TB68" s="268">
        <v>2070</v>
      </c>
      <c r="TC68" s="268">
        <v>3105</v>
      </c>
      <c r="TD68" s="268">
        <v>5615</v>
      </c>
      <c r="TE68" s="268">
        <v>3220</v>
      </c>
      <c r="TF68" s="268">
        <v>3100</v>
      </c>
      <c r="TG68" s="269"/>
      <c r="TH68" s="270">
        <f t="shared" ref="TH68:TI69" si="113">SUM(SU68:TF68)</f>
        <v>38615</v>
      </c>
      <c r="TI68" s="271">
        <f t="shared" si="113"/>
        <v>34705</v>
      </c>
      <c r="TJ68" s="268">
        <v>1365.18</v>
      </c>
      <c r="TK68" s="268">
        <v>1002.61</v>
      </c>
      <c r="TL68" s="268">
        <v>802.38</v>
      </c>
      <c r="TM68" s="268">
        <v>789.32</v>
      </c>
      <c r="TN68" s="268">
        <v>946.78</v>
      </c>
      <c r="TO68" s="268">
        <v>1112.99</v>
      </c>
      <c r="TP68" s="268">
        <v>997.61</v>
      </c>
      <c r="TQ68" s="268">
        <v>799.13</v>
      </c>
      <c r="TR68" s="268">
        <v>460.83</v>
      </c>
      <c r="TS68" s="268">
        <v>1039.3900000000001</v>
      </c>
      <c r="TT68" s="268">
        <v>1163.5</v>
      </c>
      <c r="TU68" s="268">
        <v>1010.31</v>
      </c>
      <c r="TV68" s="269"/>
      <c r="TW68" s="270">
        <f t="shared" ref="TW68:TX69" si="114">SUM(TJ68:TU68)</f>
        <v>11490.029999999999</v>
      </c>
      <c r="TX68" s="271">
        <f t="shared" si="114"/>
        <v>10124.85</v>
      </c>
      <c r="TY68" s="268">
        <v>2800</v>
      </c>
      <c r="TZ68" s="268">
        <v>2640</v>
      </c>
      <c r="UA68" s="268">
        <v>1840</v>
      </c>
      <c r="UB68" s="268">
        <v>1520</v>
      </c>
      <c r="UC68" s="268">
        <v>3120</v>
      </c>
      <c r="UD68" s="268">
        <v>2240</v>
      </c>
      <c r="UE68" s="268">
        <v>1040</v>
      </c>
      <c r="UF68" s="268">
        <v>1440</v>
      </c>
      <c r="UG68" s="268">
        <v>2160</v>
      </c>
      <c r="UH68" s="268">
        <v>2400</v>
      </c>
      <c r="UI68" s="268">
        <v>2240</v>
      </c>
      <c r="UJ68" s="268">
        <v>2160</v>
      </c>
      <c r="UK68" s="269"/>
      <c r="UL68" s="270">
        <f t="shared" ref="UL68:UM69" si="115">SUM(TY68:UJ68)</f>
        <v>25600</v>
      </c>
      <c r="UM68" s="271">
        <f t="shared" si="115"/>
        <v>22800</v>
      </c>
      <c r="UN68" s="268">
        <v>200</v>
      </c>
      <c r="UO68" s="268">
        <v>200</v>
      </c>
      <c r="UP68" s="268">
        <v>150</v>
      </c>
      <c r="UQ68" s="268">
        <v>50</v>
      </c>
      <c r="UR68" s="268">
        <v>300</v>
      </c>
      <c r="US68" s="268">
        <v>150</v>
      </c>
      <c r="UT68" s="268">
        <v>200</v>
      </c>
      <c r="UU68" s="268">
        <v>150</v>
      </c>
      <c r="UV68" s="268">
        <v>100</v>
      </c>
      <c r="UW68" s="268">
        <v>100</v>
      </c>
      <c r="UX68" s="268">
        <v>50</v>
      </c>
      <c r="UY68" s="268">
        <v>150</v>
      </c>
      <c r="UZ68" s="269"/>
      <c r="VA68" s="270">
        <f t="shared" ref="VA68:VB69" si="116">SUM(UN68:UY68)</f>
        <v>1800</v>
      </c>
      <c r="VB68" s="271">
        <f t="shared" si="116"/>
        <v>1600</v>
      </c>
      <c r="VC68" s="268">
        <v>80</v>
      </c>
      <c r="VD68" s="268">
        <v>160</v>
      </c>
      <c r="VE68" s="268">
        <v>80</v>
      </c>
      <c r="VF68" s="268">
        <v>0</v>
      </c>
      <c r="VG68" s="268">
        <v>0</v>
      </c>
      <c r="VH68" s="268">
        <v>80</v>
      </c>
      <c r="VI68" s="268">
        <v>80</v>
      </c>
      <c r="VJ68" s="268">
        <v>0</v>
      </c>
      <c r="VK68" s="268">
        <v>0</v>
      </c>
      <c r="VL68" s="268">
        <v>0</v>
      </c>
      <c r="VM68" s="268">
        <v>0</v>
      </c>
      <c r="VN68" s="268">
        <v>80</v>
      </c>
      <c r="VO68" s="269"/>
      <c r="VP68" s="270">
        <f t="shared" ref="VP68:VQ69" si="117">SUM(VC68:VN68)</f>
        <v>560</v>
      </c>
      <c r="VQ68" s="271">
        <f t="shared" si="117"/>
        <v>480</v>
      </c>
      <c r="VR68" s="268">
        <v>1280</v>
      </c>
      <c r="VS68" s="268">
        <v>3550</v>
      </c>
      <c r="VT68" s="268">
        <v>1180</v>
      </c>
      <c r="VU68" s="268">
        <v>1280</v>
      </c>
      <c r="VV68" s="268">
        <v>1770</v>
      </c>
      <c r="VW68" s="268">
        <v>1475</v>
      </c>
      <c r="VX68" s="268">
        <v>1180</v>
      </c>
      <c r="VY68" s="268">
        <v>885</v>
      </c>
      <c r="VZ68" s="268">
        <v>690</v>
      </c>
      <c r="WA68" s="268">
        <v>0</v>
      </c>
      <c r="WB68" s="268">
        <v>1280</v>
      </c>
      <c r="WC68" s="268">
        <v>985</v>
      </c>
      <c r="WD68" s="269"/>
      <c r="WE68" s="270">
        <f t="shared" ref="WE68:WF69" si="118">SUM(VR68:WC68)</f>
        <v>15555</v>
      </c>
      <c r="WF68" s="271">
        <f t="shared" si="118"/>
        <v>14275</v>
      </c>
      <c r="WG68" s="268">
        <v>4986.53</v>
      </c>
      <c r="WH68" s="268">
        <v>4280.6099999999997</v>
      </c>
      <c r="WI68" s="268">
        <v>3208.54</v>
      </c>
      <c r="WJ68" s="268">
        <v>2121.6799999999998</v>
      </c>
      <c r="WK68" s="268">
        <v>2342.94</v>
      </c>
      <c r="WL68" s="268">
        <v>3144.57</v>
      </c>
      <c r="WM68" s="268">
        <v>3847.31</v>
      </c>
      <c r="WN68" s="268">
        <v>1848.64</v>
      </c>
      <c r="WO68" s="268">
        <v>1729.57</v>
      </c>
      <c r="WP68" s="268">
        <v>3895.63</v>
      </c>
      <c r="WQ68" s="268">
        <v>4947.55</v>
      </c>
      <c r="WR68" s="268">
        <v>5092.5</v>
      </c>
      <c r="WS68" s="269"/>
      <c r="WT68" s="270">
        <f t="shared" ref="WT68:WU69" si="119">SUM(WG68:WR68)</f>
        <v>41446.07</v>
      </c>
      <c r="WU68" s="271">
        <f t="shared" si="119"/>
        <v>36459.54</v>
      </c>
      <c r="WV68" s="268">
        <v>603.46</v>
      </c>
      <c r="WW68" s="268">
        <v>824.59</v>
      </c>
      <c r="WX68" s="268">
        <v>634.11</v>
      </c>
      <c r="WY68" s="268">
        <v>546.04</v>
      </c>
      <c r="WZ68" s="268">
        <v>421.75</v>
      </c>
      <c r="XA68" s="268">
        <v>810.45</v>
      </c>
      <c r="XB68" s="268">
        <v>553.48</v>
      </c>
      <c r="XC68" s="268">
        <v>246.06</v>
      </c>
      <c r="XD68" s="268">
        <v>315.33999999999997</v>
      </c>
      <c r="XE68" s="268">
        <v>477.67</v>
      </c>
      <c r="XF68" s="268">
        <v>1100.96</v>
      </c>
      <c r="XG68" s="268">
        <v>723.58</v>
      </c>
      <c r="XH68" s="269"/>
      <c r="XI68" s="270">
        <f t="shared" ref="XI68:XJ69" si="120">SUM(WV68:XG68)</f>
        <v>7257.4900000000016</v>
      </c>
      <c r="XJ68" s="271">
        <f t="shared" si="120"/>
        <v>6654.03</v>
      </c>
      <c r="XK68" s="268">
        <v>0</v>
      </c>
      <c r="XL68" s="268">
        <v>0</v>
      </c>
      <c r="XM68" s="268">
        <v>0</v>
      </c>
      <c r="XN68" s="268">
        <v>0</v>
      </c>
      <c r="XO68" s="268">
        <v>0</v>
      </c>
      <c r="XP68" s="268">
        <v>0</v>
      </c>
      <c r="XQ68" s="268">
        <v>0</v>
      </c>
      <c r="XR68" s="268">
        <v>0</v>
      </c>
      <c r="XS68" s="268">
        <v>0</v>
      </c>
      <c r="XT68" s="268">
        <v>0</v>
      </c>
      <c r="XU68" s="268">
        <v>0</v>
      </c>
      <c r="XV68" s="268">
        <v>0</v>
      </c>
      <c r="XW68" s="268"/>
      <c r="XX68" s="270">
        <f t="shared" ref="XX68:XY69" si="121">SUM(XK68:XV68)</f>
        <v>0</v>
      </c>
      <c r="XY68" s="271">
        <f t="shared" si="121"/>
        <v>0</v>
      </c>
      <c r="XZ68" s="268">
        <v>277.74</v>
      </c>
      <c r="YA68" s="268">
        <v>405.01</v>
      </c>
      <c r="YB68" s="268">
        <v>358.2</v>
      </c>
      <c r="YC68" s="268">
        <v>233.85</v>
      </c>
      <c r="YD68" s="268">
        <v>384.09</v>
      </c>
      <c r="YE68" s="268">
        <v>369</v>
      </c>
      <c r="YF68" s="268">
        <v>183.56</v>
      </c>
      <c r="YG68" s="268">
        <v>213</v>
      </c>
      <c r="YH68" s="268">
        <v>722.74</v>
      </c>
      <c r="YI68" s="268">
        <v>319.94</v>
      </c>
      <c r="YJ68" s="268">
        <v>364.56</v>
      </c>
      <c r="YK68" s="268">
        <v>372.02</v>
      </c>
      <c r="YL68" s="269"/>
      <c r="YM68" s="270">
        <f t="shared" ref="YM68:YN69" si="122">SUM(XZ68:YK68)</f>
        <v>4203.7099999999991</v>
      </c>
      <c r="YN68" s="271">
        <f t="shared" si="122"/>
        <v>3925.97</v>
      </c>
      <c r="YO68" s="268">
        <v>3394.64</v>
      </c>
      <c r="YP68" s="268">
        <v>3690.34</v>
      </c>
      <c r="YQ68" s="268">
        <v>2309.9899999999998</v>
      </c>
      <c r="YR68" s="268">
        <v>2737.73</v>
      </c>
      <c r="YS68" s="268">
        <v>2512.65</v>
      </c>
      <c r="YT68" s="268">
        <v>2837.78</v>
      </c>
      <c r="YU68" s="268">
        <v>2406.96</v>
      </c>
      <c r="YV68" s="268">
        <v>1569.42</v>
      </c>
      <c r="YW68" s="268">
        <v>2097.33</v>
      </c>
      <c r="YX68" s="268">
        <v>2409.5300000000002</v>
      </c>
      <c r="YY68" s="268">
        <v>2716.23</v>
      </c>
      <c r="YZ68" s="268">
        <v>2960.38</v>
      </c>
      <c r="ZA68" s="269"/>
      <c r="ZB68" s="270">
        <f t="shared" ref="ZB68:ZC69" si="123">SUM(YO68:YZ68)</f>
        <v>31642.979999999996</v>
      </c>
      <c r="ZC68" s="271">
        <f t="shared" si="123"/>
        <v>28248.340000000004</v>
      </c>
      <c r="ZD68" s="268">
        <v>0</v>
      </c>
      <c r="ZE68" s="268">
        <v>0</v>
      </c>
      <c r="ZF68" s="268">
        <v>0</v>
      </c>
      <c r="ZG68" s="268">
        <v>0</v>
      </c>
      <c r="ZH68" s="268">
        <v>0</v>
      </c>
      <c r="ZI68" s="268">
        <v>0</v>
      </c>
      <c r="ZJ68" s="268">
        <v>0</v>
      </c>
      <c r="ZK68" s="268">
        <v>0</v>
      </c>
      <c r="ZL68" s="268">
        <v>0</v>
      </c>
      <c r="ZM68" s="268">
        <v>0</v>
      </c>
      <c r="ZN68" s="268">
        <v>0</v>
      </c>
      <c r="ZO68" s="268">
        <v>0</v>
      </c>
      <c r="ZP68" s="269"/>
      <c r="ZQ68" s="270">
        <f t="shared" ref="ZQ68:ZR69" si="124">SUM(ZD68:ZO68)</f>
        <v>0</v>
      </c>
      <c r="ZR68" s="271">
        <f t="shared" si="124"/>
        <v>0</v>
      </c>
      <c r="ZS68" s="268">
        <v>0</v>
      </c>
      <c r="ZT68" s="268">
        <v>0</v>
      </c>
      <c r="ZU68" s="268">
        <v>0</v>
      </c>
      <c r="ZV68" s="268">
        <v>0</v>
      </c>
      <c r="ZW68" s="268">
        <v>0</v>
      </c>
      <c r="ZX68" s="268">
        <v>0</v>
      </c>
      <c r="ZY68" s="268">
        <v>0</v>
      </c>
      <c r="ZZ68" s="268">
        <v>0</v>
      </c>
      <c r="AAA68" s="268">
        <v>0</v>
      </c>
      <c r="AAB68" s="268">
        <v>0</v>
      </c>
      <c r="AAC68" s="268">
        <v>0</v>
      </c>
      <c r="AAD68" s="268">
        <v>0</v>
      </c>
      <c r="AAE68" s="269"/>
      <c r="AAF68" s="270">
        <f t="shared" ref="AAF68:AAG69" si="125">SUM(ZS68:AAD68)</f>
        <v>0</v>
      </c>
      <c r="AAG68" s="271">
        <f t="shared" si="125"/>
        <v>0</v>
      </c>
      <c r="AAH68" s="268">
        <v>7620.37</v>
      </c>
      <c r="AAI68" s="268">
        <v>10186.61</v>
      </c>
      <c r="AAJ68" s="268">
        <v>7406.71</v>
      </c>
      <c r="AAK68" s="268">
        <v>7150.03</v>
      </c>
      <c r="AAL68" s="268">
        <v>6720.29</v>
      </c>
      <c r="AAM68" s="268">
        <v>5512.1</v>
      </c>
      <c r="AAN68" s="268">
        <v>5769.89</v>
      </c>
      <c r="AAO68" s="268">
        <v>3413.87</v>
      </c>
      <c r="AAP68" s="268">
        <v>3722.84</v>
      </c>
      <c r="AAQ68" s="268">
        <v>4487.18</v>
      </c>
      <c r="AAR68" s="268">
        <v>6138.74</v>
      </c>
      <c r="AAS68" s="268">
        <v>7684</v>
      </c>
      <c r="AAT68" s="269"/>
      <c r="AAU68" s="270">
        <f t="shared" ref="AAU68:AAV69" si="126">SUM(AAH68:AAS68)</f>
        <v>75812.62999999999</v>
      </c>
      <c r="AAV68" s="271">
        <f t="shared" si="126"/>
        <v>68192.259999999995</v>
      </c>
      <c r="AAW68" s="268">
        <v>3236.87</v>
      </c>
      <c r="AAX68" s="268">
        <v>3942.86</v>
      </c>
      <c r="AAY68" s="268">
        <v>2572.8200000000002</v>
      </c>
      <c r="AAZ68" s="268">
        <v>2766.7</v>
      </c>
      <c r="ABA68" s="268">
        <v>2661</v>
      </c>
      <c r="ABB68" s="268">
        <v>2006.97</v>
      </c>
      <c r="ABC68" s="268">
        <v>2645.02</v>
      </c>
      <c r="ABD68" s="268">
        <v>1641.46</v>
      </c>
      <c r="ABE68" s="268">
        <v>1425.67</v>
      </c>
      <c r="ABF68" s="268">
        <v>1984.99</v>
      </c>
      <c r="ABG68" s="268">
        <v>2619.14</v>
      </c>
      <c r="ABH68" s="268">
        <v>2868.51</v>
      </c>
      <c r="ABI68" s="269"/>
      <c r="ABJ68" s="270">
        <f t="shared" ref="ABJ68:ABK69" si="127">SUM(AAW68:ABH68)</f>
        <v>30372.010000000002</v>
      </c>
      <c r="ABK68" s="271">
        <f t="shared" si="127"/>
        <v>27135.14</v>
      </c>
      <c r="ABL68" s="268">
        <v>1404.66</v>
      </c>
      <c r="ABM68" s="268">
        <v>1984.56</v>
      </c>
      <c r="ABN68" s="268">
        <v>1862.25</v>
      </c>
      <c r="ABO68" s="268">
        <v>1770.04</v>
      </c>
      <c r="ABP68" s="268">
        <v>1932.75</v>
      </c>
      <c r="ABQ68" s="268">
        <v>1894.43</v>
      </c>
      <c r="ABR68" s="268">
        <v>2103.35</v>
      </c>
      <c r="ABS68" s="268">
        <v>822.75</v>
      </c>
      <c r="ABT68" s="268">
        <v>1149.1300000000001</v>
      </c>
      <c r="ABU68" s="268">
        <v>1289</v>
      </c>
      <c r="ABV68" s="268">
        <v>1217.08</v>
      </c>
      <c r="ABW68" s="268">
        <v>2449.75</v>
      </c>
      <c r="ABX68" s="269"/>
      <c r="ABY68" s="270">
        <f t="shared" ref="ABY68:ABZ69" si="128">SUM(ABL68:ABW68)</f>
        <v>19879.75</v>
      </c>
      <c r="ABZ68" s="271">
        <f t="shared" si="128"/>
        <v>18475.090000000004</v>
      </c>
      <c r="ACA68" s="268">
        <v>10266</v>
      </c>
      <c r="ACB68" s="268">
        <v>12244.99</v>
      </c>
      <c r="ACC68" s="268">
        <v>7391.91</v>
      </c>
      <c r="ACD68" s="268">
        <v>9040.08</v>
      </c>
      <c r="ACE68" s="268">
        <v>8662.68</v>
      </c>
      <c r="ACF68" s="268">
        <v>7924.57</v>
      </c>
      <c r="ACG68" s="268">
        <v>9672.84</v>
      </c>
      <c r="ACH68" s="268">
        <v>5356.59</v>
      </c>
      <c r="ACI68" s="268">
        <v>4689.09</v>
      </c>
      <c r="ACJ68" s="268">
        <v>8037.32</v>
      </c>
      <c r="ACK68" s="268">
        <v>10282.299999999999</v>
      </c>
      <c r="ACL68" s="268">
        <v>9916.07</v>
      </c>
      <c r="ACM68" s="269"/>
      <c r="ACN68" s="270">
        <f t="shared" ref="ACN68:ACO69" si="129">SUM(ACA68:ACL68)</f>
        <v>103484.43999999997</v>
      </c>
      <c r="ACO68" s="271">
        <f t="shared" si="129"/>
        <v>93218.44</v>
      </c>
      <c r="ACP68" s="268">
        <v>115</v>
      </c>
      <c r="ACQ68" s="268">
        <v>115</v>
      </c>
      <c r="ACR68" s="268">
        <v>230</v>
      </c>
      <c r="ACS68" s="268">
        <v>230</v>
      </c>
      <c r="ACT68" s="268">
        <v>0</v>
      </c>
      <c r="ACU68" s="268">
        <v>230</v>
      </c>
      <c r="ACV68" s="268">
        <v>230</v>
      </c>
      <c r="ACW68" s="268">
        <v>460</v>
      </c>
      <c r="ACX68" s="268">
        <v>115</v>
      </c>
      <c r="ACY68" s="268">
        <v>115</v>
      </c>
      <c r="ACZ68" s="268">
        <v>460</v>
      </c>
      <c r="ADA68" s="268">
        <v>460</v>
      </c>
      <c r="ADB68" s="269"/>
      <c r="ADC68" s="270">
        <f t="shared" ref="ADC68:ADD69" si="130">SUM(ACP68:ADA68)</f>
        <v>2760</v>
      </c>
      <c r="ADD68" s="271">
        <f t="shared" si="130"/>
        <v>2645</v>
      </c>
      <c r="ADE68" s="268">
        <v>53.5</v>
      </c>
      <c r="ADF68" s="268">
        <v>41.5</v>
      </c>
      <c r="ADG68" s="268">
        <v>96.5</v>
      </c>
      <c r="ADH68" s="268">
        <v>161.5</v>
      </c>
      <c r="ADI68" s="268">
        <v>15.5</v>
      </c>
      <c r="ADJ68" s="268">
        <v>75</v>
      </c>
      <c r="ADK68" s="268">
        <v>131.75</v>
      </c>
      <c r="ADL68" s="268">
        <v>162</v>
      </c>
      <c r="ADM68" s="268">
        <v>81</v>
      </c>
      <c r="ADN68" s="268">
        <v>48</v>
      </c>
      <c r="ADO68" s="268">
        <v>158.5</v>
      </c>
      <c r="ADP68" s="268">
        <v>199</v>
      </c>
      <c r="ADQ68" s="269"/>
      <c r="ADR68" s="270">
        <f t="shared" ref="ADR68:ADS69" si="131">SUM(ADE68:ADP68)</f>
        <v>1223.75</v>
      </c>
      <c r="ADS68" s="271">
        <f t="shared" si="131"/>
        <v>1170.25</v>
      </c>
      <c r="ADT68" s="268">
        <v>80</v>
      </c>
      <c r="ADU68" s="268">
        <v>80</v>
      </c>
      <c r="ADV68" s="268">
        <v>160</v>
      </c>
      <c r="ADW68" s="268">
        <v>160</v>
      </c>
      <c r="ADX68" s="268">
        <v>0</v>
      </c>
      <c r="ADY68" s="268">
        <v>160</v>
      </c>
      <c r="ADZ68" s="268">
        <v>160</v>
      </c>
      <c r="AEA68" s="268">
        <v>320</v>
      </c>
      <c r="AEB68" s="268">
        <v>80</v>
      </c>
      <c r="AEC68" s="268">
        <v>80</v>
      </c>
      <c r="AED68" s="268">
        <v>320</v>
      </c>
      <c r="AEE68" s="268">
        <v>320</v>
      </c>
      <c r="AEF68" s="269"/>
      <c r="AEG68" s="270">
        <f t="shared" ref="AEG68:AEH69" si="132">SUM(ADT68:AEE68)</f>
        <v>1920</v>
      </c>
      <c r="AEH68" s="271">
        <f t="shared" si="132"/>
        <v>1840</v>
      </c>
      <c r="AEI68" s="268">
        <v>0</v>
      </c>
      <c r="AEJ68" s="268">
        <v>0</v>
      </c>
      <c r="AEK68" s="268">
        <v>0</v>
      </c>
      <c r="AEL68" s="268">
        <v>0</v>
      </c>
      <c r="AEM68" s="268">
        <v>0</v>
      </c>
      <c r="AEN68" s="268">
        <v>0</v>
      </c>
      <c r="AEO68" s="268">
        <v>0</v>
      </c>
      <c r="AEP68" s="268">
        <v>0</v>
      </c>
      <c r="AEQ68" s="268">
        <v>0</v>
      </c>
      <c r="AER68" s="268">
        <v>0</v>
      </c>
      <c r="AES68" s="268">
        <v>0</v>
      </c>
      <c r="AET68" s="268">
        <v>0</v>
      </c>
      <c r="AEU68" s="269"/>
      <c r="AEV68" s="270">
        <f t="shared" ref="AEV68:AEW69" si="133">SUM(AEI68:AET68)</f>
        <v>0</v>
      </c>
      <c r="AEW68" s="271">
        <f t="shared" si="133"/>
        <v>0</v>
      </c>
      <c r="AEX68" s="268">
        <v>0</v>
      </c>
      <c r="AEY68" s="268">
        <v>0</v>
      </c>
      <c r="AEZ68" s="268">
        <v>0</v>
      </c>
      <c r="AFA68" s="268">
        <v>0</v>
      </c>
      <c r="AFB68" s="268">
        <v>0</v>
      </c>
      <c r="AFC68" s="268">
        <v>0</v>
      </c>
      <c r="AFD68" s="268">
        <v>0</v>
      </c>
      <c r="AFE68" s="268">
        <v>0</v>
      </c>
      <c r="AFF68" s="268">
        <v>0</v>
      </c>
      <c r="AFG68" s="268">
        <v>0</v>
      </c>
      <c r="AFH68" s="268">
        <v>0</v>
      </c>
      <c r="AFI68" s="268">
        <v>0</v>
      </c>
      <c r="AFJ68" s="269"/>
      <c r="AFK68" s="270">
        <f t="shared" ref="AFK68:AFL69" si="134">SUM(AEX68:AFI68)</f>
        <v>0</v>
      </c>
      <c r="AFL68" s="271">
        <f t="shared" si="134"/>
        <v>0</v>
      </c>
      <c r="AFM68" s="268">
        <v>225</v>
      </c>
      <c r="AFN68" s="268">
        <v>0</v>
      </c>
      <c r="AFO68" s="268">
        <v>0</v>
      </c>
      <c r="AFP68" s="268">
        <v>276.41000000000003</v>
      </c>
      <c r="AFQ68" s="268">
        <v>450</v>
      </c>
      <c r="AFR68" s="268">
        <v>0</v>
      </c>
      <c r="AFS68" s="268">
        <v>450</v>
      </c>
      <c r="AFT68" s="268">
        <v>4950</v>
      </c>
      <c r="AFU68" s="268">
        <v>945</v>
      </c>
      <c r="AFV68" s="268">
        <v>675</v>
      </c>
      <c r="AFW68" s="268">
        <v>450</v>
      </c>
      <c r="AFX68" s="268">
        <v>3038.48</v>
      </c>
      <c r="AFY68" s="269"/>
      <c r="AFZ68" s="270">
        <f t="shared" ref="AFZ68:AGA69" si="135">SUM(AFM68:AFX68)</f>
        <v>11459.89</v>
      </c>
      <c r="AGA68" s="271">
        <f t="shared" si="135"/>
        <v>11234.89</v>
      </c>
      <c r="AGB68" s="268">
        <v>25</v>
      </c>
      <c r="AGC68" s="268">
        <v>0</v>
      </c>
      <c r="AGD68" s="268">
        <v>0</v>
      </c>
      <c r="AGE68" s="268">
        <v>22.94</v>
      </c>
      <c r="AGF68" s="268">
        <v>50</v>
      </c>
      <c r="AGG68" s="268">
        <v>0</v>
      </c>
      <c r="AGH68" s="268">
        <v>50</v>
      </c>
      <c r="AGI68" s="268">
        <v>550</v>
      </c>
      <c r="AGJ68" s="268">
        <v>105</v>
      </c>
      <c r="AGK68" s="268">
        <v>75</v>
      </c>
      <c r="AGL68" s="268">
        <v>50</v>
      </c>
      <c r="AGM68" s="268">
        <v>211.52</v>
      </c>
      <c r="AGN68" s="269"/>
      <c r="AGO68" s="270">
        <f t="shared" ref="AGO68:AGP69" si="136">SUM(AGB68:AGM68)</f>
        <v>1139.46</v>
      </c>
      <c r="AGP68" s="271">
        <f t="shared" si="136"/>
        <v>1114.46</v>
      </c>
      <c r="AGQ68" s="268">
        <v>0</v>
      </c>
      <c r="AGR68" s="268">
        <v>0</v>
      </c>
      <c r="AGS68" s="268">
        <v>0</v>
      </c>
      <c r="AGT68" s="268">
        <v>0</v>
      </c>
      <c r="AGU68" s="268">
        <v>0</v>
      </c>
      <c r="AGV68" s="268">
        <v>0</v>
      </c>
      <c r="AGW68" s="268">
        <v>0</v>
      </c>
      <c r="AGX68" s="268">
        <v>0</v>
      </c>
      <c r="AGY68" s="268">
        <v>0</v>
      </c>
      <c r="AGZ68" s="268">
        <v>0</v>
      </c>
      <c r="AHA68" s="268">
        <v>0</v>
      </c>
      <c r="AHB68" s="268">
        <v>0</v>
      </c>
      <c r="AHC68" s="269"/>
      <c r="AHD68" s="270">
        <f t="shared" ref="AHD68:AHE69" si="137">SUM(AGQ68:AHB68)</f>
        <v>0</v>
      </c>
      <c r="AHE68" s="271">
        <f t="shared" si="137"/>
        <v>0</v>
      </c>
      <c r="AHF68" s="268">
        <v>3</v>
      </c>
      <c r="AHG68" s="268">
        <v>3</v>
      </c>
      <c r="AHH68" s="268">
        <v>6</v>
      </c>
      <c r="AHI68" s="268">
        <v>6.65</v>
      </c>
      <c r="AHJ68" s="268">
        <v>3</v>
      </c>
      <c r="AHK68" s="268">
        <v>6</v>
      </c>
      <c r="AHL68" s="268">
        <v>9</v>
      </c>
      <c r="AHM68" s="268">
        <v>0</v>
      </c>
      <c r="AHN68" s="268">
        <v>6</v>
      </c>
      <c r="AHO68" s="268">
        <v>6</v>
      </c>
      <c r="AHP68" s="268">
        <v>20.010000000000002</v>
      </c>
      <c r="AHQ68" s="268">
        <v>16</v>
      </c>
      <c r="AHR68" s="269"/>
      <c r="AHS68" s="270">
        <f t="shared" ref="AHS68:AHT69" si="138">SUM(AHF68:AHQ68)</f>
        <v>84.66</v>
      </c>
      <c r="AHT68" s="271">
        <f t="shared" si="138"/>
        <v>81.66</v>
      </c>
      <c r="AHU68" s="268">
        <v>0</v>
      </c>
      <c r="AHV68" s="268">
        <v>0</v>
      </c>
      <c r="AHW68" s="268">
        <v>0</v>
      </c>
      <c r="AHX68" s="268">
        <v>0</v>
      </c>
      <c r="AHY68" s="268">
        <v>0</v>
      </c>
      <c r="AHZ68" s="268">
        <v>0</v>
      </c>
      <c r="AIA68" s="268">
        <v>0</v>
      </c>
      <c r="AIB68" s="268">
        <v>0</v>
      </c>
      <c r="AIC68" s="268">
        <v>0</v>
      </c>
      <c r="AID68" s="268">
        <v>0</v>
      </c>
      <c r="AIE68" s="268">
        <v>0</v>
      </c>
      <c r="AIF68" s="268">
        <v>0</v>
      </c>
      <c r="AIG68" s="269"/>
      <c r="AIH68" s="270">
        <f t="shared" ref="AIH68:AII69" si="139">SUM(AHU68:AIF68)</f>
        <v>0</v>
      </c>
      <c r="AII68" s="271">
        <f t="shared" si="139"/>
        <v>0</v>
      </c>
      <c r="AIJ68" s="268">
        <v>0</v>
      </c>
      <c r="AIK68" s="268">
        <v>0</v>
      </c>
      <c r="AIL68" s="268">
        <v>0</v>
      </c>
      <c r="AIM68" s="268">
        <v>0</v>
      </c>
      <c r="AIN68" s="268">
        <v>0</v>
      </c>
      <c r="AIO68" s="268">
        <v>0</v>
      </c>
      <c r="AIP68" s="268">
        <v>0</v>
      </c>
      <c r="AIQ68" s="268">
        <v>0</v>
      </c>
      <c r="AIR68" s="268">
        <v>0</v>
      </c>
      <c r="AIS68" s="268">
        <v>0</v>
      </c>
      <c r="AIT68" s="268">
        <v>0</v>
      </c>
      <c r="AIU68" s="268">
        <v>0</v>
      </c>
      <c r="AIV68" s="269"/>
      <c r="AIW68" s="270">
        <f t="shared" ref="AIW68:AIX69" si="140">SUM(AIJ68:AIU68)</f>
        <v>0</v>
      </c>
      <c r="AIX68" s="271">
        <f t="shared" si="140"/>
        <v>0</v>
      </c>
      <c r="AIY68" s="268">
        <v>0</v>
      </c>
      <c r="AIZ68" s="268">
        <v>0</v>
      </c>
      <c r="AJA68" s="268">
        <v>0</v>
      </c>
      <c r="AJB68" s="268">
        <v>0</v>
      </c>
      <c r="AJC68" s="268">
        <v>0</v>
      </c>
      <c r="AJD68" s="268">
        <v>0</v>
      </c>
      <c r="AJE68" s="268">
        <v>0</v>
      </c>
      <c r="AJF68" s="268">
        <v>0</v>
      </c>
      <c r="AJG68" s="268">
        <v>0</v>
      </c>
      <c r="AJH68" s="268">
        <v>0</v>
      </c>
      <c r="AJI68" s="268">
        <v>0</v>
      </c>
      <c r="AJJ68" s="268">
        <v>0</v>
      </c>
      <c r="AJK68" s="269"/>
      <c r="AJL68" s="270">
        <f t="shared" ref="AJL68:AJM69" si="141">SUM(AIY68:AJJ68)</f>
        <v>0</v>
      </c>
      <c r="AJM68" s="271">
        <f t="shared" si="141"/>
        <v>0</v>
      </c>
      <c r="AJN68" s="268">
        <v>0</v>
      </c>
      <c r="AJO68" s="268">
        <v>0</v>
      </c>
      <c r="AJP68" s="268">
        <v>0</v>
      </c>
      <c r="AJQ68" s="268">
        <v>0</v>
      </c>
      <c r="AJR68" s="268">
        <v>0</v>
      </c>
      <c r="AJS68" s="268">
        <v>0</v>
      </c>
      <c r="AJT68" s="268">
        <v>0</v>
      </c>
      <c r="AJU68" s="268">
        <v>0</v>
      </c>
      <c r="AJV68" s="268">
        <v>0</v>
      </c>
      <c r="AJW68" s="268">
        <v>0</v>
      </c>
      <c r="AJX68" s="268">
        <v>0</v>
      </c>
      <c r="AJY68" s="268">
        <v>0</v>
      </c>
      <c r="AJZ68" s="269"/>
      <c r="AKA68" s="270">
        <f t="shared" ref="AKA68:AKB69" si="142">SUM(AJN68:AJY68)</f>
        <v>0</v>
      </c>
      <c r="AKB68" s="271">
        <f t="shared" si="142"/>
        <v>0</v>
      </c>
      <c r="AKC68" s="268">
        <v>0</v>
      </c>
      <c r="AKD68" s="268">
        <v>0</v>
      </c>
      <c r="AKE68" s="268">
        <v>0</v>
      </c>
      <c r="AKF68" s="268">
        <v>0</v>
      </c>
      <c r="AKG68" s="268">
        <v>0</v>
      </c>
      <c r="AKH68" s="268">
        <v>0</v>
      </c>
      <c r="AKI68" s="268">
        <v>0</v>
      </c>
      <c r="AKJ68" s="268">
        <v>0</v>
      </c>
      <c r="AKK68" s="268">
        <v>0</v>
      </c>
      <c r="AKL68" s="268">
        <v>0</v>
      </c>
      <c r="AKM68" s="268">
        <v>0</v>
      </c>
      <c r="AKN68" s="268">
        <v>0</v>
      </c>
      <c r="AKO68" s="269"/>
      <c r="AKP68" s="270">
        <f t="shared" ref="AKP68:AKQ69" si="143">SUM(AKC68:AKN68)</f>
        <v>0</v>
      </c>
      <c r="AKQ68" s="271">
        <f t="shared" si="143"/>
        <v>0</v>
      </c>
      <c r="AKR68" s="268">
        <v>2689.2</v>
      </c>
      <c r="AKS68" s="268">
        <v>2535.52</v>
      </c>
      <c r="AKT68" s="268">
        <v>8398.7999999999993</v>
      </c>
      <c r="AKU68" s="268">
        <v>3591.9</v>
      </c>
      <c r="AKV68" s="268">
        <v>1396.43</v>
      </c>
      <c r="AKW68" s="268">
        <v>5296.73</v>
      </c>
      <c r="AKX68" s="268">
        <v>1119.5999999999999</v>
      </c>
      <c r="AKY68" s="268">
        <v>1921.95</v>
      </c>
      <c r="AKZ68" s="268">
        <v>2416.5</v>
      </c>
      <c r="ALA68" s="268">
        <v>897.3</v>
      </c>
      <c r="ALB68" s="268">
        <v>8468.7800000000007</v>
      </c>
      <c r="ALC68" s="268">
        <v>293.63</v>
      </c>
      <c r="ALD68" s="269"/>
      <c r="ALE68" s="270">
        <f t="shared" ref="ALE68:ALF69" si="144">SUM(AKR68:ALC68)</f>
        <v>39026.339999999997</v>
      </c>
      <c r="ALF68" s="271">
        <f t="shared" si="144"/>
        <v>36337.139999999992</v>
      </c>
      <c r="ALG68" s="268">
        <v>0</v>
      </c>
      <c r="ALH68" s="268">
        <v>0</v>
      </c>
      <c r="ALI68" s="268">
        <v>0</v>
      </c>
      <c r="ALJ68" s="268">
        <v>0</v>
      </c>
      <c r="ALK68" s="268">
        <v>0</v>
      </c>
      <c r="ALL68" s="268">
        <v>0</v>
      </c>
      <c r="ALM68" s="268">
        <v>0</v>
      </c>
      <c r="ALN68" s="268">
        <v>0</v>
      </c>
      <c r="ALO68" s="268">
        <v>0</v>
      </c>
      <c r="ALP68" s="268">
        <v>0</v>
      </c>
      <c r="ALQ68" s="268">
        <v>0</v>
      </c>
      <c r="ALR68" s="268">
        <v>0</v>
      </c>
      <c r="ALS68" s="269"/>
      <c r="ALT68" s="270">
        <f t="shared" ref="ALT68:ALU68" si="145">SUM(ALG68:ALR68)</f>
        <v>0</v>
      </c>
      <c r="ALU68" s="271">
        <f t="shared" si="145"/>
        <v>0</v>
      </c>
      <c r="ALV68" s="268">
        <v>1227.47</v>
      </c>
      <c r="ALW68" s="268">
        <v>660.09</v>
      </c>
      <c r="ALX68" s="268">
        <v>589.86</v>
      </c>
      <c r="ALY68" s="268">
        <v>603.87</v>
      </c>
      <c r="ALZ68" s="268">
        <v>874.11</v>
      </c>
      <c r="AMA68" s="268">
        <v>3487.11</v>
      </c>
      <c r="AMB68" s="268">
        <v>529.86</v>
      </c>
      <c r="AMC68" s="268">
        <v>0</v>
      </c>
      <c r="AMD68" s="268">
        <v>1045.31</v>
      </c>
      <c r="AME68" s="268">
        <v>707.23</v>
      </c>
      <c r="AMF68" s="268">
        <v>554.15</v>
      </c>
      <c r="AMG68" s="268">
        <v>513.4</v>
      </c>
      <c r="AMH68" s="269"/>
      <c r="AMI68" s="270">
        <f t="shared" ref="AMI68:AMJ69" si="146">SUM(ALV68:AMG68)</f>
        <v>10792.46</v>
      </c>
      <c r="AMJ68" s="271">
        <f t="shared" si="146"/>
        <v>9564.99</v>
      </c>
      <c r="AMK68" s="268">
        <v>472.8</v>
      </c>
      <c r="AML68" s="268">
        <v>511.93</v>
      </c>
      <c r="AMM68" s="268">
        <v>839.47</v>
      </c>
      <c r="AMN68" s="268">
        <v>539.53</v>
      </c>
      <c r="AMO68" s="268">
        <v>953.01</v>
      </c>
      <c r="AMP68" s="268">
        <v>535.24</v>
      </c>
      <c r="AMQ68" s="268">
        <v>436.9</v>
      </c>
      <c r="AMR68" s="268">
        <v>597.09</v>
      </c>
      <c r="AMS68" s="268">
        <v>168.36</v>
      </c>
      <c r="AMT68" s="268">
        <v>51.04</v>
      </c>
      <c r="AMU68" s="268">
        <v>10.48</v>
      </c>
      <c r="AMV68" s="268">
        <v>5.28</v>
      </c>
      <c r="AMW68" s="269"/>
      <c r="AMX68" s="270">
        <f t="shared" ref="AMX68:AMY69" si="147">SUM(AMK68:AMV68)</f>
        <v>5121.1299999999983</v>
      </c>
      <c r="AMY68" s="271">
        <f t="shared" si="147"/>
        <v>4648.329999999999</v>
      </c>
      <c r="AMZ68" s="268">
        <v>0</v>
      </c>
      <c r="ANA68" s="268">
        <v>0</v>
      </c>
      <c r="ANB68" s="268">
        <v>0</v>
      </c>
      <c r="ANC68" s="268">
        <v>0</v>
      </c>
      <c r="AND68" s="268">
        <v>0</v>
      </c>
      <c r="ANE68" s="268">
        <v>0</v>
      </c>
      <c r="ANF68" s="268">
        <v>0</v>
      </c>
      <c r="ANG68" s="268">
        <v>0</v>
      </c>
      <c r="ANH68" s="268">
        <v>0</v>
      </c>
      <c r="ANI68" s="268">
        <v>0</v>
      </c>
      <c r="ANJ68" s="268">
        <v>0</v>
      </c>
      <c r="ANK68" s="268">
        <v>0</v>
      </c>
      <c r="ANL68" s="269"/>
      <c r="ANM68" s="270">
        <f t="shared" ref="ANM68:ANN69" si="148">SUM(AMZ68:ANK68)</f>
        <v>0</v>
      </c>
      <c r="ANN68" s="271">
        <f t="shared" si="148"/>
        <v>0</v>
      </c>
      <c r="ANO68" s="268">
        <v>0</v>
      </c>
      <c r="ANP68" s="268">
        <v>0</v>
      </c>
      <c r="ANQ68" s="268">
        <v>0</v>
      </c>
      <c r="ANR68" s="268">
        <v>0</v>
      </c>
      <c r="ANS68" s="268">
        <v>0</v>
      </c>
      <c r="ANT68" s="268">
        <v>0</v>
      </c>
      <c r="ANU68" s="268">
        <v>0</v>
      </c>
      <c r="ANV68" s="268">
        <v>0</v>
      </c>
      <c r="ANW68" s="268">
        <v>0</v>
      </c>
      <c r="ANX68" s="268">
        <v>0</v>
      </c>
      <c r="ANY68" s="268">
        <v>0</v>
      </c>
      <c r="ANZ68" s="268">
        <v>0</v>
      </c>
      <c r="AOA68" s="269"/>
      <c r="AOB68" s="270">
        <f t="shared" ref="AOB68:AOC69" si="149">SUM(ANO68:ANZ68)</f>
        <v>0</v>
      </c>
      <c r="AOC68" s="271">
        <f t="shared" si="149"/>
        <v>0</v>
      </c>
      <c r="AOD68" s="268">
        <v>0</v>
      </c>
      <c r="AOE68" s="268">
        <v>0</v>
      </c>
      <c r="AOF68" s="268">
        <v>0</v>
      </c>
      <c r="AOG68" s="268">
        <v>0</v>
      </c>
      <c r="AOH68" s="268">
        <v>0</v>
      </c>
      <c r="AOI68" s="268">
        <v>0</v>
      </c>
      <c r="AOJ68" s="268">
        <v>0</v>
      </c>
      <c r="AOK68" s="268">
        <v>0</v>
      </c>
      <c r="AOL68" s="268">
        <v>0</v>
      </c>
      <c r="AOM68" s="268">
        <v>0</v>
      </c>
      <c r="AON68" s="268">
        <v>0</v>
      </c>
      <c r="AOO68" s="268">
        <v>0</v>
      </c>
      <c r="AOP68" s="269"/>
      <c r="AOQ68" s="270">
        <f t="shared" ref="AOQ68:AOR69" si="150">SUM(AOD68:AOO68)</f>
        <v>0</v>
      </c>
      <c r="AOR68" s="271">
        <f t="shared" si="150"/>
        <v>0</v>
      </c>
      <c r="AOS68" s="268">
        <v>0</v>
      </c>
      <c r="AOT68" s="268">
        <v>0</v>
      </c>
      <c r="AOU68" s="268">
        <v>0</v>
      </c>
      <c r="AOV68" s="268">
        <v>0</v>
      </c>
      <c r="AOW68" s="268">
        <v>0</v>
      </c>
      <c r="AOX68" s="268">
        <v>0</v>
      </c>
      <c r="AOY68" s="268">
        <v>0</v>
      </c>
      <c r="AOZ68" s="268">
        <v>0</v>
      </c>
      <c r="APA68" s="268">
        <v>0</v>
      </c>
      <c r="APB68" s="268">
        <v>0</v>
      </c>
      <c r="APC68" s="268">
        <v>0</v>
      </c>
      <c r="APD68" s="268">
        <v>0</v>
      </c>
      <c r="APE68" s="269"/>
      <c r="APF68" s="270">
        <f t="shared" ref="APF68:APG69" si="151">SUM(AOS68:APD68)</f>
        <v>0</v>
      </c>
      <c r="APG68" s="271">
        <f t="shared" si="151"/>
        <v>0</v>
      </c>
      <c r="APH68" s="268">
        <v>0</v>
      </c>
      <c r="API68" s="268">
        <v>0</v>
      </c>
      <c r="APJ68" s="268">
        <v>0</v>
      </c>
      <c r="APK68" s="268">
        <v>0</v>
      </c>
      <c r="APL68" s="268">
        <v>0</v>
      </c>
      <c r="APM68" s="268">
        <v>0</v>
      </c>
      <c r="APN68" s="268">
        <v>0</v>
      </c>
      <c r="APO68" s="268">
        <v>0</v>
      </c>
      <c r="APP68" s="268">
        <v>0</v>
      </c>
      <c r="APQ68" s="268">
        <v>0</v>
      </c>
      <c r="APR68" s="268">
        <v>0</v>
      </c>
      <c r="APS68" s="268">
        <v>0</v>
      </c>
      <c r="APT68" s="269"/>
      <c r="APU68" s="270">
        <f t="shared" ref="APU68:APV69" si="152">SUM(APH68:APS68)</f>
        <v>0</v>
      </c>
      <c r="APV68" s="271">
        <f t="shared" si="152"/>
        <v>0</v>
      </c>
      <c r="APW68" s="268">
        <v>0</v>
      </c>
      <c r="APX68" s="268">
        <v>0</v>
      </c>
      <c r="APY68" s="268">
        <v>0</v>
      </c>
      <c r="APZ68" s="268">
        <v>0</v>
      </c>
      <c r="AQA68" s="268">
        <v>0</v>
      </c>
      <c r="AQB68" s="268">
        <v>0</v>
      </c>
      <c r="AQC68" s="268">
        <v>0</v>
      </c>
      <c r="AQD68" s="268">
        <v>0</v>
      </c>
      <c r="AQE68" s="268">
        <v>0</v>
      </c>
      <c r="AQF68" s="268">
        <v>0</v>
      </c>
      <c r="AQG68" s="268">
        <v>0</v>
      </c>
      <c r="AQH68" s="268">
        <v>0</v>
      </c>
      <c r="AQI68" s="269"/>
      <c r="AQJ68" s="270">
        <f t="shared" ref="AQJ68:AQK69" si="153">SUM(APW68:AQH68)</f>
        <v>0</v>
      </c>
      <c r="AQK68" s="271">
        <f t="shared" si="153"/>
        <v>0</v>
      </c>
      <c r="AQL68" s="268"/>
      <c r="AQM68" s="268"/>
      <c r="AQN68" s="268"/>
      <c r="AQO68" s="268"/>
      <c r="AQP68" s="268"/>
      <c r="AQQ68" s="268"/>
      <c r="AQR68" s="268">
        <v>57776</v>
      </c>
      <c r="AQS68" s="268"/>
      <c r="AQT68" s="268"/>
      <c r="AQU68" s="268"/>
      <c r="AQV68" s="268"/>
      <c r="AQW68" s="268"/>
      <c r="AQX68" s="269"/>
      <c r="AQY68" s="270">
        <f t="shared" ref="AQY68:AQZ69" si="154">SUM(AQL68:AQW68)</f>
        <v>57776</v>
      </c>
      <c r="AQZ68" s="271">
        <f t="shared" si="154"/>
        <v>57776</v>
      </c>
      <c r="ARA68" s="268">
        <v>8652</v>
      </c>
      <c r="ARB68" s="268">
        <v>0</v>
      </c>
      <c r="ARC68" s="268">
        <v>0</v>
      </c>
      <c r="ARD68" s="268">
        <v>44685</v>
      </c>
      <c r="ARE68" s="268">
        <v>14895</v>
      </c>
      <c r="ARF68" s="268">
        <v>14895</v>
      </c>
      <c r="ARG68" s="268">
        <v>14895</v>
      </c>
      <c r="ARH68" s="268">
        <v>14895</v>
      </c>
      <c r="ARI68" s="268">
        <v>0</v>
      </c>
      <c r="ARJ68" s="268">
        <v>0</v>
      </c>
      <c r="ARK68" s="268">
        <v>0</v>
      </c>
      <c r="ARL68" s="268">
        <v>0</v>
      </c>
      <c r="ARM68" s="269"/>
      <c r="ARN68" s="270">
        <f t="shared" ref="ARN68:ARO69" si="155">SUM(ARA68:ARL68)</f>
        <v>112917</v>
      </c>
      <c r="ARO68" s="271">
        <f t="shared" si="155"/>
        <v>104265</v>
      </c>
      <c r="ARP68" s="268">
        <v>75402.66</v>
      </c>
      <c r="ARQ68" s="268">
        <v>109669.33</v>
      </c>
      <c r="ARR68" s="268">
        <v>102318.15</v>
      </c>
      <c r="ARS68" s="268">
        <v>162000.19</v>
      </c>
      <c r="ART68" s="268">
        <v>115216.92</v>
      </c>
      <c r="ARU68" s="268">
        <v>120538.78</v>
      </c>
      <c r="ARV68" s="268">
        <v>113387.96</v>
      </c>
      <c r="ARW68" s="268">
        <v>112937.08</v>
      </c>
      <c r="ARX68" s="268">
        <v>111691.69</v>
      </c>
      <c r="ARY68" s="268">
        <v>159553.63</v>
      </c>
      <c r="ARZ68" s="268">
        <v>114395.72</v>
      </c>
      <c r="ASA68" s="269"/>
      <c r="ASB68" s="272">
        <f t="shared" si="78"/>
        <v>1297112.1100000001</v>
      </c>
      <c r="ASC68" s="273"/>
      <c r="ASD68" s="268"/>
      <c r="ASE68" s="268"/>
      <c r="ASF68" s="268"/>
      <c r="ASG68" s="268"/>
      <c r="ASH68" s="268"/>
      <c r="ASI68" s="268"/>
      <c r="ASJ68" s="268"/>
      <c r="ASK68" s="268"/>
      <c r="ASL68" s="268"/>
      <c r="ASM68" s="268"/>
      <c r="ASN68" s="269"/>
      <c r="ASO68" s="274">
        <f t="shared" ref="ASO68:ASO69" si="156">SUM(ASC68:ASN68)</f>
        <v>0</v>
      </c>
    </row>
    <row r="69" spans="1:1185" ht="14.25" thickBot="1" x14ac:dyDescent="0.3">
      <c r="A69" s="39">
        <v>67</v>
      </c>
      <c r="B69" s="40">
        <v>1</v>
      </c>
      <c r="C69" s="40" t="s">
        <v>78</v>
      </c>
      <c r="D69" s="40" t="s">
        <v>78</v>
      </c>
      <c r="E69" s="41" t="s">
        <v>78</v>
      </c>
      <c r="F69" s="188">
        <v>545900</v>
      </c>
      <c r="G69" s="50">
        <v>754649</v>
      </c>
      <c r="H69" s="52">
        <v>654581</v>
      </c>
      <c r="I69" s="50">
        <v>661083</v>
      </c>
      <c r="J69" s="50">
        <v>266921.44996133179</v>
      </c>
      <c r="K69" s="52" t="s">
        <v>219</v>
      </c>
      <c r="L69" s="50">
        <v>461020.57000000007</v>
      </c>
      <c r="M69" s="50">
        <v>727942</v>
      </c>
      <c r="N69" s="50">
        <v>654581</v>
      </c>
      <c r="O69" s="50">
        <v>54548</v>
      </c>
      <c r="P69" s="50">
        <v>55090</v>
      </c>
      <c r="Q69" s="276">
        <v>9817.3740070827716</v>
      </c>
      <c r="R69" s="277">
        <v>16889.606031585423</v>
      </c>
      <c r="S69" s="278">
        <f t="shared" si="79"/>
        <v>26706.980038668196</v>
      </c>
      <c r="T69" s="261">
        <v>-9115.74</v>
      </c>
      <c r="U69" s="261">
        <v>2767.68</v>
      </c>
      <c r="V69" s="261">
        <v>3552.96</v>
      </c>
      <c r="W69" s="261">
        <v>5294.34</v>
      </c>
      <c r="X69" s="261">
        <v>4785.3900000000003</v>
      </c>
      <c r="Y69" s="261">
        <v>6646.15</v>
      </c>
      <c r="Z69" s="261">
        <v>5872.27</v>
      </c>
      <c r="AA69" s="261">
        <v>4128.24</v>
      </c>
      <c r="AB69" s="261">
        <v>4347.9799999999996</v>
      </c>
      <c r="AC69" s="261">
        <v>4473.03</v>
      </c>
      <c r="AD69" s="261">
        <v>7692.27</v>
      </c>
      <c r="AE69" s="261">
        <v>9233.82</v>
      </c>
      <c r="AF69" s="262"/>
      <c r="AG69" s="263">
        <f t="shared" si="80"/>
        <v>49678.39</v>
      </c>
      <c r="AH69" s="264">
        <f t="shared" si="80"/>
        <v>58794.13</v>
      </c>
      <c r="AI69" s="261">
        <v>515.37</v>
      </c>
      <c r="AJ69" s="261">
        <v>503.57</v>
      </c>
      <c r="AK69" s="261">
        <v>498.72</v>
      </c>
      <c r="AL69" s="261">
        <v>820.11</v>
      </c>
      <c r="AM69" s="261">
        <v>882.9</v>
      </c>
      <c r="AN69" s="261">
        <v>967.19</v>
      </c>
      <c r="AO69" s="261">
        <v>778.55</v>
      </c>
      <c r="AP69" s="261">
        <v>666.82</v>
      </c>
      <c r="AQ69" s="261">
        <v>561.74</v>
      </c>
      <c r="AR69" s="261">
        <v>750.3</v>
      </c>
      <c r="AS69" s="261">
        <v>957.54</v>
      </c>
      <c r="AT69" s="261">
        <v>1166.1099999999999</v>
      </c>
      <c r="AU69" s="262"/>
      <c r="AV69" s="263">
        <f t="shared" si="81"/>
        <v>9068.92</v>
      </c>
      <c r="AW69" s="264">
        <f t="shared" si="81"/>
        <v>8553.5499999999993</v>
      </c>
      <c r="AX69" s="261">
        <v>27</v>
      </c>
      <c r="AY69" s="261">
        <v>33</v>
      </c>
      <c r="AZ69" s="261">
        <v>21</v>
      </c>
      <c r="BA69" s="261">
        <v>27</v>
      </c>
      <c r="BB69" s="261">
        <v>48</v>
      </c>
      <c r="BC69" s="261">
        <v>33</v>
      </c>
      <c r="BD69" s="261">
        <v>30</v>
      </c>
      <c r="BE69" s="261">
        <v>27</v>
      </c>
      <c r="BF69" s="261">
        <v>18</v>
      </c>
      <c r="BG69" s="261">
        <v>30</v>
      </c>
      <c r="BH69" s="261">
        <v>30</v>
      </c>
      <c r="BI69" s="261">
        <v>39</v>
      </c>
      <c r="BJ69" s="262"/>
      <c r="BK69" s="263">
        <f t="shared" si="82"/>
        <v>363</v>
      </c>
      <c r="BL69" s="264">
        <f t="shared" si="82"/>
        <v>336</v>
      </c>
      <c r="BM69" s="261">
        <v>341.97</v>
      </c>
      <c r="BN69" s="261">
        <v>365.34</v>
      </c>
      <c r="BO69" s="261">
        <v>446.58</v>
      </c>
      <c r="BP69" s="261">
        <v>635.29</v>
      </c>
      <c r="BQ69" s="261">
        <v>907.88</v>
      </c>
      <c r="BR69" s="261">
        <v>681.12</v>
      </c>
      <c r="BS69" s="261">
        <v>800.45</v>
      </c>
      <c r="BT69" s="261">
        <v>326.63</v>
      </c>
      <c r="BU69" s="261">
        <v>579.24</v>
      </c>
      <c r="BV69" s="261">
        <v>258.02</v>
      </c>
      <c r="BW69" s="261">
        <v>471.26</v>
      </c>
      <c r="BX69" s="261">
        <v>375.99</v>
      </c>
      <c r="BY69" s="262"/>
      <c r="BZ69" s="263">
        <f t="shared" si="83"/>
        <v>6189.77</v>
      </c>
      <c r="CA69" s="264">
        <f t="shared" si="83"/>
        <v>5847.7999999999993</v>
      </c>
      <c r="CB69" s="261">
        <v>984.52</v>
      </c>
      <c r="CC69" s="261">
        <v>1199.53</v>
      </c>
      <c r="CD69" s="261">
        <v>1126.3900000000001</v>
      </c>
      <c r="CE69" s="261">
        <v>1703.92</v>
      </c>
      <c r="CF69" s="261">
        <v>1823.48</v>
      </c>
      <c r="CG69" s="261">
        <v>1966.87</v>
      </c>
      <c r="CH69" s="261">
        <v>1826.77</v>
      </c>
      <c r="CI69" s="261">
        <v>1163.3</v>
      </c>
      <c r="CJ69" s="261">
        <v>1311.72</v>
      </c>
      <c r="CK69" s="261">
        <v>1372.28</v>
      </c>
      <c r="CL69" s="261">
        <v>2162.41</v>
      </c>
      <c r="CM69" s="261">
        <v>2003.83</v>
      </c>
      <c r="CN69" s="262"/>
      <c r="CO69" s="263">
        <f t="shared" si="84"/>
        <v>18645.019999999997</v>
      </c>
      <c r="CP69" s="264">
        <f t="shared" si="84"/>
        <v>17660.5</v>
      </c>
      <c r="CQ69" s="261">
        <v>0</v>
      </c>
      <c r="CR69" s="261">
        <v>0</v>
      </c>
      <c r="CS69" s="261">
        <v>0</v>
      </c>
      <c r="CT69" s="261">
        <v>0</v>
      </c>
      <c r="CU69" s="261">
        <v>0</v>
      </c>
      <c r="CV69" s="261">
        <v>0</v>
      </c>
      <c r="CW69" s="261">
        <v>0</v>
      </c>
      <c r="CX69" s="261">
        <v>0</v>
      </c>
      <c r="CY69" s="261">
        <v>0</v>
      </c>
      <c r="CZ69" s="261">
        <v>0</v>
      </c>
      <c r="DA69" s="261">
        <v>0</v>
      </c>
      <c r="DB69" s="261">
        <v>0</v>
      </c>
      <c r="DC69" s="262"/>
      <c r="DD69" s="263">
        <f>SUM(CQ69:DB69)</f>
        <v>0</v>
      </c>
      <c r="DE69" s="264">
        <f>SUM(CR69:DC69)</f>
        <v>0</v>
      </c>
      <c r="DF69" s="261">
        <v>1237.28</v>
      </c>
      <c r="DG69" s="261">
        <v>1975.71</v>
      </c>
      <c r="DH69" s="261">
        <v>1346.63</v>
      </c>
      <c r="DI69" s="261">
        <v>2318.36</v>
      </c>
      <c r="DJ69" s="261">
        <v>3420.26</v>
      </c>
      <c r="DK69" s="261">
        <v>2540.25</v>
      </c>
      <c r="DL69" s="261">
        <v>1665.29</v>
      </c>
      <c r="DM69" s="261">
        <v>2380.21</v>
      </c>
      <c r="DN69" s="261">
        <v>1273.45</v>
      </c>
      <c r="DO69" s="261">
        <v>2335.1</v>
      </c>
      <c r="DP69" s="261">
        <v>1844.44</v>
      </c>
      <c r="DQ69" s="261">
        <v>703.44</v>
      </c>
      <c r="DR69" s="262"/>
      <c r="DS69" s="263">
        <f t="shared" si="86"/>
        <v>23040.419999999995</v>
      </c>
      <c r="DT69" s="264">
        <f t="shared" si="86"/>
        <v>21803.139999999996</v>
      </c>
      <c r="DU69" s="261">
        <v>100</v>
      </c>
      <c r="DV69" s="261">
        <v>4.0999999999999996</v>
      </c>
      <c r="DW69" s="261">
        <v>29.09</v>
      </c>
      <c r="DX69" s="261">
        <v>25</v>
      </c>
      <c r="DY69" s="261">
        <v>107.1</v>
      </c>
      <c r="DZ69" s="261">
        <v>50</v>
      </c>
      <c r="EA69" s="261">
        <v>0</v>
      </c>
      <c r="EB69" s="261">
        <v>0</v>
      </c>
      <c r="EC69" s="261">
        <v>25</v>
      </c>
      <c r="ED69" s="261">
        <v>1022.27</v>
      </c>
      <c r="EE69" s="261">
        <v>940.04</v>
      </c>
      <c r="EF69" s="261">
        <v>516.27</v>
      </c>
      <c r="EG69" s="262"/>
      <c r="EH69" s="263">
        <f t="shared" si="87"/>
        <v>2818.87</v>
      </c>
      <c r="EI69" s="264">
        <f t="shared" si="87"/>
        <v>2718.87</v>
      </c>
      <c r="EJ69" s="261">
        <v>184.92</v>
      </c>
      <c r="EK69" s="261">
        <v>209.08</v>
      </c>
      <c r="EL69" s="261">
        <v>136.6</v>
      </c>
      <c r="EM69" s="261">
        <v>156.59</v>
      </c>
      <c r="EN69" s="261">
        <v>257.87</v>
      </c>
      <c r="EO69" s="261">
        <v>226.23</v>
      </c>
      <c r="EP69" s="261">
        <v>246.85</v>
      </c>
      <c r="EQ69" s="261">
        <v>147.91</v>
      </c>
      <c r="ER69" s="261">
        <v>125.09</v>
      </c>
      <c r="ES69" s="261">
        <v>112.21</v>
      </c>
      <c r="ET69" s="261">
        <v>112.83</v>
      </c>
      <c r="EU69" s="261">
        <v>86.37</v>
      </c>
      <c r="EV69" s="262"/>
      <c r="EW69" s="263">
        <f t="shared" si="88"/>
        <v>2002.5499999999997</v>
      </c>
      <c r="EX69" s="264">
        <f t="shared" si="88"/>
        <v>1817.63</v>
      </c>
      <c r="EY69" s="261">
        <v>0</v>
      </c>
      <c r="EZ69" s="261">
        <v>0</v>
      </c>
      <c r="FA69" s="261">
        <v>0</v>
      </c>
      <c r="FB69" s="261">
        <v>0</v>
      </c>
      <c r="FC69" s="261">
        <v>0</v>
      </c>
      <c r="FD69" s="261">
        <v>0</v>
      </c>
      <c r="FE69" s="261">
        <v>0</v>
      </c>
      <c r="FF69" s="261">
        <v>0</v>
      </c>
      <c r="FG69" s="261">
        <v>0</v>
      </c>
      <c r="FH69" s="261">
        <v>0</v>
      </c>
      <c r="FI69" s="261">
        <v>0</v>
      </c>
      <c r="FJ69" s="261">
        <v>0</v>
      </c>
      <c r="FK69" s="262"/>
      <c r="FL69" s="263">
        <f t="shared" si="89"/>
        <v>0</v>
      </c>
      <c r="FM69" s="264">
        <f t="shared" si="89"/>
        <v>0</v>
      </c>
      <c r="FN69" s="261">
        <v>346.24</v>
      </c>
      <c r="FO69" s="261">
        <v>221.44</v>
      </c>
      <c r="FP69" s="261">
        <v>235.25</v>
      </c>
      <c r="FQ69" s="261">
        <v>84.54</v>
      </c>
      <c r="FR69" s="261">
        <v>110.98</v>
      </c>
      <c r="FS69" s="261">
        <v>301.44</v>
      </c>
      <c r="FT69" s="261">
        <v>533.44000000000005</v>
      </c>
      <c r="FU69" s="261">
        <v>79.599999999999994</v>
      </c>
      <c r="FV69" s="261">
        <v>139.26</v>
      </c>
      <c r="FW69" s="261">
        <v>567.92999999999995</v>
      </c>
      <c r="FX69" s="261">
        <v>101.18</v>
      </c>
      <c r="FY69" s="261">
        <v>94.42</v>
      </c>
      <c r="FZ69" s="262"/>
      <c r="GA69" s="263">
        <f t="shared" si="90"/>
        <v>2815.72</v>
      </c>
      <c r="GB69" s="264">
        <f t="shared" si="90"/>
        <v>2469.48</v>
      </c>
      <c r="GC69" s="261">
        <v>1132.8800000000001</v>
      </c>
      <c r="GD69" s="261">
        <v>1375.32</v>
      </c>
      <c r="GE69" s="261">
        <v>1057.27</v>
      </c>
      <c r="GF69" s="261">
        <v>967.15</v>
      </c>
      <c r="GG69" s="261">
        <v>1598.82</v>
      </c>
      <c r="GH69" s="261">
        <v>1581.52</v>
      </c>
      <c r="GI69" s="261">
        <v>1696.33</v>
      </c>
      <c r="GJ69" s="261">
        <v>690.51</v>
      </c>
      <c r="GK69" s="261">
        <v>707.06</v>
      </c>
      <c r="GL69" s="261">
        <v>20.09</v>
      </c>
      <c r="GM69" s="261">
        <v>46.65</v>
      </c>
      <c r="GN69" s="261">
        <v>10.52</v>
      </c>
      <c r="GO69" s="262"/>
      <c r="GP69" s="263">
        <f t="shared" si="91"/>
        <v>10884.119999999999</v>
      </c>
      <c r="GQ69" s="264">
        <f t="shared" si="91"/>
        <v>9751.24</v>
      </c>
      <c r="GR69" s="261">
        <v>532.17999999999995</v>
      </c>
      <c r="GS69" s="261">
        <v>506.63</v>
      </c>
      <c r="GT69" s="261">
        <v>172.85</v>
      </c>
      <c r="GU69" s="261">
        <v>442.5</v>
      </c>
      <c r="GV69" s="261">
        <v>722.66</v>
      </c>
      <c r="GW69" s="261">
        <v>490.21</v>
      </c>
      <c r="GX69" s="261">
        <v>526.16999999999996</v>
      </c>
      <c r="GY69" s="261">
        <v>653.09</v>
      </c>
      <c r="GZ69" s="261">
        <v>426.13</v>
      </c>
      <c r="HA69" s="261">
        <v>78.53</v>
      </c>
      <c r="HB69" s="261">
        <v>276.39</v>
      </c>
      <c r="HC69" s="261">
        <v>308.83</v>
      </c>
      <c r="HD69" s="262"/>
      <c r="HE69" s="263">
        <f t="shared" si="92"/>
        <v>5136.17</v>
      </c>
      <c r="HF69" s="264">
        <f t="shared" si="92"/>
        <v>4603.9900000000007</v>
      </c>
      <c r="HG69" s="261">
        <v>0</v>
      </c>
      <c r="HH69" s="261">
        <v>0</v>
      </c>
      <c r="HI69" s="261">
        <v>0</v>
      </c>
      <c r="HJ69" s="261">
        <v>0</v>
      </c>
      <c r="HK69" s="261">
        <v>0</v>
      </c>
      <c r="HL69" s="261">
        <v>0</v>
      </c>
      <c r="HM69" s="261">
        <v>0</v>
      </c>
      <c r="HN69" s="261">
        <v>0</v>
      </c>
      <c r="HO69" s="261">
        <v>0</v>
      </c>
      <c r="HP69" s="261">
        <v>0</v>
      </c>
      <c r="HQ69" s="261">
        <v>0</v>
      </c>
      <c r="HR69" s="261">
        <v>0</v>
      </c>
      <c r="HS69" s="262"/>
      <c r="HT69" s="263">
        <f t="shared" si="93"/>
        <v>0</v>
      </c>
      <c r="HU69" s="264">
        <f t="shared" si="93"/>
        <v>0</v>
      </c>
      <c r="HV69" s="261">
        <v>0</v>
      </c>
      <c r="HW69" s="261">
        <v>0</v>
      </c>
      <c r="HX69" s="261">
        <v>0</v>
      </c>
      <c r="HY69" s="261">
        <v>0</v>
      </c>
      <c r="HZ69" s="261">
        <v>0</v>
      </c>
      <c r="IA69" s="261">
        <v>0</v>
      </c>
      <c r="IB69" s="261">
        <v>0</v>
      </c>
      <c r="IC69" s="261">
        <v>0</v>
      </c>
      <c r="ID69" s="261">
        <v>0</v>
      </c>
      <c r="IE69" s="261">
        <v>0</v>
      </c>
      <c r="IF69" s="261">
        <v>0</v>
      </c>
      <c r="IG69" s="261">
        <v>0</v>
      </c>
      <c r="IH69" s="262"/>
      <c r="II69" s="263">
        <f t="shared" si="94"/>
        <v>0</v>
      </c>
      <c r="IJ69" s="264">
        <f t="shared" si="94"/>
        <v>0</v>
      </c>
      <c r="IK69" s="261">
        <v>395</v>
      </c>
      <c r="IL69" s="261">
        <v>75</v>
      </c>
      <c r="IM69" s="261">
        <v>375</v>
      </c>
      <c r="IN69" s="261">
        <v>195</v>
      </c>
      <c r="IO69" s="261">
        <v>80</v>
      </c>
      <c r="IP69" s="261">
        <v>0</v>
      </c>
      <c r="IQ69" s="261">
        <v>90</v>
      </c>
      <c r="IR69" s="261">
        <v>790</v>
      </c>
      <c r="IS69" s="261">
        <v>1502.5</v>
      </c>
      <c r="IT69" s="261">
        <v>1035</v>
      </c>
      <c r="IU69" s="261">
        <v>375</v>
      </c>
      <c r="IV69" s="261">
        <v>295</v>
      </c>
      <c r="IW69" s="262"/>
      <c r="IX69" s="263">
        <f t="shared" si="95"/>
        <v>5207.5</v>
      </c>
      <c r="IY69" s="264">
        <f t="shared" si="95"/>
        <v>4812.5</v>
      </c>
      <c r="IZ69" s="261">
        <v>1435.13</v>
      </c>
      <c r="JA69" s="261">
        <v>1183.52</v>
      </c>
      <c r="JB69" s="261">
        <v>1514.73</v>
      </c>
      <c r="JC69" s="261">
        <v>389.15</v>
      </c>
      <c r="JD69" s="261">
        <v>758.38</v>
      </c>
      <c r="JE69" s="261">
        <v>315.02</v>
      </c>
      <c r="JF69" s="261">
        <v>333.33</v>
      </c>
      <c r="JG69" s="261">
        <v>122.5</v>
      </c>
      <c r="JH69" s="261">
        <v>21.5</v>
      </c>
      <c r="JI69" s="261">
        <v>133.44999999999999</v>
      </c>
      <c r="JJ69" s="261">
        <v>21.57</v>
      </c>
      <c r="JK69" s="261">
        <v>356.19</v>
      </c>
      <c r="JL69" s="262"/>
      <c r="JM69" s="263">
        <f t="shared" si="96"/>
        <v>6584.4699999999993</v>
      </c>
      <c r="JN69" s="264">
        <f t="shared" si="96"/>
        <v>5149.3399999999992</v>
      </c>
      <c r="JO69" s="261">
        <v>0</v>
      </c>
      <c r="JP69" s="261">
        <v>0</v>
      </c>
      <c r="JQ69" s="261">
        <v>0</v>
      </c>
      <c r="JR69" s="261">
        <v>0</v>
      </c>
      <c r="JS69" s="261">
        <v>0</v>
      </c>
      <c r="JT69" s="261">
        <v>0</v>
      </c>
      <c r="JU69" s="261">
        <v>0</v>
      </c>
      <c r="JV69" s="261">
        <v>0</v>
      </c>
      <c r="JW69" s="261">
        <v>0</v>
      </c>
      <c r="JX69" s="261">
        <v>0</v>
      </c>
      <c r="JY69" s="261">
        <v>0</v>
      </c>
      <c r="JZ69" s="261">
        <v>0</v>
      </c>
      <c r="KA69" s="262"/>
      <c r="KB69" s="263">
        <f t="shared" si="97"/>
        <v>0</v>
      </c>
      <c r="KC69" s="264">
        <f t="shared" si="97"/>
        <v>0</v>
      </c>
      <c r="KD69" s="261">
        <v>0</v>
      </c>
      <c r="KE69" s="261">
        <v>0</v>
      </c>
      <c r="KF69" s="261">
        <v>0</v>
      </c>
      <c r="KG69" s="261">
        <v>0</v>
      </c>
      <c r="KH69" s="261">
        <v>0</v>
      </c>
      <c r="KI69" s="261">
        <v>0</v>
      </c>
      <c r="KJ69" s="261">
        <v>0</v>
      </c>
      <c r="KK69" s="261">
        <v>0</v>
      </c>
      <c r="KL69" s="261">
        <v>0</v>
      </c>
      <c r="KM69" s="261">
        <v>0</v>
      </c>
      <c r="KN69" s="261">
        <v>0</v>
      </c>
      <c r="KO69" s="261">
        <v>0</v>
      </c>
      <c r="KP69" s="262"/>
      <c r="KQ69" s="263">
        <f t="shared" si="98"/>
        <v>0</v>
      </c>
      <c r="KR69" s="264">
        <f t="shared" si="98"/>
        <v>0</v>
      </c>
      <c r="KS69" s="261">
        <v>0</v>
      </c>
      <c r="KT69" s="261">
        <v>0</v>
      </c>
      <c r="KU69" s="261">
        <v>0</v>
      </c>
      <c r="KV69" s="261">
        <v>0</v>
      </c>
      <c r="KW69" s="261">
        <v>0</v>
      </c>
      <c r="KX69" s="261">
        <v>0</v>
      </c>
      <c r="KY69" s="261">
        <v>0</v>
      </c>
      <c r="KZ69" s="261">
        <v>0</v>
      </c>
      <c r="LA69" s="261">
        <v>0</v>
      </c>
      <c r="LB69" s="261">
        <v>0</v>
      </c>
      <c r="LC69" s="261">
        <v>0</v>
      </c>
      <c r="LD69" s="261">
        <v>0</v>
      </c>
      <c r="LE69" s="262"/>
      <c r="LF69" s="263">
        <f>SUM(KS69:LD69)</f>
        <v>0</v>
      </c>
      <c r="LG69" s="264">
        <f t="shared" si="99"/>
        <v>0</v>
      </c>
      <c r="LH69" s="261">
        <v>0</v>
      </c>
      <c r="LI69" s="261">
        <v>0</v>
      </c>
      <c r="LJ69" s="261">
        <v>0</v>
      </c>
      <c r="LK69" s="261">
        <v>0</v>
      </c>
      <c r="LL69" s="261">
        <v>0</v>
      </c>
      <c r="LM69" s="261">
        <v>0</v>
      </c>
      <c r="LN69" s="261">
        <v>0</v>
      </c>
      <c r="LO69" s="261">
        <v>0</v>
      </c>
      <c r="LP69" s="261">
        <v>0</v>
      </c>
      <c r="LQ69" s="261">
        <v>0</v>
      </c>
      <c r="LR69" s="261">
        <v>0</v>
      </c>
      <c r="LS69" s="261">
        <v>0</v>
      </c>
      <c r="LT69" s="262"/>
      <c r="LU69" s="263">
        <f t="shared" si="100"/>
        <v>0</v>
      </c>
      <c r="LV69" s="264">
        <f t="shared" si="100"/>
        <v>0</v>
      </c>
      <c r="LW69" s="261">
        <v>0</v>
      </c>
      <c r="LX69" s="261">
        <v>0</v>
      </c>
      <c r="LY69" s="261">
        <v>0</v>
      </c>
      <c r="LZ69" s="261">
        <v>0</v>
      </c>
      <c r="MA69" s="261">
        <v>0</v>
      </c>
      <c r="MB69" s="261">
        <v>0</v>
      </c>
      <c r="MC69" s="261">
        <v>0</v>
      </c>
      <c r="MD69" s="261">
        <v>0</v>
      </c>
      <c r="ME69" s="261">
        <v>0</v>
      </c>
      <c r="MF69" s="261">
        <v>0</v>
      </c>
      <c r="MG69" s="261">
        <v>0</v>
      </c>
      <c r="MH69" s="261">
        <v>0</v>
      </c>
      <c r="MI69" s="262"/>
      <c r="MJ69" s="263">
        <f t="shared" si="101"/>
        <v>0</v>
      </c>
      <c r="MK69" s="264">
        <f t="shared" si="101"/>
        <v>0</v>
      </c>
      <c r="ML69" s="261">
        <v>0</v>
      </c>
      <c r="MM69" s="261">
        <v>0</v>
      </c>
      <c r="MN69" s="261">
        <v>0</v>
      </c>
      <c r="MO69" s="261">
        <v>0</v>
      </c>
      <c r="MP69" s="261">
        <v>0</v>
      </c>
      <c r="MQ69" s="261">
        <v>0</v>
      </c>
      <c r="MR69" s="261">
        <v>0</v>
      </c>
      <c r="MS69" s="261">
        <v>0</v>
      </c>
      <c r="MT69" s="261">
        <v>0</v>
      </c>
      <c r="MU69" s="261">
        <v>0</v>
      </c>
      <c r="MV69" s="261">
        <v>0</v>
      </c>
      <c r="MW69" s="261">
        <v>0</v>
      </c>
      <c r="MX69" s="262"/>
      <c r="MY69" s="263">
        <f t="shared" si="102"/>
        <v>0</v>
      </c>
      <c r="MZ69" s="264">
        <f t="shared" si="102"/>
        <v>0</v>
      </c>
      <c r="NA69" s="261">
        <v>6030</v>
      </c>
      <c r="NB69" s="261">
        <v>3250</v>
      </c>
      <c r="NC69" s="261">
        <v>4960</v>
      </c>
      <c r="ND69" s="261">
        <v>6330</v>
      </c>
      <c r="NE69" s="261">
        <v>7040</v>
      </c>
      <c r="NF69" s="261">
        <v>5000</v>
      </c>
      <c r="NG69" s="261">
        <v>5900</v>
      </c>
      <c r="NH69" s="261">
        <v>4890</v>
      </c>
      <c r="NI69" s="261">
        <v>3270</v>
      </c>
      <c r="NJ69" s="261">
        <v>2707</v>
      </c>
      <c r="NK69" s="261">
        <v>2315</v>
      </c>
      <c r="NL69" s="261">
        <v>3850.67</v>
      </c>
      <c r="NM69" s="262"/>
      <c r="NN69" s="263">
        <f t="shared" si="103"/>
        <v>55542.67</v>
      </c>
      <c r="NO69" s="264">
        <f t="shared" si="103"/>
        <v>49512.67</v>
      </c>
      <c r="NP69" s="261">
        <v>1197</v>
      </c>
      <c r="NQ69" s="261">
        <v>807</v>
      </c>
      <c r="NR69" s="261">
        <v>1254</v>
      </c>
      <c r="NS69" s="261">
        <v>726</v>
      </c>
      <c r="NT69" s="261">
        <v>1556</v>
      </c>
      <c r="NU69" s="261">
        <v>542</v>
      </c>
      <c r="NV69" s="261">
        <v>1006</v>
      </c>
      <c r="NW69" s="261">
        <v>15</v>
      </c>
      <c r="NX69" s="261">
        <v>29</v>
      </c>
      <c r="NY69" s="261">
        <v>801.54</v>
      </c>
      <c r="NZ69" s="261">
        <v>286</v>
      </c>
      <c r="OA69" s="261">
        <v>194.53</v>
      </c>
      <c r="OB69" s="262"/>
      <c r="OC69" s="263">
        <f t="shared" si="104"/>
        <v>8414.0700000000015</v>
      </c>
      <c r="OD69" s="264">
        <f t="shared" si="104"/>
        <v>7217.07</v>
      </c>
      <c r="OE69" s="261">
        <v>1200</v>
      </c>
      <c r="OF69" s="261">
        <v>720</v>
      </c>
      <c r="OG69" s="261">
        <v>1120</v>
      </c>
      <c r="OH69" s="261">
        <v>1360</v>
      </c>
      <c r="OI69" s="261">
        <v>1350</v>
      </c>
      <c r="OJ69" s="261">
        <v>1360</v>
      </c>
      <c r="OK69" s="261">
        <v>0</v>
      </c>
      <c r="OL69" s="261">
        <v>0</v>
      </c>
      <c r="OM69" s="261">
        <v>0</v>
      </c>
      <c r="ON69" s="261">
        <v>841.4</v>
      </c>
      <c r="OO69" s="261">
        <v>400</v>
      </c>
      <c r="OP69" s="261">
        <v>564.27</v>
      </c>
      <c r="OQ69" s="262"/>
      <c r="OR69" s="263">
        <f t="shared" si="105"/>
        <v>8915.67</v>
      </c>
      <c r="OS69" s="264">
        <f t="shared" si="105"/>
        <v>7715.67</v>
      </c>
      <c r="OT69" s="261">
        <v>200</v>
      </c>
      <c r="OU69" s="261">
        <v>400</v>
      </c>
      <c r="OV69" s="261">
        <v>250</v>
      </c>
      <c r="OW69" s="261">
        <v>50</v>
      </c>
      <c r="OX69" s="261">
        <v>200</v>
      </c>
      <c r="OY69" s="261">
        <v>300</v>
      </c>
      <c r="OZ69" s="261">
        <v>0</v>
      </c>
      <c r="PA69" s="261">
        <v>0</v>
      </c>
      <c r="PB69" s="261">
        <v>0</v>
      </c>
      <c r="PC69" s="261">
        <v>250</v>
      </c>
      <c r="PD69" s="261">
        <v>350</v>
      </c>
      <c r="PE69" s="261">
        <v>0</v>
      </c>
      <c r="PF69" s="262"/>
      <c r="PG69" s="263">
        <f t="shared" si="106"/>
        <v>2000</v>
      </c>
      <c r="PH69" s="264">
        <f t="shared" si="106"/>
        <v>1800</v>
      </c>
      <c r="PI69" s="261">
        <v>1300</v>
      </c>
      <c r="PJ69" s="261">
        <v>2735</v>
      </c>
      <c r="PK69" s="261">
        <v>1235</v>
      </c>
      <c r="PL69" s="261">
        <v>400</v>
      </c>
      <c r="PM69" s="261">
        <v>1350</v>
      </c>
      <c r="PN69" s="261">
        <v>1434.37</v>
      </c>
      <c r="PO69" s="261">
        <v>2935</v>
      </c>
      <c r="PP69" s="261">
        <v>1500</v>
      </c>
      <c r="PQ69" s="261">
        <v>2135</v>
      </c>
      <c r="PR69" s="261">
        <v>2700</v>
      </c>
      <c r="PS69" s="261">
        <v>1450</v>
      </c>
      <c r="PT69" s="261">
        <v>1350</v>
      </c>
      <c r="PU69" s="262"/>
      <c r="PV69" s="263">
        <f t="shared" si="107"/>
        <v>20524.37</v>
      </c>
      <c r="PW69" s="264">
        <f t="shared" si="107"/>
        <v>19224.37</v>
      </c>
      <c r="PX69" s="261">
        <v>15</v>
      </c>
      <c r="PY69" s="261">
        <v>0</v>
      </c>
      <c r="PZ69" s="261">
        <v>0</v>
      </c>
      <c r="QA69" s="261">
        <v>30</v>
      </c>
      <c r="QB69" s="261">
        <v>0</v>
      </c>
      <c r="QC69" s="261">
        <v>15</v>
      </c>
      <c r="QD69" s="261">
        <v>15</v>
      </c>
      <c r="QE69" s="261">
        <v>165</v>
      </c>
      <c r="QF69" s="261">
        <v>150</v>
      </c>
      <c r="QG69" s="261">
        <v>0</v>
      </c>
      <c r="QH69" s="261">
        <v>0</v>
      </c>
      <c r="QI69" s="261">
        <v>615</v>
      </c>
      <c r="QJ69" s="262"/>
      <c r="QK69" s="263">
        <f t="shared" si="108"/>
        <v>1005</v>
      </c>
      <c r="QL69" s="264">
        <f t="shared" si="108"/>
        <v>990</v>
      </c>
      <c r="QM69" s="261">
        <v>0</v>
      </c>
      <c r="QN69" s="261">
        <v>0</v>
      </c>
      <c r="QO69" s="261">
        <v>0</v>
      </c>
      <c r="QP69" s="261">
        <v>0</v>
      </c>
      <c r="QQ69" s="261">
        <v>0</v>
      </c>
      <c r="QR69" s="261">
        <v>0</v>
      </c>
      <c r="QS69" s="261">
        <v>0</v>
      </c>
      <c r="QT69" s="261">
        <v>0</v>
      </c>
      <c r="QU69" s="261">
        <v>0</v>
      </c>
      <c r="QV69" s="261">
        <v>0</v>
      </c>
      <c r="QW69" s="261">
        <v>0</v>
      </c>
      <c r="QX69" s="261">
        <v>0</v>
      </c>
      <c r="QY69" s="262"/>
      <c r="QZ69" s="263">
        <f t="shared" si="109"/>
        <v>0</v>
      </c>
      <c r="RA69" s="264">
        <f t="shared" si="109"/>
        <v>0</v>
      </c>
      <c r="RB69" s="261">
        <v>100</v>
      </c>
      <c r="RC69" s="261">
        <v>0</v>
      </c>
      <c r="RD69" s="261">
        <v>0</v>
      </c>
      <c r="RE69" s="261">
        <v>0</v>
      </c>
      <c r="RF69" s="261">
        <v>0</v>
      </c>
      <c r="RG69" s="261">
        <v>50</v>
      </c>
      <c r="RH69" s="261">
        <v>0</v>
      </c>
      <c r="RI69" s="261">
        <v>0</v>
      </c>
      <c r="RJ69" s="261">
        <v>0</v>
      </c>
      <c r="RK69" s="261">
        <v>0</v>
      </c>
      <c r="RL69" s="261">
        <v>0</v>
      </c>
      <c r="RM69" s="261">
        <v>50</v>
      </c>
      <c r="RN69" s="262"/>
      <c r="RO69" s="263">
        <f t="shared" si="110"/>
        <v>200</v>
      </c>
      <c r="RP69" s="264">
        <f t="shared" si="110"/>
        <v>100</v>
      </c>
      <c r="RQ69" s="261">
        <v>0</v>
      </c>
      <c r="RR69" s="261">
        <v>0</v>
      </c>
      <c r="RS69" s="261">
        <v>0</v>
      </c>
      <c r="RT69" s="261">
        <v>0</v>
      </c>
      <c r="RU69" s="261">
        <v>0</v>
      </c>
      <c r="RV69" s="261">
        <v>0</v>
      </c>
      <c r="RW69" s="261">
        <v>0</v>
      </c>
      <c r="RX69" s="261">
        <v>0</v>
      </c>
      <c r="RY69" s="261">
        <v>0</v>
      </c>
      <c r="RZ69" s="261">
        <v>0</v>
      </c>
      <c r="SA69" s="261">
        <v>0</v>
      </c>
      <c r="SB69" s="261">
        <v>0</v>
      </c>
      <c r="SC69" s="262"/>
      <c r="SD69" s="263">
        <f t="shared" si="111"/>
        <v>0</v>
      </c>
      <c r="SE69" s="264">
        <f t="shared" si="111"/>
        <v>0</v>
      </c>
      <c r="SF69" s="261">
        <v>0</v>
      </c>
      <c r="SG69" s="261">
        <v>0</v>
      </c>
      <c r="SH69" s="261">
        <v>0</v>
      </c>
      <c r="SI69" s="261">
        <v>0</v>
      </c>
      <c r="SJ69" s="261">
        <v>0</v>
      </c>
      <c r="SK69" s="261">
        <v>0</v>
      </c>
      <c r="SL69" s="261">
        <v>0</v>
      </c>
      <c r="SM69" s="261">
        <v>0</v>
      </c>
      <c r="SN69" s="261">
        <v>0</v>
      </c>
      <c r="SO69" s="261">
        <v>0</v>
      </c>
      <c r="SP69" s="261">
        <v>0</v>
      </c>
      <c r="SQ69" s="261">
        <v>0</v>
      </c>
      <c r="SR69" s="262"/>
      <c r="SS69" s="263">
        <f t="shared" si="112"/>
        <v>0</v>
      </c>
      <c r="ST69" s="264">
        <f t="shared" si="112"/>
        <v>0</v>
      </c>
      <c r="SU69" s="261">
        <v>2780</v>
      </c>
      <c r="SV69" s="261">
        <v>3225</v>
      </c>
      <c r="SW69" s="261">
        <v>2440</v>
      </c>
      <c r="SX69" s="261">
        <v>5285</v>
      </c>
      <c r="SY69" s="261">
        <v>405</v>
      </c>
      <c r="SZ69" s="261">
        <v>145</v>
      </c>
      <c r="TA69" s="261">
        <v>330</v>
      </c>
      <c r="TB69" s="261">
        <v>390</v>
      </c>
      <c r="TC69" s="261">
        <v>125</v>
      </c>
      <c r="TD69" s="261">
        <v>165</v>
      </c>
      <c r="TE69" s="261">
        <v>100</v>
      </c>
      <c r="TF69" s="261">
        <v>255</v>
      </c>
      <c r="TG69" s="262"/>
      <c r="TH69" s="263">
        <f t="shared" si="113"/>
        <v>15645</v>
      </c>
      <c r="TI69" s="264">
        <f t="shared" si="113"/>
        <v>12865</v>
      </c>
      <c r="TJ69" s="261">
        <v>6</v>
      </c>
      <c r="TK69" s="261">
        <v>8</v>
      </c>
      <c r="TL69" s="261">
        <v>0</v>
      </c>
      <c r="TM69" s="261">
        <v>2</v>
      </c>
      <c r="TN69" s="261">
        <v>6</v>
      </c>
      <c r="TO69" s="261">
        <v>5</v>
      </c>
      <c r="TP69" s="261">
        <v>6</v>
      </c>
      <c r="TQ69" s="261">
        <v>0</v>
      </c>
      <c r="TR69" s="261">
        <v>4</v>
      </c>
      <c r="TS69" s="261">
        <v>2</v>
      </c>
      <c r="TT69" s="261">
        <v>5</v>
      </c>
      <c r="TU69" s="261">
        <v>3</v>
      </c>
      <c r="TV69" s="262"/>
      <c r="TW69" s="263">
        <f t="shared" si="114"/>
        <v>47</v>
      </c>
      <c r="TX69" s="264">
        <f t="shared" si="114"/>
        <v>41</v>
      </c>
      <c r="TY69" s="261">
        <v>1225</v>
      </c>
      <c r="TZ69" s="261">
        <v>1030</v>
      </c>
      <c r="UA69" s="261">
        <v>1190</v>
      </c>
      <c r="UB69" s="261">
        <v>550</v>
      </c>
      <c r="UC69" s="261">
        <v>3210</v>
      </c>
      <c r="UD69" s="261">
        <v>3870</v>
      </c>
      <c r="UE69" s="261">
        <v>4025</v>
      </c>
      <c r="UF69" s="261">
        <v>3200</v>
      </c>
      <c r="UG69" s="261">
        <v>2925</v>
      </c>
      <c r="UH69" s="261">
        <v>2449.4</v>
      </c>
      <c r="UI69" s="261">
        <v>2964.2</v>
      </c>
      <c r="UJ69" s="261">
        <v>3399.2</v>
      </c>
      <c r="UK69" s="262"/>
      <c r="UL69" s="263">
        <f t="shared" si="115"/>
        <v>30037.800000000003</v>
      </c>
      <c r="UM69" s="264">
        <f t="shared" si="115"/>
        <v>28812.800000000003</v>
      </c>
      <c r="UN69" s="261">
        <v>0</v>
      </c>
      <c r="UO69" s="261">
        <v>0</v>
      </c>
      <c r="UP69" s="261">
        <v>0</v>
      </c>
      <c r="UQ69" s="261">
        <v>0</v>
      </c>
      <c r="UR69" s="261">
        <v>0</v>
      </c>
      <c r="US69" s="261">
        <v>0</v>
      </c>
      <c r="UT69" s="261">
        <v>0</v>
      </c>
      <c r="UU69" s="261">
        <v>0</v>
      </c>
      <c r="UV69" s="261">
        <v>0</v>
      </c>
      <c r="UW69" s="261">
        <v>0</v>
      </c>
      <c r="UX69" s="261">
        <v>0</v>
      </c>
      <c r="UY69" s="261">
        <v>0</v>
      </c>
      <c r="UZ69" s="262"/>
      <c r="VA69" s="263">
        <f t="shared" si="116"/>
        <v>0</v>
      </c>
      <c r="VB69" s="264">
        <f t="shared" si="116"/>
        <v>0</v>
      </c>
      <c r="VC69" s="261">
        <v>0</v>
      </c>
      <c r="VD69" s="261">
        <v>0</v>
      </c>
      <c r="VE69" s="261">
        <v>0</v>
      </c>
      <c r="VF69" s="261">
        <v>0</v>
      </c>
      <c r="VG69" s="261">
        <v>0</v>
      </c>
      <c r="VH69" s="261">
        <v>0</v>
      </c>
      <c r="VI69" s="261">
        <v>0</v>
      </c>
      <c r="VJ69" s="261">
        <v>0</v>
      </c>
      <c r="VK69" s="261">
        <v>0</v>
      </c>
      <c r="VL69" s="261">
        <v>0</v>
      </c>
      <c r="VM69" s="261">
        <v>0</v>
      </c>
      <c r="VN69" s="261">
        <v>0</v>
      </c>
      <c r="VO69" s="262"/>
      <c r="VP69" s="263">
        <f t="shared" si="117"/>
        <v>0</v>
      </c>
      <c r="VQ69" s="264">
        <f t="shared" si="117"/>
        <v>0</v>
      </c>
      <c r="VR69" s="261">
        <v>0</v>
      </c>
      <c r="VS69" s="261">
        <v>0</v>
      </c>
      <c r="VT69" s="261">
        <v>0</v>
      </c>
      <c r="VU69" s="261">
        <v>0</v>
      </c>
      <c r="VV69" s="261">
        <v>0</v>
      </c>
      <c r="VW69" s="261">
        <v>0</v>
      </c>
      <c r="VX69" s="261">
        <v>0</v>
      </c>
      <c r="VY69" s="261">
        <v>0</v>
      </c>
      <c r="VZ69" s="261">
        <v>0</v>
      </c>
      <c r="WA69" s="261">
        <v>0</v>
      </c>
      <c r="WB69" s="261">
        <v>0</v>
      </c>
      <c r="WC69" s="261">
        <v>0</v>
      </c>
      <c r="WD69" s="262"/>
      <c r="WE69" s="263">
        <f t="shared" si="118"/>
        <v>0</v>
      </c>
      <c r="WF69" s="264">
        <f t="shared" si="118"/>
        <v>0</v>
      </c>
      <c r="WG69" s="261">
        <v>1142.76</v>
      </c>
      <c r="WH69" s="261">
        <v>711.47</v>
      </c>
      <c r="WI69" s="261">
        <v>616.01</v>
      </c>
      <c r="WJ69" s="261">
        <v>705.52</v>
      </c>
      <c r="WK69" s="261">
        <v>940.92</v>
      </c>
      <c r="WL69" s="261">
        <v>489.14</v>
      </c>
      <c r="WM69" s="261">
        <v>949.08</v>
      </c>
      <c r="WN69" s="261">
        <v>517.79</v>
      </c>
      <c r="WO69" s="261">
        <v>1084.5999999999999</v>
      </c>
      <c r="WP69" s="261">
        <v>502.89</v>
      </c>
      <c r="WQ69" s="261">
        <v>1536.66</v>
      </c>
      <c r="WR69" s="261">
        <v>2714.06</v>
      </c>
      <c r="WS69" s="262"/>
      <c r="WT69" s="263">
        <f t="shared" si="119"/>
        <v>11910.9</v>
      </c>
      <c r="WU69" s="264">
        <f t="shared" si="119"/>
        <v>10768.140000000001</v>
      </c>
      <c r="WV69" s="261">
        <v>78.650000000000006</v>
      </c>
      <c r="WW69" s="261">
        <v>192.41</v>
      </c>
      <c r="WX69" s="261">
        <v>36.380000000000003</v>
      </c>
      <c r="WY69" s="261">
        <v>141.72</v>
      </c>
      <c r="WZ69" s="261">
        <v>247.4</v>
      </c>
      <c r="XA69" s="261">
        <v>51.99</v>
      </c>
      <c r="XB69" s="261">
        <v>97.15</v>
      </c>
      <c r="XC69" s="261">
        <v>226.48</v>
      </c>
      <c r="XD69" s="261">
        <v>103.84</v>
      </c>
      <c r="XE69" s="261">
        <v>28.14</v>
      </c>
      <c r="XF69" s="261">
        <v>359.59</v>
      </c>
      <c r="XG69" s="261">
        <v>297.2</v>
      </c>
      <c r="XH69" s="262"/>
      <c r="XI69" s="263">
        <f t="shared" si="120"/>
        <v>1860.9499999999998</v>
      </c>
      <c r="XJ69" s="264">
        <f t="shared" si="120"/>
        <v>1782.3</v>
      </c>
      <c r="XK69" s="261">
        <v>0</v>
      </c>
      <c r="XL69" s="261">
        <v>0</v>
      </c>
      <c r="XM69" s="261">
        <v>0</v>
      </c>
      <c r="XN69" s="261">
        <v>0</v>
      </c>
      <c r="XO69" s="261">
        <v>0</v>
      </c>
      <c r="XP69" s="261">
        <v>0</v>
      </c>
      <c r="XQ69" s="261">
        <v>0</v>
      </c>
      <c r="XR69" s="261">
        <v>0</v>
      </c>
      <c r="XS69" s="261">
        <v>0</v>
      </c>
      <c r="XT69" s="261">
        <v>0</v>
      </c>
      <c r="XU69" s="261">
        <v>0</v>
      </c>
      <c r="XV69" s="261">
        <v>0</v>
      </c>
      <c r="XW69" s="261"/>
      <c r="XX69" s="263">
        <f t="shared" si="121"/>
        <v>0</v>
      </c>
      <c r="XY69" s="264">
        <f t="shared" si="121"/>
        <v>0</v>
      </c>
      <c r="XZ69" s="261">
        <v>14.51</v>
      </c>
      <c r="YA69" s="261">
        <v>32.979999999999997</v>
      </c>
      <c r="YB69" s="261">
        <v>17.559999999999999</v>
      </c>
      <c r="YC69" s="261">
        <v>28.39</v>
      </c>
      <c r="YD69" s="261">
        <v>28.13</v>
      </c>
      <c r="YE69" s="261">
        <v>32.119999999999997</v>
      </c>
      <c r="YF69" s="261">
        <v>130.02000000000001</v>
      </c>
      <c r="YG69" s="261">
        <v>6.28</v>
      </c>
      <c r="YH69" s="261">
        <v>52.59</v>
      </c>
      <c r="YI69" s="261">
        <v>14.27</v>
      </c>
      <c r="YJ69" s="261">
        <v>95.62</v>
      </c>
      <c r="YK69" s="261">
        <v>45.57</v>
      </c>
      <c r="YL69" s="262"/>
      <c r="YM69" s="263">
        <f t="shared" si="122"/>
        <v>498.04</v>
      </c>
      <c r="YN69" s="264">
        <f t="shared" si="122"/>
        <v>483.52999999999992</v>
      </c>
      <c r="YO69" s="261">
        <v>127.1</v>
      </c>
      <c r="YP69" s="261">
        <v>376.57</v>
      </c>
      <c r="YQ69" s="261">
        <v>219.32</v>
      </c>
      <c r="YR69" s="261">
        <v>340.02</v>
      </c>
      <c r="YS69" s="261">
        <v>368.14</v>
      </c>
      <c r="YT69" s="261">
        <v>387.9</v>
      </c>
      <c r="YU69" s="261">
        <v>294.70999999999998</v>
      </c>
      <c r="YV69" s="261">
        <v>71.61</v>
      </c>
      <c r="YW69" s="261">
        <v>319.92</v>
      </c>
      <c r="YX69" s="261">
        <v>162.94999999999999</v>
      </c>
      <c r="YY69" s="261">
        <v>491.65</v>
      </c>
      <c r="YZ69" s="261">
        <v>443.22</v>
      </c>
      <c r="ZA69" s="262"/>
      <c r="ZB69" s="263">
        <f t="shared" si="123"/>
        <v>3603.1100000000006</v>
      </c>
      <c r="ZC69" s="264">
        <f t="shared" si="123"/>
        <v>3476.01</v>
      </c>
      <c r="ZD69" s="261">
        <v>0</v>
      </c>
      <c r="ZE69" s="261">
        <v>0</v>
      </c>
      <c r="ZF69" s="261">
        <v>0</v>
      </c>
      <c r="ZG69" s="261">
        <v>0</v>
      </c>
      <c r="ZH69" s="261">
        <v>0</v>
      </c>
      <c r="ZI69" s="261">
        <v>0</v>
      </c>
      <c r="ZJ69" s="261">
        <v>0</v>
      </c>
      <c r="ZK69" s="261">
        <v>0</v>
      </c>
      <c r="ZL69" s="261">
        <v>0</v>
      </c>
      <c r="ZM69" s="261">
        <v>0</v>
      </c>
      <c r="ZN69" s="261">
        <v>0</v>
      </c>
      <c r="ZO69" s="261">
        <v>0</v>
      </c>
      <c r="ZP69" s="262"/>
      <c r="ZQ69" s="263">
        <f t="shared" si="124"/>
        <v>0</v>
      </c>
      <c r="ZR69" s="264">
        <f t="shared" si="124"/>
        <v>0</v>
      </c>
      <c r="ZS69" s="261">
        <v>25.67</v>
      </c>
      <c r="ZT69" s="261">
        <v>132.56</v>
      </c>
      <c r="ZU69" s="261">
        <v>54.06</v>
      </c>
      <c r="ZV69" s="261">
        <v>39.69</v>
      </c>
      <c r="ZW69" s="261">
        <v>18.68</v>
      </c>
      <c r="ZX69" s="261">
        <v>39.5</v>
      </c>
      <c r="ZY69" s="261">
        <v>42.37</v>
      </c>
      <c r="ZZ69" s="261">
        <v>329.02</v>
      </c>
      <c r="AAA69" s="261">
        <v>26.29</v>
      </c>
      <c r="AAB69" s="261">
        <v>456.65</v>
      </c>
      <c r="AAC69" s="261">
        <v>218.45</v>
      </c>
      <c r="AAD69" s="261">
        <v>521.77</v>
      </c>
      <c r="AAE69" s="262"/>
      <c r="AAF69" s="263">
        <f t="shared" si="125"/>
        <v>1904.7099999999998</v>
      </c>
      <c r="AAG69" s="264">
        <f t="shared" si="125"/>
        <v>1879.04</v>
      </c>
      <c r="AAH69" s="261">
        <v>1584.67</v>
      </c>
      <c r="AAI69" s="261">
        <v>2064.6999999999998</v>
      </c>
      <c r="AAJ69" s="261">
        <v>1380.06</v>
      </c>
      <c r="AAK69" s="261">
        <v>1376.18</v>
      </c>
      <c r="AAL69" s="261">
        <v>1549.07</v>
      </c>
      <c r="AAM69" s="261">
        <v>1448.37</v>
      </c>
      <c r="AAN69" s="261">
        <v>1825.08</v>
      </c>
      <c r="AAO69" s="261">
        <v>3054</v>
      </c>
      <c r="AAP69" s="261">
        <v>3217.74</v>
      </c>
      <c r="AAQ69" s="261">
        <v>2182.63</v>
      </c>
      <c r="AAR69" s="261">
        <v>2248.94</v>
      </c>
      <c r="AAS69" s="261">
        <v>1602.66</v>
      </c>
      <c r="AAT69" s="262"/>
      <c r="AAU69" s="263">
        <f t="shared" si="126"/>
        <v>23534.1</v>
      </c>
      <c r="AAV69" s="264">
        <f t="shared" si="126"/>
        <v>21949.429999999997</v>
      </c>
      <c r="AAW69" s="261">
        <v>618.76</v>
      </c>
      <c r="AAX69" s="261">
        <v>800.65</v>
      </c>
      <c r="AAY69" s="261">
        <v>536.55999999999995</v>
      </c>
      <c r="AAZ69" s="261">
        <v>521.17999999999995</v>
      </c>
      <c r="ABA69" s="261">
        <v>686.86</v>
      </c>
      <c r="ABB69" s="261">
        <v>630.69000000000005</v>
      </c>
      <c r="ABC69" s="261">
        <v>652.29</v>
      </c>
      <c r="ABD69" s="261">
        <v>553.38</v>
      </c>
      <c r="ABE69" s="261">
        <v>473.69</v>
      </c>
      <c r="ABF69" s="261">
        <v>789.09</v>
      </c>
      <c r="ABG69" s="261">
        <v>895.49</v>
      </c>
      <c r="ABH69" s="261">
        <v>760.65</v>
      </c>
      <c r="ABI69" s="262"/>
      <c r="ABJ69" s="263">
        <f t="shared" si="127"/>
        <v>7919.2899999999991</v>
      </c>
      <c r="ABK69" s="264">
        <f t="shared" si="127"/>
        <v>7300.5299999999988</v>
      </c>
      <c r="ABL69" s="261">
        <v>447.72</v>
      </c>
      <c r="ABM69" s="261">
        <v>572.73</v>
      </c>
      <c r="ABN69" s="261">
        <v>-3357.43</v>
      </c>
      <c r="ABO69" s="261">
        <v>364.36</v>
      </c>
      <c r="ABP69" s="261">
        <v>447.78</v>
      </c>
      <c r="ABQ69" s="261">
        <v>502.86</v>
      </c>
      <c r="ABR69" s="261">
        <v>408.7</v>
      </c>
      <c r="ABS69" s="261">
        <v>1403.94</v>
      </c>
      <c r="ABT69" s="261">
        <v>1307.56</v>
      </c>
      <c r="ABU69" s="261">
        <v>550.89</v>
      </c>
      <c r="ABV69" s="261">
        <v>486.33</v>
      </c>
      <c r="ABW69" s="261">
        <v>334.42</v>
      </c>
      <c r="ABX69" s="262"/>
      <c r="ABY69" s="263">
        <f t="shared" si="128"/>
        <v>3469.86</v>
      </c>
      <c r="ABZ69" s="264">
        <f t="shared" si="128"/>
        <v>3022.1400000000003</v>
      </c>
      <c r="ACA69" s="261">
        <v>3108.34</v>
      </c>
      <c r="ACB69" s="261">
        <v>3906</v>
      </c>
      <c r="ACC69" s="261">
        <v>6890</v>
      </c>
      <c r="ACD69" s="261">
        <v>2784.43</v>
      </c>
      <c r="ACE69" s="261">
        <v>2659.47</v>
      </c>
      <c r="ACF69" s="261">
        <v>2867.26</v>
      </c>
      <c r="ACG69" s="261">
        <v>3506.93</v>
      </c>
      <c r="ACH69" s="261">
        <v>0</v>
      </c>
      <c r="ACI69" s="261">
        <v>0</v>
      </c>
      <c r="ACJ69" s="261">
        <v>4308.12</v>
      </c>
      <c r="ACK69" s="261">
        <v>5209.6899999999996</v>
      </c>
      <c r="ACL69" s="261">
        <v>4578.49</v>
      </c>
      <c r="ACM69" s="262"/>
      <c r="ACN69" s="263">
        <f t="shared" si="129"/>
        <v>39818.729999999996</v>
      </c>
      <c r="ACO69" s="264">
        <f t="shared" si="129"/>
        <v>36710.39</v>
      </c>
      <c r="ACP69" s="261">
        <v>0</v>
      </c>
      <c r="ACQ69" s="261">
        <v>0</v>
      </c>
      <c r="ACR69" s="261">
        <v>0</v>
      </c>
      <c r="ACS69" s="261">
        <v>4.16</v>
      </c>
      <c r="ACT69" s="261">
        <v>0</v>
      </c>
      <c r="ACU69" s="261">
        <v>0</v>
      </c>
      <c r="ACV69" s="261">
        <v>0</v>
      </c>
      <c r="ACW69" s="261">
        <v>0</v>
      </c>
      <c r="ACX69" s="261">
        <v>0</v>
      </c>
      <c r="ACY69" s="261">
        <v>0</v>
      </c>
      <c r="ACZ69" s="261">
        <v>0</v>
      </c>
      <c r="ADA69" s="261">
        <v>0</v>
      </c>
      <c r="ADB69" s="262"/>
      <c r="ADC69" s="263">
        <f t="shared" si="130"/>
        <v>4.16</v>
      </c>
      <c r="ADD69" s="264">
        <f t="shared" si="130"/>
        <v>4.16</v>
      </c>
      <c r="ADE69" s="261">
        <v>0</v>
      </c>
      <c r="ADF69" s="261">
        <v>0</v>
      </c>
      <c r="ADG69" s="261">
        <v>1.95</v>
      </c>
      <c r="ADH69" s="261">
        <v>0</v>
      </c>
      <c r="ADI69" s="261">
        <v>0</v>
      </c>
      <c r="ADJ69" s="261">
        <v>0</v>
      </c>
      <c r="ADK69" s="261">
        <v>0</v>
      </c>
      <c r="ADL69" s="261">
        <v>0</v>
      </c>
      <c r="ADM69" s="261">
        <v>0</v>
      </c>
      <c r="ADN69" s="261">
        <v>1.1499999999999999</v>
      </c>
      <c r="ADO69" s="261">
        <v>0</v>
      </c>
      <c r="ADP69" s="261">
        <v>0</v>
      </c>
      <c r="ADQ69" s="262"/>
      <c r="ADR69" s="263">
        <f t="shared" si="131"/>
        <v>3.0999999999999996</v>
      </c>
      <c r="ADS69" s="264">
        <f t="shared" si="131"/>
        <v>3.0999999999999996</v>
      </c>
      <c r="ADT69" s="261">
        <v>0</v>
      </c>
      <c r="ADU69" s="261">
        <v>0</v>
      </c>
      <c r="ADV69" s="261">
        <v>0</v>
      </c>
      <c r="ADW69" s="261">
        <v>0</v>
      </c>
      <c r="ADX69" s="261">
        <v>0</v>
      </c>
      <c r="ADY69" s="261">
        <v>0</v>
      </c>
      <c r="ADZ69" s="261">
        <v>0</v>
      </c>
      <c r="AEA69" s="261">
        <v>0</v>
      </c>
      <c r="AEB69" s="261">
        <v>0</v>
      </c>
      <c r="AEC69" s="261">
        <v>0</v>
      </c>
      <c r="AED69" s="261">
        <v>0</v>
      </c>
      <c r="AEE69" s="261">
        <v>0</v>
      </c>
      <c r="AEF69" s="262"/>
      <c r="AEG69" s="263">
        <f t="shared" si="132"/>
        <v>0</v>
      </c>
      <c r="AEH69" s="264">
        <f t="shared" si="132"/>
        <v>0</v>
      </c>
      <c r="AEI69" s="261">
        <v>0</v>
      </c>
      <c r="AEJ69" s="261">
        <v>0</v>
      </c>
      <c r="AEK69" s="261">
        <v>0</v>
      </c>
      <c r="AEL69" s="261">
        <v>0</v>
      </c>
      <c r="AEM69" s="261">
        <v>0</v>
      </c>
      <c r="AEN69" s="261">
        <v>0</v>
      </c>
      <c r="AEO69" s="261">
        <v>0</v>
      </c>
      <c r="AEP69" s="261">
        <v>0</v>
      </c>
      <c r="AEQ69" s="261">
        <v>0</v>
      </c>
      <c r="AER69" s="261">
        <v>0</v>
      </c>
      <c r="AES69" s="261">
        <v>0</v>
      </c>
      <c r="AET69" s="261">
        <v>0</v>
      </c>
      <c r="AEU69" s="262"/>
      <c r="AEV69" s="263">
        <f t="shared" si="133"/>
        <v>0</v>
      </c>
      <c r="AEW69" s="264">
        <f t="shared" si="133"/>
        <v>0</v>
      </c>
      <c r="AEX69" s="261">
        <v>0</v>
      </c>
      <c r="AEY69" s="261">
        <v>0</v>
      </c>
      <c r="AEZ69" s="261">
        <v>0</v>
      </c>
      <c r="AFA69" s="261">
        <v>0</v>
      </c>
      <c r="AFB69" s="261">
        <v>0</v>
      </c>
      <c r="AFC69" s="261">
        <v>0</v>
      </c>
      <c r="AFD69" s="261">
        <v>0</v>
      </c>
      <c r="AFE69" s="261">
        <v>0</v>
      </c>
      <c r="AFF69" s="261">
        <v>0</v>
      </c>
      <c r="AFG69" s="261">
        <v>0</v>
      </c>
      <c r="AFH69" s="261">
        <v>0</v>
      </c>
      <c r="AFI69" s="261">
        <v>0</v>
      </c>
      <c r="AFJ69" s="262"/>
      <c r="AFK69" s="263">
        <f t="shared" si="134"/>
        <v>0</v>
      </c>
      <c r="AFL69" s="264">
        <f t="shared" si="134"/>
        <v>0</v>
      </c>
      <c r="AFM69" s="261">
        <v>0</v>
      </c>
      <c r="AFN69" s="261">
        <v>0</v>
      </c>
      <c r="AFO69" s="261">
        <v>0</v>
      </c>
      <c r="AFP69" s="261">
        <v>0</v>
      </c>
      <c r="AFQ69" s="261">
        <v>0</v>
      </c>
      <c r="AFR69" s="261">
        <v>0</v>
      </c>
      <c r="AFS69" s="261">
        <v>0</v>
      </c>
      <c r="AFT69" s="261">
        <v>0</v>
      </c>
      <c r="AFU69" s="261">
        <v>0</v>
      </c>
      <c r="AFV69" s="261">
        <v>0</v>
      </c>
      <c r="AFW69" s="261">
        <v>0</v>
      </c>
      <c r="AFX69" s="261">
        <v>0</v>
      </c>
      <c r="AFY69" s="262"/>
      <c r="AFZ69" s="263">
        <f t="shared" si="135"/>
        <v>0</v>
      </c>
      <c r="AGA69" s="264">
        <f t="shared" si="135"/>
        <v>0</v>
      </c>
      <c r="AGB69" s="261">
        <v>0</v>
      </c>
      <c r="AGC69" s="261">
        <v>0</v>
      </c>
      <c r="AGD69" s="261">
        <v>0</v>
      </c>
      <c r="AGE69" s="261">
        <v>0</v>
      </c>
      <c r="AGF69" s="261">
        <v>0</v>
      </c>
      <c r="AGG69" s="261">
        <v>0</v>
      </c>
      <c r="AGH69" s="261">
        <v>0</v>
      </c>
      <c r="AGI69" s="261">
        <v>0</v>
      </c>
      <c r="AGJ69" s="261">
        <v>0</v>
      </c>
      <c r="AGK69" s="261">
        <v>95</v>
      </c>
      <c r="AGL69" s="261">
        <v>0</v>
      </c>
      <c r="AGM69" s="261">
        <v>0</v>
      </c>
      <c r="AGN69" s="262"/>
      <c r="AGO69" s="263">
        <f t="shared" si="136"/>
        <v>95</v>
      </c>
      <c r="AGP69" s="264">
        <f t="shared" si="136"/>
        <v>95</v>
      </c>
      <c r="AGQ69" s="261">
        <v>0</v>
      </c>
      <c r="AGR69" s="261">
        <v>0</v>
      </c>
      <c r="AGS69" s="261">
        <v>0</v>
      </c>
      <c r="AGT69" s="261">
        <v>0</v>
      </c>
      <c r="AGU69" s="261">
        <v>0</v>
      </c>
      <c r="AGV69" s="261">
        <v>0</v>
      </c>
      <c r="AGW69" s="261">
        <v>0</v>
      </c>
      <c r="AGX69" s="261">
        <v>0</v>
      </c>
      <c r="AGY69" s="261">
        <v>0</v>
      </c>
      <c r="AGZ69" s="261">
        <v>5</v>
      </c>
      <c r="AHA69" s="261">
        <v>3</v>
      </c>
      <c r="AHB69" s="261">
        <v>0</v>
      </c>
      <c r="AHC69" s="262"/>
      <c r="AHD69" s="263">
        <f t="shared" si="137"/>
        <v>8</v>
      </c>
      <c r="AHE69" s="264">
        <f t="shared" si="137"/>
        <v>8</v>
      </c>
      <c r="AHF69" s="261">
        <v>4.95</v>
      </c>
      <c r="AHG69" s="261">
        <v>12.9</v>
      </c>
      <c r="AHH69" s="261">
        <v>15.1</v>
      </c>
      <c r="AHI69" s="261">
        <v>0.8</v>
      </c>
      <c r="AHJ69" s="261">
        <v>6</v>
      </c>
      <c r="AHK69" s="261">
        <v>3</v>
      </c>
      <c r="AHL69" s="261">
        <v>6</v>
      </c>
      <c r="AHM69" s="261">
        <v>4.1500000000000004</v>
      </c>
      <c r="AHN69" s="261">
        <v>0</v>
      </c>
      <c r="AHO69" s="261">
        <v>0</v>
      </c>
      <c r="AHP69" s="261">
        <v>0</v>
      </c>
      <c r="AHQ69" s="261">
        <v>0</v>
      </c>
      <c r="AHR69" s="262"/>
      <c r="AHS69" s="263">
        <f t="shared" si="138"/>
        <v>52.9</v>
      </c>
      <c r="AHT69" s="264">
        <f t="shared" si="138"/>
        <v>47.949999999999996</v>
      </c>
      <c r="AHU69" s="261">
        <v>0</v>
      </c>
      <c r="AHV69" s="261">
        <v>0</v>
      </c>
      <c r="AHW69" s="261">
        <v>0</v>
      </c>
      <c r="AHX69" s="261">
        <v>0</v>
      </c>
      <c r="AHY69" s="261">
        <v>0</v>
      </c>
      <c r="AHZ69" s="261">
        <v>0</v>
      </c>
      <c r="AIA69" s="261">
        <v>0</v>
      </c>
      <c r="AIB69" s="261">
        <v>0</v>
      </c>
      <c r="AIC69" s="261">
        <v>0</v>
      </c>
      <c r="AID69" s="261">
        <v>0</v>
      </c>
      <c r="AIE69" s="261">
        <v>0</v>
      </c>
      <c r="AIF69" s="261">
        <v>0</v>
      </c>
      <c r="AIG69" s="262"/>
      <c r="AIH69" s="263">
        <f t="shared" si="139"/>
        <v>0</v>
      </c>
      <c r="AII69" s="264">
        <f t="shared" si="139"/>
        <v>0</v>
      </c>
      <c r="AIJ69" s="261">
        <v>0</v>
      </c>
      <c r="AIK69" s="261">
        <v>0</v>
      </c>
      <c r="AIL69" s="261">
        <v>0</v>
      </c>
      <c r="AIM69" s="261">
        <v>0</v>
      </c>
      <c r="AIN69" s="261">
        <v>0</v>
      </c>
      <c r="AIO69" s="261">
        <v>0</v>
      </c>
      <c r="AIP69" s="261">
        <v>0</v>
      </c>
      <c r="AIQ69" s="261">
        <v>0</v>
      </c>
      <c r="AIR69" s="261">
        <v>0</v>
      </c>
      <c r="AIS69" s="261">
        <v>0</v>
      </c>
      <c r="AIT69" s="261">
        <v>0</v>
      </c>
      <c r="AIU69" s="261">
        <v>0</v>
      </c>
      <c r="AIV69" s="262"/>
      <c r="AIW69" s="263">
        <f t="shared" si="140"/>
        <v>0</v>
      </c>
      <c r="AIX69" s="264">
        <f t="shared" si="140"/>
        <v>0</v>
      </c>
      <c r="AIY69" s="261">
        <v>0</v>
      </c>
      <c r="AIZ69" s="261">
        <v>0</v>
      </c>
      <c r="AJA69" s="261">
        <v>0</v>
      </c>
      <c r="AJB69" s="261">
        <v>0</v>
      </c>
      <c r="AJC69" s="261">
        <v>0</v>
      </c>
      <c r="AJD69" s="261">
        <v>0</v>
      </c>
      <c r="AJE69" s="261">
        <v>0</v>
      </c>
      <c r="AJF69" s="261">
        <v>0</v>
      </c>
      <c r="AJG69" s="261">
        <v>0</v>
      </c>
      <c r="AJH69" s="261">
        <v>0</v>
      </c>
      <c r="AJI69" s="261">
        <v>0</v>
      </c>
      <c r="AJJ69" s="261">
        <v>0</v>
      </c>
      <c r="AJK69" s="262"/>
      <c r="AJL69" s="263">
        <f t="shared" si="141"/>
        <v>0</v>
      </c>
      <c r="AJM69" s="264">
        <f t="shared" si="141"/>
        <v>0</v>
      </c>
      <c r="AJN69" s="261">
        <v>1698.5</v>
      </c>
      <c r="AJO69" s="261">
        <v>805.88</v>
      </c>
      <c r="AJP69" s="261">
        <v>223.5</v>
      </c>
      <c r="AJQ69" s="261">
        <v>859.44</v>
      </c>
      <c r="AJR69" s="261">
        <v>429.75</v>
      </c>
      <c r="AJS69" s="261">
        <v>405.5</v>
      </c>
      <c r="AJT69" s="261">
        <v>395</v>
      </c>
      <c r="AJU69" s="261">
        <v>730.5</v>
      </c>
      <c r="AJV69" s="261">
        <v>597.36</v>
      </c>
      <c r="AJW69" s="261">
        <v>1645.58</v>
      </c>
      <c r="AJX69" s="261">
        <v>1467.37</v>
      </c>
      <c r="AJY69" s="261">
        <v>961.5</v>
      </c>
      <c r="AJZ69" s="262"/>
      <c r="AKA69" s="263">
        <f t="shared" si="142"/>
        <v>10219.879999999999</v>
      </c>
      <c r="AKB69" s="264">
        <f t="shared" si="142"/>
        <v>8521.380000000001</v>
      </c>
      <c r="AKC69" s="261">
        <v>0</v>
      </c>
      <c r="AKD69" s="261">
        <v>0</v>
      </c>
      <c r="AKE69" s="261">
        <v>0</v>
      </c>
      <c r="AKF69" s="261">
        <v>0</v>
      </c>
      <c r="AKG69" s="261">
        <v>0</v>
      </c>
      <c r="AKH69" s="261">
        <v>0</v>
      </c>
      <c r="AKI69" s="261">
        <v>0</v>
      </c>
      <c r="AKJ69" s="261">
        <v>0</v>
      </c>
      <c r="AKK69" s="261">
        <v>0</v>
      </c>
      <c r="AKL69" s="261">
        <v>0</v>
      </c>
      <c r="AKM69" s="261">
        <v>0</v>
      </c>
      <c r="AKN69" s="261">
        <v>0</v>
      </c>
      <c r="AKO69" s="262"/>
      <c r="AKP69" s="263">
        <f t="shared" si="143"/>
        <v>0</v>
      </c>
      <c r="AKQ69" s="264">
        <f t="shared" si="143"/>
        <v>0</v>
      </c>
      <c r="AKR69" s="261">
        <v>0</v>
      </c>
      <c r="AKS69" s="261">
        <v>0</v>
      </c>
      <c r="AKT69" s="261">
        <v>0</v>
      </c>
      <c r="AKU69" s="261">
        <v>0</v>
      </c>
      <c r="AKV69" s="261">
        <v>0</v>
      </c>
      <c r="AKW69" s="261">
        <v>0</v>
      </c>
      <c r="AKX69" s="261">
        <v>0</v>
      </c>
      <c r="AKY69" s="261">
        <v>2395.5</v>
      </c>
      <c r="AKZ69" s="261">
        <v>0</v>
      </c>
      <c r="ALA69" s="261">
        <v>0</v>
      </c>
      <c r="ALB69" s="261">
        <v>0</v>
      </c>
      <c r="ALC69" s="261">
        <v>0</v>
      </c>
      <c r="ALD69" s="262"/>
      <c r="ALE69" s="263">
        <f t="shared" si="144"/>
        <v>2395.5</v>
      </c>
      <c r="ALF69" s="264">
        <f t="shared" si="144"/>
        <v>2395.5</v>
      </c>
      <c r="ALG69" s="261">
        <v>0</v>
      </c>
      <c r="ALH69" s="261">
        <v>4</v>
      </c>
      <c r="ALI69" s="261">
        <v>0</v>
      </c>
      <c r="ALJ69" s="261">
        <v>0</v>
      </c>
      <c r="ALK69" s="261">
        <v>0</v>
      </c>
      <c r="ALL69" s="261">
        <v>52</v>
      </c>
      <c r="ALM69" s="261">
        <v>0</v>
      </c>
      <c r="ALN69" s="261">
        <v>22.78</v>
      </c>
      <c r="ALO69" s="261">
        <v>115.62</v>
      </c>
      <c r="ALP69" s="261">
        <v>2</v>
      </c>
      <c r="ALQ69" s="261">
        <v>0</v>
      </c>
      <c r="ALR69" s="261">
        <v>0</v>
      </c>
      <c r="ALS69" s="262"/>
      <c r="ALT69" s="263">
        <f>SUM(ALG69:ALR69)</f>
        <v>196.4</v>
      </c>
      <c r="ALU69" s="264">
        <f>SUM(ALH69:ALS69)</f>
        <v>196.4</v>
      </c>
      <c r="ALV69" s="261">
        <v>23.25</v>
      </c>
      <c r="ALW69" s="261">
        <v>6</v>
      </c>
      <c r="ALX69" s="261">
        <v>0</v>
      </c>
      <c r="ALY69" s="261">
        <v>40.75</v>
      </c>
      <c r="ALZ69" s="261">
        <v>0</v>
      </c>
      <c r="AMA69" s="261">
        <v>1.75</v>
      </c>
      <c r="AMB69" s="261">
        <v>4.5</v>
      </c>
      <c r="AMC69" s="261">
        <v>39.5</v>
      </c>
      <c r="AMD69" s="261">
        <v>3.85</v>
      </c>
      <c r="AME69" s="261">
        <v>0</v>
      </c>
      <c r="AMF69" s="261">
        <v>2</v>
      </c>
      <c r="AMG69" s="261">
        <v>55.25</v>
      </c>
      <c r="AMH69" s="262"/>
      <c r="AMI69" s="263">
        <f t="shared" si="146"/>
        <v>176.85</v>
      </c>
      <c r="AMJ69" s="264">
        <f t="shared" si="146"/>
        <v>153.6</v>
      </c>
      <c r="AMK69" s="261">
        <v>3.4</v>
      </c>
      <c r="AML69" s="261">
        <v>2.76</v>
      </c>
      <c r="AMM69" s="261">
        <v>3.1</v>
      </c>
      <c r="AMN69" s="261">
        <v>3.39</v>
      </c>
      <c r="AMO69" s="261">
        <v>5.4</v>
      </c>
      <c r="AMP69" s="261">
        <v>3.9</v>
      </c>
      <c r="AMQ69" s="261">
        <v>5.91</v>
      </c>
      <c r="AMR69" s="261">
        <v>2.78</v>
      </c>
      <c r="AMS69" s="261">
        <v>3.53</v>
      </c>
      <c r="AMT69" s="261">
        <v>17.66</v>
      </c>
      <c r="AMU69" s="261">
        <v>4.13</v>
      </c>
      <c r="AMV69" s="261">
        <v>2.8</v>
      </c>
      <c r="AMW69" s="262"/>
      <c r="AMX69" s="263">
        <f t="shared" si="147"/>
        <v>58.76</v>
      </c>
      <c r="AMY69" s="264">
        <f t="shared" si="147"/>
        <v>55.360000000000007</v>
      </c>
      <c r="AMZ69" s="261">
        <v>0</v>
      </c>
      <c r="ANA69" s="261">
        <v>0</v>
      </c>
      <c r="ANB69" s="261">
        <v>0</v>
      </c>
      <c r="ANC69" s="261">
        <v>0</v>
      </c>
      <c r="AND69" s="261">
        <v>0</v>
      </c>
      <c r="ANE69" s="261">
        <v>0</v>
      </c>
      <c r="ANF69" s="261">
        <v>0</v>
      </c>
      <c r="ANG69" s="261">
        <v>0</v>
      </c>
      <c r="ANH69" s="261">
        <v>0</v>
      </c>
      <c r="ANI69" s="261">
        <v>0</v>
      </c>
      <c r="ANJ69" s="261">
        <v>0</v>
      </c>
      <c r="ANK69" s="261">
        <v>0</v>
      </c>
      <c r="ANL69" s="262"/>
      <c r="ANM69" s="263">
        <f t="shared" si="148"/>
        <v>0</v>
      </c>
      <c r="ANN69" s="264">
        <f t="shared" si="148"/>
        <v>0</v>
      </c>
      <c r="ANO69" s="261">
        <v>0</v>
      </c>
      <c r="ANP69" s="261">
        <v>0</v>
      </c>
      <c r="ANQ69" s="261">
        <v>0</v>
      </c>
      <c r="ANR69" s="261">
        <v>0</v>
      </c>
      <c r="ANS69" s="261">
        <v>0</v>
      </c>
      <c r="ANT69" s="261">
        <v>0</v>
      </c>
      <c r="ANU69" s="261">
        <v>0</v>
      </c>
      <c r="ANV69" s="261">
        <v>0</v>
      </c>
      <c r="ANW69" s="261">
        <v>0</v>
      </c>
      <c r="ANX69" s="261">
        <v>0</v>
      </c>
      <c r="ANY69" s="261">
        <v>0</v>
      </c>
      <c r="ANZ69" s="261">
        <v>0</v>
      </c>
      <c r="AOA69" s="262"/>
      <c r="AOB69" s="263">
        <f t="shared" si="149"/>
        <v>0</v>
      </c>
      <c r="AOC69" s="264">
        <f t="shared" si="149"/>
        <v>0</v>
      </c>
      <c r="AOD69" s="261">
        <v>0</v>
      </c>
      <c r="AOE69" s="261">
        <v>0</v>
      </c>
      <c r="AOF69" s="261">
        <v>0</v>
      </c>
      <c r="AOG69" s="261">
        <v>0</v>
      </c>
      <c r="AOH69" s="261">
        <v>0</v>
      </c>
      <c r="AOI69" s="261">
        <v>0</v>
      </c>
      <c r="AOJ69" s="261">
        <v>0</v>
      </c>
      <c r="AOK69" s="261">
        <v>0</v>
      </c>
      <c r="AOL69" s="261">
        <v>0</v>
      </c>
      <c r="AOM69" s="261">
        <v>0</v>
      </c>
      <c r="AON69" s="261">
        <v>0</v>
      </c>
      <c r="AOO69" s="261">
        <v>0</v>
      </c>
      <c r="AOP69" s="262"/>
      <c r="AOQ69" s="263">
        <f t="shared" si="150"/>
        <v>0</v>
      </c>
      <c r="AOR69" s="264">
        <f t="shared" si="150"/>
        <v>0</v>
      </c>
      <c r="AOS69" s="261">
        <v>0</v>
      </c>
      <c r="AOT69" s="261">
        <v>0</v>
      </c>
      <c r="AOU69" s="261">
        <v>0</v>
      </c>
      <c r="AOV69" s="261">
        <v>0</v>
      </c>
      <c r="AOW69" s="261">
        <v>0</v>
      </c>
      <c r="AOX69" s="261">
        <v>0</v>
      </c>
      <c r="AOY69" s="261">
        <v>0</v>
      </c>
      <c r="AOZ69" s="261">
        <v>0</v>
      </c>
      <c r="APA69" s="261">
        <v>0</v>
      </c>
      <c r="APB69" s="261">
        <v>0</v>
      </c>
      <c r="APC69" s="261">
        <v>0</v>
      </c>
      <c r="APD69" s="261">
        <v>0</v>
      </c>
      <c r="APE69" s="262"/>
      <c r="APF69" s="263">
        <f t="shared" si="151"/>
        <v>0</v>
      </c>
      <c r="APG69" s="264">
        <f t="shared" si="151"/>
        <v>0</v>
      </c>
      <c r="APH69" s="261">
        <v>0</v>
      </c>
      <c r="API69" s="261">
        <v>0</v>
      </c>
      <c r="APJ69" s="261">
        <v>0</v>
      </c>
      <c r="APK69" s="261">
        <v>0</v>
      </c>
      <c r="APL69" s="261">
        <v>0</v>
      </c>
      <c r="APM69" s="261">
        <v>0</v>
      </c>
      <c r="APN69" s="261">
        <v>0</v>
      </c>
      <c r="APO69" s="261">
        <v>0</v>
      </c>
      <c r="APP69" s="261">
        <v>0</v>
      </c>
      <c r="APQ69" s="261">
        <v>0</v>
      </c>
      <c r="APR69" s="261">
        <v>0</v>
      </c>
      <c r="APS69" s="261">
        <v>0</v>
      </c>
      <c r="APT69" s="262"/>
      <c r="APU69" s="263">
        <f t="shared" si="152"/>
        <v>0</v>
      </c>
      <c r="APV69" s="264">
        <f t="shared" si="152"/>
        <v>0</v>
      </c>
      <c r="APW69" s="261">
        <v>0</v>
      </c>
      <c r="APX69" s="261">
        <v>0</v>
      </c>
      <c r="APY69" s="261">
        <v>0</v>
      </c>
      <c r="APZ69" s="261">
        <v>0</v>
      </c>
      <c r="AQA69" s="261">
        <v>0</v>
      </c>
      <c r="AQB69" s="261">
        <v>0</v>
      </c>
      <c r="AQC69" s="261">
        <v>0</v>
      </c>
      <c r="AQD69" s="261">
        <v>0</v>
      </c>
      <c r="AQE69" s="261">
        <v>0</v>
      </c>
      <c r="AQF69" s="261">
        <v>0</v>
      </c>
      <c r="AQG69" s="261">
        <v>0</v>
      </c>
      <c r="AQH69" s="261">
        <v>0</v>
      </c>
      <c r="AQI69" s="262"/>
      <c r="AQJ69" s="263">
        <f t="shared" si="153"/>
        <v>0</v>
      </c>
      <c r="AQK69" s="264">
        <f t="shared" si="153"/>
        <v>0</v>
      </c>
      <c r="AQL69" s="261"/>
      <c r="AQM69" s="261"/>
      <c r="AQN69" s="261"/>
      <c r="AQO69" s="261"/>
      <c r="AQP69" s="261"/>
      <c r="AQQ69" s="261"/>
      <c r="AQR69" s="261">
        <v>26707</v>
      </c>
      <c r="AQS69" s="261"/>
      <c r="AQT69" s="261"/>
      <c r="AQU69" s="261"/>
      <c r="AQV69" s="261"/>
      <c r="AQW69" s="261"/>
      <c r="AQX69" s="262"/>
      <c r="AQY69" s="263">
        <f t="shared" si="154"/>
        <v>26707</v>
      </c>
      <c r="AQZ69" s="264">
        <f t="shared" si="154"/>
        <v>26707</v>
      </c>
      <c r="ARA69" s="261">
        <v>12457</v>
      </c>
      <c r="ARB69" s="261">
        <v>0</v>
      </c>
      <c r="ARC69" s="261">
        <v>0</v>
      </c>
      <c r="ARD69" s="261">
        <v>66729</v>
      </c>
      <c r="ARE69" s="261">
        <v>22243</v>
      </c>
      <c r="ARF69" s="261">
        <v>22243</v>
      </c>
      <c r="ARG69" s="261">
        <v>22243</v>
      </c>
      <c r="ARH69" s="261">
        <v>22243</v>
      </c>
      <c r="ARI69" s="261">
        <v>0</v>
      </c>
      <c r="ARJ69" s="261">
        <v>0</v>
      </c>
      <c r="ARK69" s="261">
        <v>42229.089999999967</v>
      </c>
      <c r="ARL69" s="261">
        <v>46000</v>
      </c>
      <c r="ARM69" s="262"/>
      <c r="ARN69" s="263">
        <f t="shared" si="155"/>
        <v>256387.08999999997</v>
      </c>
      <c r="ARO69" s="264">
        <f t="shared" si="155"/>
        <v>243930.08999999997</v>
      </c>
      <c r="ARP69" s="261">
        <v>39428.410000000003</v>
      </c>
      <c r="ARQ69" s="261">
        <v>59215.42</v>
      </c>
      <c r="ARR69" s="261">
        <v>44373.02</v>
      </c>
      <c r="ARS69" s="261">
        <v>72204.52</v>
      </c>
      <c r="ART69" s="261">
        <v>59488.49</v>
      </c>
      <c r="ARU69" s="261">
        <v>39676.050000000003</v>
      </c>
      <c r="ARV69" s="261">
        <v>36866.639999999999</v>
      </c>
      <c r="ARW69" s="261">
        <v>53792.63</v>
      </c>
      <c r="ARX69" s="261">
        <v>76006.98</v>
      </c>
      <c r="ARY69" s="261">
        <v>42043.1</v>
      </c>
      <c r="ARZ69" s="261">
        <v>49228.82</v>
      </c>
      <c r="ASA69" s="262"/>
      <c r="ASB69" s="265">
        <f t="shared" ref="ASB69" si="157">SUM(ARP69:ASA69)</f>
        <v>572324.07999999996</v>
      </c>
      <c r="ASC69" s="266"/>
      <c r="ASD69" s="261"/>
      <c r="ASE69" s="261"/>
      <c r="ASF69" s="261"/>
      <c r="ASG69" s="261"/>
      <c r="ASH69" s="261"/>
      <c r="ASI69" s="261"/>
      <c r="ASJ69" s="261"/>
      <c r="ASK69" s="261"/>
      <c r="ASL69" s="261"/>
      <c r="ASM69" s="261"/>
      <c r="ASN69" s="262"/>
      <c r="ASO69" s="267">
        <f t="shared" si="156"/>
        <v>0</v>
      </c>
    </row>
    <row r="70" spans="1:1185" s="223" customFormat="1" ht="90" customHeight="1" thickBot="1" x14ac:dyDescent="0.25">
      <c r="F70" s="279" t="s">
        <v>255</v>
      </c>
      <c r="G70" s="279" t="s">
        <v>225</v>
      </c>
      <c r="H70" s="279"/>
      <c r="I70" s="279"/>
      <c r="J70" s="361" t="s">
        <v>226</v>
      </c>
      <c r="K70" s="361"/>
      <c r="L70" s="361"/>
      <c r="M70" s="361"/>
      <c r="N70" s="280"/>
      <c r="O70" s="281" t="s">
        <v>278</v>
      </c>
      <c r="P70" s="281"/>
      <c r="Q70" s="281"/>
      <c r="R70" s="281"/>
      <c r="S70" s="281"/>
    </row>
    <row r="71" spans="1:1185" s="289" customFormat="1" ht="27.75" thickBot="1" x14ac:dyDescent="0.25">
      <c r="A71" s="296" t="s">
        <v>132</v>
      </c>
      <c r="B71" s="296" t="s">
        <v>133</v>
      </c>
      <c r="C71" s="296" t="s">
        <v>205</v>
      </c>
      <c r="F71" s="282">
        <f>SUM(F3:F69)</f>
        <v>412892171</v>
      </c>
      <c r="G71" s="282">
        <f>SUM(G3:G69)</f>
        <v>446812672</v>
      </c>
      <c r="H71" s="283"/>
      <c r="I71" s="283"/>
      <c r="J71" s="284">
        <f t="shared" ref="J71:L71" si="158">SUM(J3:J69)</f>
        <v>25949871.353801254</v>
      </c>
      <c r="K71" s="284">
        <f t="shared" si="158"/>
        <v>22228269</v>
      </c>
      <c r="L71" s="284">
        <f t="shared" si="158"/>
        <v>427278398.13999993</v>
      </c>
      <c r="M71" s="284">
        <f>SUM(M3:M69)</f>
        <v>431000002</v>
      </c>
      <c r="N71" s="284"/>
      <c r="O71" s="284">
        <f>SUM(O3:O69)</f>
        <v>32297020</v>
      </c>
      <c r="P71" s="285"/>
      <c r="Q71" s="286">
        <f t="shared" ref="Q71" si="159">SUM(Q3:Q69)</f>
        <v>5812671.9999999981</v>
      </c>
      <c r="R71" s="286">
        <f>SUM(R3:R69)</f>
        <v>9999999.9999999981</v>
      </c>
      <c r="S71" s="286">
        <f t="shared" si="79"/>
        <v>15812671.999999996</v>
      </c>
      <c r="T71" s="290">
        <f t="shared" ref="T71:CE71" si="160">SUM(T3:T69)</f>
        <v>484283.16000000003</v>
      </c>
      <c r="U71" s="290">
        <f t="shared" si="160"/>
        <v>767822.74</v>
      </c>
      <c r="V71" s="290">
        <f t="shared" si="160"/>
        <v>418054.22000000009</v>
      </c>
      <c r="W71" s="290">
        <f t="shared" si="160"/>
        <v>514272.00999999989</v>
      </c>
      <c r="X71" s="290">
        <f t="shared" si="160"/>
        <v>493322.03000000009</v>
      </c>
      <c r="Y71" s="290">
        <f t="shared" si="160"/>
        <v>651780.35</v>
      </c>
      <c r="Z71" s="290">
        <f t="shared" si="160"/>
        <v>577900.89</v>
      </c>
      <c r="AA71" s="290">
        <f t="shared" si="160"/>
        <v>420943.05999999988</v>
      </c>
      <c r="AB71" s="290">
        <f t="shared" si="160"/>
        <v>491453.23999999993</v>
      </c>
      <c r="AC71" s="290">
        <f t="shared" si="160"/>
        <v>505942.25000000012</v>
      </c>
      <c r="AD71" s="290">
        <f t="shared" si="160"/>
        <v>469950.10000000021</v>
      </c>
      <c r="AE71" s="290">
        <f t="shared" si="160"/>
        <v>476173.18</v>
      </c>
      <c r="AF71" s="291">
        <f t="shared" si="160"/>
        <v>0</v>
      </c>
      <c r="AG71" s="292">
        <f t="shared" si="160"/>
        <v>6271897.2300000014</v>
      </c>
      <c r="AH71" s="293">
        <f t="shared" si="160"/>
        <v>5787614.0700000022</v>
      </c>
      <c r="AI71" s="292">
        <f t="shared" si="160"/>
        <v>85634.37999999999</v>
      </c>
      <c r="AJ71" s="290">
        <f t="shared" si="160"/>
        <v>120499.86000000004</v>
      </c>
      <c r="AK71" s="290">
        <f t="shared" si="160"/>
        <v>75339.8</v>
      </c>
      <c r="AL71" s="290">
        <f t="shared" si="160"/>
        <v>94072.940000000031</v>
      </c>
      <c r="AM71" s="290">
        <f t="shared" si="160"/>
        <v>87110.639999999985</v>
      </c>
      <c r="AN71" s="290">
        <f t="shared" si="160"/>
        <v>99087.280000000013</v>
      </c>
      <c r="AO71" s="290">
        <f t="shared" si="160"/>
        <v>93597.7</v>
      </c>
      <c r="AP71" s="290">
        <f t="shared" si="160"/>
        <v>71048.819999999992</v>
      </c>
      <c r="AQ71" s="290">
        <f t="shared" si="160"/>
        <v>76921.709999999992</v>
      </c>
      <c r="AR71" s="290">
        <f t="shared" si="160"/>
        <v>89208.91</v>
      </c>
      <c r="AS71" s="290">
        <f t="shared" si="160"/>
        <v>93043.489999999947</v>
      </c>
      <c r="AT71" s="290">
        <f t="shared" si="160"/>
        <v>79491.290000000008</v>
      </c>
      <c r="AU71" s="293">
        <f t="shared" si="160"/>
        <v>0</v>
      </c>
      <c r="AV71" s="292">
        <f t="shared" si="160"/>
        <v>1065056.82</v>
      </c>
      <c r="AW71" s="293">
        <f t="shared" si="160"/>
        <v>979422.44000000018</v>
      </c>
      <c r="AX71" s="292">
        <f t="shared" si="160"/>
        <v>1326.0700000000002</v>
      </c>
      <c r="AY71" s="290">
        <f t="shared" si="160"/>
        <v>1880.5</v>
      </c>
      <c r="AZ71" s="290">
        <f t="shared" si="160"/>
        <v>1097.9000000000001</v>
      </c>
      <c r="BA71" s="290">
        <f t="shared" si="160"/>
        <v>1500.65</v>
      </c>
      <c r="BB71" s="290">
        <f t="shared" si="160"/>
        <v>1650.59</v>
      </c>
      <c r="BC71" s="290">
        <f t="shared" si="160"/>
        <v>2271.6499999999996</v>
      </c>
      <c r="BD71" s="290">
        <f t="shared" si="160"/>
        <v>1423.16</v>
      </c>
      <c r="BE71" s="290">
        <f t="shared" si="160"/>
        <v>317.90000000000003</v>
      </c>
      <c r="BF71" s="290">
        <f t="shared" si="160"/>
        <v>389.88</v>
      </c>
      <c r="BG71" s="290">
        <f t="shared" si="160"/>
        <v>255.29</v>
      </c>
      <c r="BH71" s="290">
        <f t="shared" si="160"/>
        <v>612.67000000000007</v>
      </c>
      <c r="BI71" s="290">
        <f t="shared" si="160"/>
        <v>478.05999999999995</v>
      </c>
      <c r="BJ71" s="293">
        <f t="shared" si="160"/>
        <v>0</v>
      </c>
      <c r="BK71" s="292">
        <f t="shared" si="160"/>
        <v>13204.32</v>
      </c>
      <c r="BL71" s="293">
        <f t="shared" si="160"/>
        <v>11878.250000000002</v>
      </c>
      <c r="BM71" s="292">
        <f t="shared" si="160"/>
        <v>255075.72999999998</v>
      </c>
      <c r="BN71" s="290">
        <f t="shared" si="160"/>
        <v>318947.56000000006</v>
      </c>
      <c r="BO71" s="290">
        <f t="shared" si="160"/>
        <v>256204.57000000007</v>
      </c>
      <c r="BP71" s="290">
        <f t="shared" si="160"/>
        <v>273484.78999999998</v>
      </c>
      <c r="BQ71" s="290">
        <f t="shared" si="160"/>
        <v>271984.19</v>
      </c>
      <c r="BR71" s="290">
        <f t="shared" si="160"/>
        <v>312597.26</v>
      </c>
      <c r="BS71" s="290">
        <f t="shared" si="160"/>
        <v>276543.71000000002</v>
      </c>
      <c r="BT71" s="290">
        <f t="shared" si="160"/>
        <v>167449.1</v>
      </c>
      <c r="BU71" s="290">
        <f t="shared" si="160"/>
        <v>204059.22</v>
      </c>
      <c r="BV71" s="290">
        <f t="shared" si="160"/>
        <v>268189.82000000007</v>
      </c>
      <c r="BW71" s="290">
        <f t="shared" si="160"/>
        <v>267471.17999999988</v>
      </c>
      <c r="BX71" s="290">
        <f t="shared" si="160"/>
        <v>268706.57</v>
      </c>
      <c r="BY71" s="293">
        <f t="shared" si="160"/>
        <v>0</v>
      </c>
      <c r="BZ71" s="292">
        <f t="shared" si="160"/>
        <v>3140713.7000000007</v>
      </c>
      <c r="CA71" s="293">
        <f t="shared" si="160"/>
        <v>2885637.9699999997</v>
      </c>
      <c r="CB71" s="292">
        <f t="shared" si="160"/>
        <v>754007.99000000011</v>
      </c>
      <c r="CC71" s="290">
        <f t="shared" si="160"/>
        <v>880287.55999999982</v>
      </c>
      <c r="CD71" s="290">
        <f t="shared" si="160"/>
        <v>666497.10999999987</v>
      </c>
      <c r="CE71" s="290">
        <f t="shared" si="160"/>
        <v>795221.51000000013</v>
      </c>
      <c r="CF71" s="290">
        <f t="shared" ref="CF71:EQ71" si="161">SUM(CF3:CF69)</f>
        <v>750378.65000000014</v>
      </c>
      <c r="CG71" s="290">
        <f t="shared" si="161"/>
        <v>862900.67</v>
      </c>
      <c r="CH71" s="290">
        <f t="shared" si="161"/>
        <v>990281.84</v>
      </c>
      <c r="CI71" s="290">
        <f t="shared" si="161"/>
        <v>571161.55000000016</v>
      </c>
      <c r="CJ71" s="290">
        <f t="shared" si="161"/>
        <v>668972.51999999967</v>
      </c>
      <c r="CK71" s="290">
        <f t="shared" si="161"/>
        <v>746105.99000000011</v>
      </c>
      <c r="CL71" s="290">
        <f t="shared" si="161"/>
        <v>745203.49000000011</v>
      </c>
      <c r="CM71" s="290">
        <f t="shared" si="161"/>
        <v>909922.22000000009</v>
      </c>
      <c r="CN71" s="293">
        <f t="shared" si="161"/>
        <v>0</v>
      </c>
      <c r="CO71" s="292">
        <f t="shared" si="161"/>
        <v>9340941.0999999996</v>
      </c>
      <c r="CP71" s="293">
        <f t="shared" si="161"/>
        <v>8586933.1099999957</v>
      </c>
      <c r="CQ71" s="292">
        <f t="shared" si="161"/>
        <v>1172.3899999999999</v>
      </c>
      <c r="CR71" s="290">
        <f t="shared" si="161"/>
        <v>1139.48</v>
      </c>
      <c r="CS71" s="290">
        <f t="shared" si="161"/>
        <v>1312.75</v>
      </c>
      <c r="CT71" s="290">
        <f t="shared" si="161"/>
        <v>1215.05</v>
      </c>
      <c r="CU71" s="290">
        <f t="shared" si="161"/>
        <v>1847.12</v>
      </c>
      <c r="CV71" s="290">
        <f t="shared" si="161"/>
        <v>1919.6</v>
      </c>
      <c r="CW71" s="290">
        <f t="shared" si="161"/>
        <v>381.29999999999995</v>
      </c>
      <c r="CX71" s="290">
        <f t="shared" si="161"/>
        <v>438.23</v>
      </c>
      <c r="CY71" s="290">
        <f t="shared" si="161"/>
        <v>806.21</v>
      </c>
      <c r="CZ71" s="290">
        <f t="shared" si="161"/>
        <v>686.52</v>
      </c>
      <c r="DA71" s="290">
        <f t="shared" si="161"/>
        <v>1132.3600000000001</v>
      </c>
      <c r="DB71" s="290">
        <f t="shared" si="161"/>
        <v>1410.63</v>
      </c>
      <c r="DC71" s="293">
        <f t="shared" si="161"/>
        <v>0</v>
      </c>
      <c r="DD71" s="292">
        <f t="shared" si="161"/>
        <v>13461.64</v>
      </c>
      <c r="DE71" s="293">
        <f t="shared" si="161"/>
        <v>12289.25</v>
      </c>
      <c r="DF71" s="292">
        <f t="shared" si="161"/>
        <v>41390.969999999979</v>
      </c>
      <c r="DG71" s="290">
        <f t="shared" si="161"/>
        <v>57250.94000000001</v>
      </c>
      <c r="DH71" s="290">
        <f t="shared" si="161"/>
        <v>45271.01999999999</v>
      </c>
      <c r="DI71" s="290">
        <f t="shared" si="161"/>
        <v>39794.050000000003</v>
      </c>
      <c r="DJ71" s="290">
        <f t="shared" si="161"/>
        <v>64951.5</v>
      </c>
      <c r="DK71" s="290">
        <f t="shared" si="161"/>
        <v>62239.09</v>
      </c>
      <c r="DL71" s="290">
        <f t="shared" si="161"/>
        <v>69047.799999999974</v>
      </c>
      <c r="DM71" s="290">
        <f t="shared" si="161"/>
        <v>46746.27</v>
      </c>
      <c r="DN71" s="290">
        <f t="shared" si="161"/>
        <v>44676.52</v>
      </c>
      <c r="DO71" s="290">
        <f t="shared" si="161"/>
        <v>59270.87000000001</v>
      </c>
      <c r="DP71" s="290">
        <f t="shared" si="161"/>
        <v>53843.39</v>
      </c>
      <c r="DQ71" s="290">
        <f t="shared" si="161"/>
        <v>53185.68</v>
      </c>
      <c r="DR71" s="293">
        <f t="shared" si="161"/>
        <v>0</v>
      </c>
      <c r="DS71" s="292">
        <f t="shared" si="161"/>
        <v>637668.1</v>
      </c>
      <c r="DT71" s="293">
        <f t="shared" si="161"/>
        <v>596277.13</v>
      </c>
      <c r="DU71" s="292">
        <f t="shared" si="161"/>
        <v>544060.87</v>
      </c>
      <c r="DV71" s="290">
        <f t="shared" si="161"/>
        <v>606794.79</v>
      </c>
      <c r="DW71" s="290">
        <f t="shared" si="161"/>
        <v>550041.56000000006</v>
      </c>
      <c r="DX71" s="290">
        <f t="shared" si="161"/>
        <v>534013.46</v>
      </c>
      <c r="DY71" s="290">
        <f t="shared" si="161"/>
        <v>577326.56000000017</v>
      </c>
      <c r="DZ71" s="290">
        <f t="shared" si="161"/>
        <v>630610.78999999992</v>
      </c>
      <c r="EA71" s="290">
        <f t="shared" si="161"/>
        <v>631845.80999999994</v>
      </c>
      <c r="EB71" s="290">
        <f t="shared" si="161"/>
        <v>361717.0399999998</v>
      </c>
      <c r="EC71" s="290">
        <f t="shared" si="161"/>
        <v>384171.13000000006</v>
      </c>
      <c r="ED71" s="290">
        <f t="shared" si="161"/>
        <v>502103.48</v>
      </c>
      <c r="EE71" s="290">
        <f t="shared" si="161"/>
        <v>499601.21999999991</v>
      </c>
      <c r="EF71" s="290">
        <f t="shared" si="161"/>
        <v>492653.45000000007</v>
      </c>
      <c r="EG71" s="293">
        <f t="shared" si="161"/>
        <v>0</v>
      </c>
      <c r="EH71" s="292">
        <f t="shared" si="161"/>
        <v>6314940.1600000001</v>
      </c>
      <c r="EI71" s="293">
        <f t="shared" si="161"/>
        <v>5770879.2900000019</v>
      </c>
      <c r="EJ71" s="292">
        <f t="shared" si="161"/>
        <v>86294.020000000033</v>
      </c>
      <c r="EK71" s="290">
        <f t="shared" si="161"/>
        <v>98541.95</v>
      </c>
      <c r="EL71" s="290">
        <f t="shared" si="161"/>
        <v>81515.670000000013</v>
      </c>
      <c r="EM71" s="290">
        <f t="shared" si="161"/>
        <v>80442.849999999977</v>
      </c>
      <c r="EN71" s="290">
        <f t="shared" si="161"/>
        <v>83731.89</v>
      </c>
      <c r="EO71" s="290">
        <f t="shared" si="161"/>
        <v>103242.40999999997</v>
      </c>
      <c r="EP71" s="290">
        <f t="shared" si="161"/>
        <v>79968.710000000021</v>
      </c>
      <c r="EQ71" s="290">
        <f t="shared" si="161"/>
        <v>51782.42</v>
      </c>
      <c r="ER71" s="290">
        <f t="shared" ref="ER71:HC71" si="162">SUM(ER3:ER69)</f>
        <v>58231.930000000008</v>
      </c>
      <c r="ES71" s="290">
        <f t="shared" si="162"/>
        <v>77340.570000000007</v>
      </c>
      <c r="ET71" s="290">
        <f t="shared" si="162"/>
        <v>72235.150000000009</v>
      </c>
      <c r="EU71" s="290">
        <f t="shared" si="162"/>
        <v>72100.909999999989</v>
      </c>
      <c r="EV71" s="293">
        <f t="shared" si="162"/>
        <v>0</v>
      </c>
      <c r="EW71" s="292">
        <f t="shared" si="162"/>
        <v>945428.4800000001</v>
      </c>
      <c r="EX71" s="293">
        <f t="shared" si="162"/>
        <v>859134.46</v>
      </c>
      <c r="EY71" s="292">
        <f t="shared" si="162"/>
        <v>43181.549999999996</v>
      </c>
      <c r="EZ71" s="290">
        <f t="shared" si="162"/>
        <v>31775.889999999996</v>
      </c>
      <c r="FA71" s="290">
        <f t="shared" si="162"/>
        <v>32442.680000000004</v>
      </c>
      <c r="FB71" s="290">
        <f t="shared" si="162"/>
        <v>35929.519999999997</v>
      </c>
      <c r="FC71" s="290">
        <f t="shared" si="162"/>
        <v>40129.050000000003</v>
      </c>
      <c r="FD71" s="290">
        <f t="shared" si="162"/>
        <v>30310.449999999997</v>
      </c>
      <c r="FE71" s="290">
        <f t="shared" si="162"/>
        <v>37188.29</v>
      </c>
      <c r="FF71" s="290">
        <f t="shared" si="162"/>
        <v>25529.550000000003</v>
      </c>
      <c r="FG71" s="290">
        <f t="shared" si="162"/>
        <v>26305.94</v>
      </c>
      <c r="FH71" s="290">
        <f t="shared" si="162"/>
        <v>29640.499999999996</v>
      </c>
      <c r="FI71" s="290">
        <f t="shared" si="162"/>
        <v>29770.600000000006</v>
      </c>
      <c r="FJ71" s="290">
        <f t="shared" si="162"/>
        <v>28138.799999999999</v>
      </c>
      <c r="FK71" s="293">
        <f t="shared" si="162"/>
        <v>0</v>
      </c>
      <c r="FL71" s="292">
        <f t="shared" si="162"/>
        <v>390342.82</v>
      </c>
      <c r="FM71" s="293">
        <f t="shared" si="162"/>
        <v>347161.2699999999</v>
      </c>
      <c r="FN71" s="292">
        <f t="shared" si="162"/>
        <v>213784.11000000002</v>
      </c>
      <c r="FO71" s="290">
        <f t="shared" si="162"/>
        <v>279321.74</v>
      </c>
      <c r="FP71" s="290">
        <f t="shared" si="162"/>
        <v>190414.17</v>
      </c>
      <c r="FQ71" s="290">
        <f t="shared" si="162"/>
        <v>199976.83</v>
      </c>
      <c r="FR71" s="290">
        <f t="shared" si="162"/>
        <v>212760.64999999997</v>
      </c>
      <c r="FS71" s="290">
        <f t="shared" si="162"/>
        <v>234922.55000000005</v>
      </c>
      <c r="FT71" s="290">
        <f t="shared" si="162"/>
        <v>219320.79999999996</v>
      </c>
      <c r="FU71" s="290">
        <f t="shared" si="162"/>
        <v>114912.31000000001</v>
      </c>
      <c r="FV71" s="290">
        <f t="shared" si="162"/>
        <v>144431.29999999999</v>
      </c>
      <c r="FW71" s="290">
        <f t="shared" si="162"/>
        <v>181815.03999999998</v>
      </c>
      <c r="FX71" s="290">
        <f t="shared" si="162"/>
        <v>180230.23000000004</v>
      </c>
      <c r="FY71" s="290">
        <f t="shared" si="162"/>
        <v>183704.4</v>
      </c>
      <c r="FZ71" s="293">
        <f t="shared" si="162"/>
        <v>0</v>
      </c>
      <c r="GA71" s="292">
        <f t="shared" si="162"/>
        <v>2355594.1300000004</v>
      </c>
      <c r="GB71" s="293">
        <f t="shared" si="162"/>
        <v>2141810.0200000005</v>
      </c>
      <c r="GC71" s="292">
        <f t="shared" si="162"/>
        <v>393794.98</v>
      </c>
      <c r="GD71" s="290">
        <f t="shared" si="162"/>
        <v>464755.66000000009</v>
      </c>
      <c r="GE71" s="290">
        <f t="shared" si="162"/>
        <v>367447.56000000006</v>
      </c>
      <c r="GF71" s="290">
        <f t="shared" si="162"/>
        <v>378079.29</v>
      </c>
      <c r="GG71" s="290">
        <f t="shared" si="162"/>
        <v>401217.24000000005</v>
      </c>
      <c r="GH71" s="290">
        <f t="shared" si="162"/>
        <v>440795.62000000011</v>
      </c>
      <c r="GI71" s="290">
        <f t="shared" si="162"/>
        <v>462628.9</v>
      </c>
      <c r="GJ71" s="290">
        <f t="shared" si="162"/>
        <v>267884.72000000003</v>
      </c>
      <c r="GK71" s="290">
        <f t="shared" si="162"/>
        <v>291934.09999999998</v>
      </c>
      <c r="GL71" s="290">
        <f t="shared" si="162"/>
        <v>357147.99999999988</v>
      </c>
      <c r="GM71" s="290">
        <f t="shared" si="162"/>
        <v>350255.56999999995</v>
      </c>
      <c r="GN71" s="290">
        <f t="shared" si="162"/>
        <v>347291.88</v>
      </c>
      <c r="GO71" s="293">
        <f t="shared" si="162"/>
        <v>0</v>
      </c>
      <c r="GP71" s="292">
        <f t="shared" si="162"/>
        <v>4523233.5200000005</v>
      </c>
      <c r="GQ71" s="293">
        <f t="shared" si="162"/>
        <v>4129438.540000001</v>
      </c>
      <c r="GR71" s="292">
        <f t="shared" si="162"/>
        <v>102581.90000000001</v>
      </c>
      <c r="GS71" s="290">
        <f t="shared" si="162"/>
        <v>104952.65</v>
      </c>
      <c r="GT71" s="290">
        <f t="shared" si="162"/>
        <v>91536.98000000001</v>
      </c>
      <c r="GU71" s="290">
        <f t="shared" si="162"/>
        <v>93480.320000000022</v>
      </c>
      <c r="GV71" s="290">
        <f t="shared" si="162"/>
        <v>92704.880000000019</v>
      </c>
      <c r="GW71" s="290">
        <f t="shared" si="162"/>
        <v>98608.340000000011</v>
      </c>
      <c r="GX71" s="290">
        <f t="shared" si="162"/>
        <v>90692.96</v>
      </c>
      <c r="GY71" s="290">
        <f t="shared" si="162"/>
        <v>55038.04</v>
      </c>
      <c r="GZ71" s="290">
        <f t="shared" si="162"/>
        <v>63702.709999999992</v>
      </c>
      <c r="HA71" s="290">
        <f t="shared" si="162"/>
        <v>78071.89</v>
      </c>
      <c r="HB71" s="290">
        <f t="shared" si="162"/>
        <v>80293.400000000009</v>
      </c>
      <c r="HC71" s="290">
        <f t="shared" si="162"/>
        <v>67102.110000000015</v>
      </c>
      <c r="HD71" s="293">
        <f t="shared" ref="HD71:JO71" si="163">SUM(HD3:HD69)</f>
        <v>0</v>
      </c>
      <c r="HE71" s="292">
        <f t="shared" si="163"/>
        <v>1018766.1800000002</v>
      </c>
      <c r="HF71" s="293">
        <f t="shared" si="163"/>
        <v>916184.28000000014</v>
      </c>
      <c r="HG71" s="292">
        <f t="shared" si="163"/>
        <v>14607.630000000001</v>
      </c>
      <c r="HH71" s="290">
        <f t="shared" si="163"/>
        <v>1488.24</v>
      </c>
      <c r="HI71" s="290">
        <f t="shared" si="163"/>
        <v>813.42</v>
      </c>
      <c r="HJ71" s="290">
        <f t="shared" si="163"/>
        <v>5382.7599999999993</v>
      </c>
      <c r="HK71" s="290">
        <f t="shared" si="163"/>
        <v>3326.75</v>
      </c>
      <c r="HL71" s="290">
        <f t="shared" si="163"/>
        <v>5510.5</v>
      </c>
      <c r="HM71" s="290">
        <f t="shared" si="163"/>
        <v>5452.26</v>
      </c>
      <c r="HN71" s="290">
        <f t="shared" si="163"/>
        <v>1235.6599999999999</v>
      </c>
      <c r="HO71" s="290">
        <f t="shared" si="163"/>
        <v>2724</v>
      </c>
      <c r="HP71" s="290">
        <f t="shared" si="163"/>
        <v>4674.1399999999994</v>
      </c>
      <c r="HQ71" s="290">
        <f t="shared" si="163"/>
        <v>1909.9</v>
      </c>
      <c r="HR71" s="290">
        <f t="shared" si="163"/>
        <v>1464.38</v>
      </c>
      <c r="HS71" s="293">
        <f t="shared" si="163"/>
        <v>0</v>
      </c>
      <c r="HT71" s="292">
        <f t="shared" si="163"/>
        <v>48589.64</v>
      </c>
      <c r="HU71" s="293">
        <f t="shared" si="163"/>
        <v>33982.009999999995</v>
      </c>
      <c r="HV71" s="292">
        <f t="shared" si="163"/>
        <v>170</v>
      </c>
      <c r="HW71" s="290">
        <f t="shared" si="163"/>
        <v>5</v>
      </c>
      <c r="HX71" s="290">
        <f t="shared" si="163"/>
        <v>6.5</v>
      </c>
      <c r="HY71" s="290">
        <f t="shared" si="163"/>
        <v>0</v>
      </c>
      <c r="HZ71" s="290">
        <f t="shared" si="163"/>
        <v>0</v>
      </c>
      <c r="IA71" s="290">
        <f t="shared" si="163"/>
        <v>0</v>
      </c>
      <c r="IB71" s="290">
        <f t="shared" si="163"/>
        <v>0</v>
      </c>
      <c r="IC71" s="290">
        <f t="shared" si="163"/>
        <v>0</v>
      </c>
      <c r="ID71" s="290">
        <f t="shared" si="163"/>
        <v>0</v>
      </c>
      <c r="IE71" s="290">
        <f t="shared" si="163"/>
        <v>0</v>
      </c>
      <c r="IF71" s="290">
        <f t="shared" si="163"/>
        <v>0</v>
      </c>
      <c r="IG71" s="290">
        <f t="shared" si="163"/>
        <v>26.64</v>
      </c>
      <c r="IH71" s="293">
        <f t="shared" si="163"/>
        <v>0</v>
      </c>
      <c r="II71" s="292">
        <f t="shared" si="163"/>
        <v>208.14</v>
      </c>
      <c r="IJ71" s="293">
        <f t="shared" si="163"/>
        <v>38.14</v>
      </c>
      <c r="IK71" s="292">
        <f t="shared" si="163"/>
        <v>2057687.4800000002</v>
      </c>
      <c r="IL71" s="290">
        <f t="shared" si="163"/>
        <v>2643112.61</v>
      </c>
      <c r="IM71" s="290">
        <f t="shared" si="163"/>
        <v>2047442.32</v>
      </c>
      <c r="IN71" s="290">
        <f t="shared" si="163"/>
        <v>2130398.0600000005</v>
      </c>
      <c r="IO71" s="290">
        <f t="shared" si="163"/>
        <v>1961818.6300000001</v>
      </c>
      <c r="IP71" s="290">
        <f t="shared" si="163"/>
        <v>1849445.1600000004</v>
      </c>
      <c r="IQ71" s="290">
        <f t="shared" si="163"/>
        <v>2066233.8</v>
      </c>
      <c r="IR71" s="290">
        <f t="shared" si="163"/>
        <v>1542596.56</v>
      </c>
      <c r="IS71" s="290">
        <f t="shared" si="163"/>
        <v>1473462.8</v>
      </c>
      <c r="IT71" s="290">
        <f t="shared" si="163"/>
        <v>1776724</v>
      </c>
      <c r="IU71" s="290">
        <f t="shared" si="163"/>
        <v>1689461.24</v>
      </c>
      <c r="IV71" s="290">
        <f t="shared" si="163"/>
        <v>1831281.0800000003</v>
      </c>
      <c r="IW71" s="293">
        <f t="shared" si="163"/>
        <v>0</v>
      </c>
      <c r="IX71" s="292">
        <f t="shared" si="163"/>
        <v>23069663.739999998</v>
      </c>
      <c r="IY71" s="293">
        <f t="shared" si="163"/>
        <v>21011976.259999998</v>
      </c>
      <c r="IZ71" s="292">
        <f t="shared" si="163"/>
        <v>1386506.0500000003</v>
      </c>
      <c r="JA71" s="290">
        <f t="shared" si="163"/>
        <v>1940561.1899999995</v>
      </c>
      <c r="JB71" s="290">
        <f t="shared" si="163"/>
        <v>1504209.8200000003</v>
      </c>
      <c r="JC71" s="290">
        <f t="shared" si="163"/>
        <v>1339592.4999999998</v>
      </c>
      <c r="JD71" s="290">
        <f t="shared" si="163"/>
        <v>2015187.6500000006</v>
      </c>
      <c r="JE71" s="290">
        <f t="shared" si="163"/>
        <v>1374600.62</v>
      </c>
      <c r="JF71" s="290">
        <f t="shared" si="163"/>
        <v>1136360.2200000002</v>
      </c>
      <c r="JG71" s="290">
        <f t="shared" si="163"/>
        <v>193255.69999999998</v>
      </c>
      <c r="JH71" s="290">
        <f t="shared" si="163"/>
        <v>172833.55000000002</v>
      </c>
      <c r="JI71" s="290">
        <f t="shared" si="163"/>
        <v>282630.75000000006</v>
      </c>
      <c r="JJ71" s="290">
        <f t="shared" si="163"/>
        <v>319622.52999999997</v>
      </c>
      <c r="JK71" s="290">
        <f t="shared" si="163"/>
        <v>379040.12000000011</v>
      </c>
      <c r="JL71" s="293">
        <f t="shared" si="163"/>
        <v>0</v>
      </c>
      <c r="JM71" s="292">
        <f t="shared" si="163"/>
        <v>12044400.700000003</v>
      </c>
      <c r="JN71" s="293">
        <f t="shared" si="163"/>
        <v>10657894.65</v>
      </c>
      <c r="JO71" s="292">
        <f t="shared" si="163"/>
        <v>6</v>
      </c>
      <c r="JP71" s="290">
        <f t="shared" ref="JP71:MA71" si="164">SUM(JP3:JP69)</f>
        <v>4096.8599999999997</v>
      </c>
      <c r="JQ71" s="290">
        <f t="shared" si="164"/>
        <v>3040</v>
      </c>
      <c r="JR71" s="290">
        <f t="shared" si="164"/>
        <v>476.85</v>
      </c>
      <c r="JS71" s="290">
        <f t="shared" si="164"/>
        <v>5420</v>
      </c>
      <c r="JT71" s="290">
        <f t="shared" si="164"/>
        <v>2720</v>
      </c>
      <c r="JU71" s="290">
        <f t="shared" si="164"/>
        <v>2240</v>
      </c>
      <c r="JV71" s="290">
        <f t="shared" si="164"/>
        <v>560</v>
      </c>
      <c r="JW71" s="290">
        <f t="shared" si="164"/>
        <v>320</v>
      </c>
      <c r="JX71" s="290">
        <f t="shared" si="164"/>
        <v>2332</v>
      </c>
      <c r="JY71" s="290">
        <f t="shared" si="164"/>
        <v>1926</v>
      </c>
      <c r="JZ71" s="290">
        <f t="shared" si="164"/>
        <v>1932</v>
      </c>
      <c r="KA71" s="293">
        <f t="shared" si="164"/>
        <v>0</v>
      </c>
      <c r="KB71" s="292">
        <f t="shared" si="164"/>
        <v>25069.71</v>
      </c>
      <c r="KC71" s="293">
        <f t="shared" si="164"/>
        <v>25063.71</v>
      </c>
      <c r="KD71" s="292">
        <f t="shared" si="164"/>
        <v>1313136.68</v>
      </c>
      <c r="KE71" s="290">
        <f t="shared" si="164"/>
        <v>1686647.85</v>
      </c>
      <c r="KF71" s="290">
        <f t="shared" si="164"/>
        <v>1325043.3400000001</v>
      </c>
      <c r="KG71" s="290">
        <f t="shared" si="164"/>
        <v>1386922.8900000001</v>
      </c>
      <c r="KH71" s="290">
        <f t="shared" si="164"/>
        <v>1209318.6999999997</v>
      </c>
      <c r="KI71" s="290">
        <f t="shared" si="164"/>
        <v>1229966.6600000001</v>
      </c>
      <c r="KJ71" s="290">
        <f t="shared" si="164"/>
        <v>1358109.8499999999</v>
      </c>
      <c r="KK71" s="290">
        <f t="shared" si="164"/>
        <v>1038132.5</v>
      </c>
      <c r="KL71" s="290">
        <f t="shared" si="164"/>
        <v>1122520.5599999998</v>
      </c>
      <c r="KM71" s="290">
        <f t="shared" si="164"/>
        <v>1156220.47</v>
      </c>
      <c r="KN71" s="290">
        <f t="shared" si="164"/>
        <v>1120037.6200000001</v>
      </c>
      <c r="KO71" s="290">
        <f t="shared" si="164"/>
        <v>1174306.81</v>
      </c>
      <c r="KP71" s="293">
        <f t="shared" si="164"/>
        <v>0</v>
      </c>
      <c r="KQ71" s="292">
        <f t="shared" si="164"/>
        <v>15120363.929999996</v>
      </c>
      <c r="KR71" s="293">
        <f t="shared" si="164"/>
        <v>13807227.25</v>
      </c>
      <c r="KS71" s="292">
        <f t="shared" si="164"/>
        <v>91490.19</v>
      </c>
      <c r="KT71" s="290">
        <f t="shared" si="164"/>
        <v>97630.74</v>
      </c>
      <c r="KU71" s="290">
        <f t="shared" si="164"/>
        <v>70127.72</v>
      </c>
      <c r="KV71" s="290">
        <f t="shared" si="164"/>
        <v>81565.61</v>
      </c>
      <c r="KW71" s="290">
        <f t="shared" si="164"/>
        <v>94980.139999999985</v>
      </c>
      <c r="KX71" s="290">
        <f t="shared" si="164"/>
        <v>93061.52</v>
      </c>
      <c r="KY71" s="290">
        <f t="shared" si="164"/>
        <v>94142.78</v>
      </c>
      <c r="KZ71" s="290">
        <f t="shared" si="164"/>
        <v>54268.44</v>
      </c>
      <c r="LA71" s="290">
        <f t="shared" si="164"/>
        <v>53072.78</v>
      </c>
      <c r="LB71" s="290">
        <f t="shared" si="164"/>
        <v>51889.719999999994</v>
      </c>
      <c r="LC71" s="290">
        <f t="shared" si="164"/>
        <v>49340.5</v>
      </c>
      <c r="LD71" s="290">
        <f t="shared" si="164"/>
        <v>72223.88</v>
      </c>
      <c r="LE71" s="293">
        <f t="shared" si="164"/>
        <v>0</v>
      </c>
      <c r="LF71" s="292">
        <f t="shared" si="164"/>
        <v>903794.02</v>
      </c>
      <c r="LG71" s="293">
        <f t="shared" si="164"/>
        <v>812303.83000000019</v>
      </c>
      <c r="LH71" s="292">
        <f t="shared" si="164"/>
        <v>17768.52</v>
      </c>
      <c r="LI71" s="290">
        <f t="shared" si="164"/>
        <v>17599.650000000001</v>
      </c>
      <c r="LJ71" s="290">
        <f t="shared" si="164"/>
        <v>18049.77</v>
      </c>
      <c r="LK71" s="290">
        <f t="shared" si="164"/>
        <v>20336.640000000003</v>
      </c>
      <c r="LL71" s="290">
        <f t="shared" si="164"/>
        <v>20416.999999999996</v>
      </c>
      <c r="LM71" s="290">
        <f t="shared" si="164"/>
        <v>16829</v>
      </c>
      <c r="LN71" s="290">
        <f t="shared" si="164"/>
        <v>16772.669999999998</v>
      </c>
      <c r="LO71" s="290">
        <f t="shared" si="164"/>
        <v>14896.869999999999</v>
      </c>
      <c r="LP71" s="290">
        <f t="shared" si="164"/>
        <v>12874.29</v>
      </c>
      <c r="LQ71" s="290">
        <f t="shared" si="164"/>
        <v>16228.5</v>
      </c>
      <c r="LR71" s="290">
        <f t="shared" si="164"/>
        <v>15315.07</v>
      </c>
      <c r="LS71" s="290">
        <f t="shared" si="164"/>
        <v>15611.99</v>
      </c>
      <c r="LT71" s="293">
        <f t="shared" si="164"/>
        <v>0</v>
      </c>
      <c r="LU71" s="292">
        <f t="shared" si="164"/>
        <v>202699.97</v>
      </c>
      <c r="LV71" s="293">
        <f t="shared" si="164"/>
        <v>184931.45000000004</v>
      </c>
      <c r="LW71" s="292">
        <f t="shared" si="164"/>
        <v>168473</v>
      </c>
      <c r="LX71" s="290">
        <f t="shared" si="164"/>
        <v>214980.34</v>
      </c>
      <c r="LY71" s="290">
        <f t="shared" si="164"/>
        <v>157450.71</v>
      </c>
      <c r="LZ71" s="290">
        <f t="shared" si="164"/>
        <v>171308.96</v>
      </c>
      <c r="MA71" s="290">
        <f t="shared" si="164"/>
        <v>161368.49000000002</v>
      </c>
      <c r="MB71" s="290">
        <f t="shared" ref="MB71:OM71" si="165">SUM(MB3:MB69)</f>
        <v>160215.91</v>
      </c>
      <c r="MC71" s="290">
        <f t="shared" si="165"/>
        <v>186746</v>
      </c>
      <c r="MD71" s="290">
        <f t="shared" si="165"/>
        <v>155622</v>
      </c>
      <c r="ME71" s="290">
        <f t="shared" si="165"/>
        <v>175093</v>
      </c>
      <c r="MF71" s="290">
        <f t="shared" si="165"/>
        <v>200096.46</v>
      </c>
      <c r="MG71" s="290">
        <f t="shared" si="165"/>
        <v>238939.56000000003</v>
      </c>
      <c r="MH71" s="290">
        <f t="shared" si="165"/>
        <v>208225.41999999998</v>
      </c>
      <c r="MI71" s="293">
        <f t="shared" si="165"/>
        <v>0</v>
      </c>
      <c r="MJ71" s="292">
        <f t="shared" si="165"/>
        <v>2198519.8499999996</v>
      </c>
      <c r="MK71" s="293">
        <f t="shared" si="165"/>
        <v>2030046.8499999999</v>
      </c>
      <c r="ML71" s="292">
        <f t="shared" si="165"/>
        <v>21320</v>
      </c>
      <c r="MM71" s="290">
        <f t="shared" si="165"/>
        <v>19840</v>
      </c>
      <c r="MN71" s="290">
        <f t="shared" si="165"/>
        <v>15570</v>
      </c>
      <c r="MO71" s="290">
        <f t="shared" si="165"/>
        <v>18140</v>
      </c>
      <c r="MP71" s="290">
        <f t="shared" si="165"/>
        <v>31410</v>
      </c>
      <c r="MQ71" s="290">
        <f t="shared" si="165"/>
        <v>28567.64</v>
      </c>
      <c r="MR71" s="290">
        <f t="shared" si="165"/>
        <v>20250</v>
      </c>
      <c r="MS71" s="290">
        <f t="shared" si="165"/>
        <v>14115</v>
      </c>
      <c r="MT71" s="290">
        <f t="shared" si="165"/>
        <v>15755</v>
      </c>
      <c r="MU71" s="290">
        <f t="shared" si="165"/>
        <v>24362.51</v>
      </c>
      <c r="MV71" s="290">
        <f t="shared" si="165"/>
        <v>12600</v>
      </c>
      <c r="MW71" s="290">
        <f t="shared" si="165"/>
        <v>15550</v>
      </c>
      <c r="MX71" s="293">
        <f t="shared" si="165"/>
        <v>0</v>
      </c>
      <c r="MY71" s="292">
        <f t="shared" si="165"/>
        <v>237480.15000000002</v>
      </c>
      <c r="MZ71" s="293">
        <f t="shared" si="165"/>
        <v>216160.15000000002</v>
      </c>
      <c r="NA71" s="292">
        <f t="shared" si="165"/>
        <v>7396083.1099999994</v>
      </c>
      <c r="NB71" s="290">
        <f t="shared" si="165"/>
        <v>8581784.2699999996</v>
      </c>
      <c r="NC71" s="290">
        <f t="shared" si="165"/>
        <v>7855912.1799999997</v>
      </c>
      <c r="ND71" s="290">
        <f t="shared" si="165"/>
        <v>8919733.8899999987</v>
      </c>
      <c r="NE71" s="290">
        <f t="shared" si="165"/>
        <v>8480874.1000000015</v>
      </c>
      <c r="NF71" s="290">
        <f t="shared" si="165"/>
        <v>8725620.1499999985</v>
      </c>
      <c r="NG71" s="290">
        <f t="shared" si="165"/>
        <v>9887171.1000000015</v>
      </c>
      <c r="NH71" s="290">
        <f t="shared" si="165"/>
        <v>5348014.78</v>
      </c>
      <c r="NI71" s="290">
        <f t="shared" si="165"/>
        <v>5290443.7300000004</v>
      </c>
      <c r="NJ71" s="290">
        <f t="shared" si="165"/>
        <v>6461787.46</v>
      </c>
      <c r="NK71" s="290">
        <f t="shared" si="165"/>
        <v>6747813.879999998</v>
      </c>
      <c r="NL71" s="290">
        <f t="shared" si="165"/>
        <v>7324096.129999999</v>
      </c>
      <c r="NM71" s="293">
        <f t="shared" si="165"/>
        <v>0</v>
      </c>
      <c r="NN71" s="292">
        <f t="shared" si="165"/>
        <v>91019334.779999986</v>
      </c>
      <c r="NO71" s="293">
        <f t="shared" si="165"/>
        <v>83623251.669999987</v>
      </c>
      <c r="NP71" s="292">
        <f t="shared" si="165"/>
        <v>164877.87000000005</v>
      </c>
      <c r="NQ71" s="290">
        <f t="shared" si="165"/>
        <v>196921.06000000003</v>
      </c>
      <c r="NR71" s="290">
        <f t="shared" si="165"/>
        <v>161701.21000000008</v>
      </c>
      <c r="NS71" s="290">
        <f t="shared" si="165"/>
        <v>204438.7</v>
      </c>
      <c r="NT71" s="290">
        <f t="shared" si="165"/>
        <v>206376.01000000007</v>
      </c>
      <c r="NU71" s="290">
        <f t="shared" si="165"/>
        <v>190854.73000000004</v>
      </c>
      <c r="NV71" s="290">
        <f t="shared" si="165"/>
        <v>152116.29</v>
      </c>
      <c r="NW71" s="290">
        <f t="shared" si="165"/>
        <v>125841.18</v>
      </c>
      <c r="NX71" s="290">
        <f t="shared" si="165"/>
        <v>92239.750000000015</v>
      </c>
      <c r="NY71" s="290">
        <f t="shared" si="165"/>
        <v>121204.31</v>
      </c>
      <c r="NZ71" s="290">
        <f t="shared" si="165"/>
        <v>144140.41000000006</v>
      </c>
      <c r="OA71" s="290">
        <f t="shared" si="165"/>
        <v>161516.02000000002</v>
      </c>
      <c r="OB71" s="293">
        <f t="shared" si="165"/>
        <v>0</v>
      </c>
      <c r="OC71" s="292">
        <f t="shared" si="165"/>
        <v>1922227.5400000003</v>
      </c>
      <c r="OD71" s="293">
        <f t="shared" si="165"/>
        <v>1757349.6699999995</v>
      </c>
      <c r="OE71" s="292">
        <f t="shared" si="165"/>
        <v>1228964.98</v>
      </c>
      <c r="OF71" s="290">
        <f t="shared" si="165"/>
        <v>1408263.0899999999</v>
      </c>
      <c r="OG71" s="290">
        <f t="shared" si="165"/>
        <v>1289088.74</v>
      </c>
      <c r="OH71" s="290">
        <f t="shared" si="165"/>
        <v>1438415.4799999997</v>
      </c>
      <c r="OI71" s="290">
        <f t="shared" si="165"/>
        <v>1218253.44</v>
      </c>
      <c r="OJ71" s="290">
        <f t="shared" si="165"/>
        <v>1380097.95</v>
      </c>
      <c r="OK71" s="290">
        <f t="shared" si="165"/>
        <v>1697476.21</v>
      </c>
      <c r="OL71" s="290">
        <f t="shared" si="165"/>
        <v>749931.59000000008</v>
      </c>
      <c r="OM71" s="290">
        <f t="shared" si="165"/>
        <v>932132.54000000015</v>
      </c>
      <c r="ON71" s="290">
        <f t="shared" ref="ON71:QY71" si="166">SUM(ON3:ON69)</f>
        <v>986404.03999999992</v>
      </c>
      <c r="OO71" s="290">
        <f t="shared" si="166"/>
        <v>1028581.3299999998</v>
      </c>
      <c r="OP71" s="290">
        <f t="shared" si="166"/>
        <v>996822.42</v>
      </c>
      <c r="OQ71" s="293">
        <f t="shared" si="166"/>
        <v>0</v>
      </c>
      <c r="OR71" s="292">
        <f t="shared" si="166"/>
        <v>14354431.810000004</v>
      </c>
      <c r="OS71" s="293">
        <f t="shared" si="166"/>
        <v>13125466.830000004</v>
      </c>
      <c r="OT71" s="292">
        <f t="shared" si="166"/>
        <v>12502.27</v>
      </c>
      <c r="OU71" s="290">
        <f t="shared" si="166"/>
        <v>14961.42</v>
      </c>
      <c r="OV71" s="290">
        <f t="shared" si="166"/>
        <v>10565.41</v>
      </c>
      <c r="OW71" s="290">
        <f t="shared" si="166"/>
        <v>12877.05</v>
      </c>
      <c r="OX71" s="290">
        <f t="shared" si="166"/>
        <v>15465</v>
      </c>
      <c r="OY71" s="290">
        <f t="shared" si="166"/>
        <v>12932.05</v>
      </c>
      <c r="OZ71" s="290">
        <f t="shared" si="166"/>
        <v>15485.31</v>
      </c>
      <c r="PA71" s="290">
        <f t="shared" si="166"/>
        <v>8876.4599999999991</v>
      </c>
      <c r="PB71" s="290">
        <f t="shared" si="166"/>
        <v>10565</v>
      </c>
      <c r="PC71" s="290">
        <f t="shared" si="166"/>
        <v>12258.54</v>
      </c>
      <c r="PD71" s="290">
        <f t="shared" si="166"/>
        <v>11602.4</v>
      </c>
      <c r="PE71" s="290">
        <f t="shared" si="166"/>
        <v>12209.86</v>
      </c>
      <c r="PF71" s="293">
        <f t="shared" si="166"/>
        <v>0</v>
      </c>
      <c r="PG71" s="292">
        <f t="shared" si="166"/>
        <v>150300.76999999996</v>
      </c>
      <c r="PH71" s="293">
        <f t="shared" si="166"/>
        <v>137798.5</v>
      </c>
      <c r="PI71" s="292">
        <f t="shared" si="166"/>
        <v>1103516.8799999999</v>
      </c>
      <c r="PJ71" s="290">
        <f t="shared" si="166"/>
        <v>1347025.88</v>
      </c>
      <c r="PK71" s="290">
        <f t="shared" si="166"/>
        <v>1075026.72</v>
      </c>
      <c r="PL71" s="290">
        <f t="shared" si="166"/>
        <v>1050055.07</v>
      </c>
      <c r="PM71" s="290">
        <f t="shared" si="166"/>
        <v>1220413.79</v>
      </c>
      <c r="PN71" s="290">
        <f t="shared" si="166"/>
        <v>1259400.01</v>
      </c>
      <c r="PO71" s="290">
        <f t="shared" si="166"/>
        <v>1275867.6800000002</v>
      </c>
      <c r="PP71" s="290">
        <f t="shared" si="166"/>
        <v>1050247.52</v>
      </c>
      <c r="PQ71" s="290">
        <f t="shared" si="166"/>
        <v>1113953.24</v>
      </c>
      <c r="PR71" s="290">
        <f t="shared" si="166"/>
        <v>1337811.0099999998</v>
      </c>
      <c r="PS71" s="290">
        <f t="shared" si="166"/>
        <v>1297141.69</v>
      </c>
      <c r="PT71" s="290">
        <f t="shared" si="166"/>
        <v>1310747.1099999999</v>
      </c>
      <c r="PU71" s="293">
        <f t="shared" si="166"/>
        <v>0</v>
      </c>
      <c r="PV71" s="292">
        <f t="shared" si="166"/>
        <v>14441206.599999996</v>
      </c>
      <c r="PW71" s="293">
        <f t="shared" si="166"/>
        <v>13337689.719999997</v>
      </c>
      <c r="PX71" s="292">
        <f t="shared" si="166"/>
        <v>152933.51000000004</v>
      </c>
      <c r="PY71" s="290">
        <f t="shared" si="166"/>
        <v>176863.24</v>
      </c>
      <c r="PZ71" s="290">
        <f t="shared" si="166"/>
        <v>140633.44</v>
      </c>
      <c r="QA71" s="290">
        <f t="shared" si="166"/>
        <v>147138.46999999997</v>
      </c>
      <c r="QB71" s="290">
        <f t="shared" si="166"/>
        <v>163444.84000000003</v>
      </c>
      <c r="QC71" s="290">
        <f t="shared" si="166"/>
        <v>174094.11</v>
      </c>
      <c r="QD71" s="290">
        <f t="shared" si="166"/>
        <v>186373.53000000003</v>
      </c>
      <c r="QE71" s="290">
        <f t="shared" si="166"/>
        <v>150306.30000000002</v>
      </c>
      <c r="QF71" s="290">
        <f t="shared" si="166"/>
        <v>144452</v>
      </c>
      <c r="QG71" s="290">
        <f t="shared" si="166"/>
        <v>170735.44</v>
      </c>
      <c r="QH71" s="290">
        <f t="shared" si="166"/>
        <v>157284.99999999997</v>
      </c>
      <c r="QI71" s="290">
        <f t="shared" si="166"/>
        <v>152169.13</v>
      </c>
      <c r="QJ71" s="293">
        <f t="shared" si="166"/>
        <v>0</v>
      </c>
      <c r="QK71" s="292">
        <f t="shared" si="166"/>
        <v>1916429.0099999998</v>
      </c>
      <c r="QL71" s="293">
        <f t="shared" si="166"/>
        <v>1763495.4999999998</v>
      </c>
      <c r="QM71" s="292">
        <f t="shared" si="166"/>
        <v>3006.45</v>
      </c>
      <c r="QN71" s="290">
        <f t="shared" si="166"/>
        <v>4639.83</v>
      </c>
      <c r="QO71" s="290">
        <f t="shared" si="166"/>
        <v>4232.12</v>
      </c>
      <c r="QP71" s="290">
        <f t="shared" si="166"/>
        <v>4201.6000000000004</v>
      </c>
      <c r="QQ71" s="290">
        <f t="shared" si="166"/>
        <v>4080</v>
      </c>
      <c r="QR71" s="290">
        <f t="shared" si="166"/>
        <v>4400</v>
      </c>
      <c r="QS71" s="290">
        <f t="shared" si="166"/>
        <v>4640</v>
      </c>
      <c r="QT71" s="290">
        <f t="shared" si="166"/>
        <v>2160</v>
      </c>
      <c r="QU71" s="290">
        <f t="shared" si="166"/>
        <v>2640</v>
      </c>
      <c r="QV71" s="290">
        <f t="shared" si="166"/>
        <v>4160</v>
      </c>
      <c r="QW71" s="290">
        <f t="shared" si="166"/>
        <v>4080</v>
      </c>
      <c r="QX71" s="290">
        <f t="shared" si="166"/>
        <v>5200</v>
      </c>
      <c r="QY71" s="293">
        <f t="shared" si="166"/>
        <v>0</v>
      </c>
      <c r="QZ71" s="292">
        <f t="shared" ref="QZ71:TK71" si="167">SUM(QZ3:QZ69)</f>
        <v>47440</v>
      </c>
      <c r="RA71" s="293">
        <f t="shared" si="167"/>
        <v>44433.55</v>
      </c>
      <c r="RB71" s="292">
        <f t="shared" si="167"/>
        <v>9700</v>
      </c>
      <c r="RC71" s="290">
        <f t="shared" si="167"/>
        <v>13400</v>
      </c>
      <c r="RD71" s="290">
        <f t="shared" si="167"/>
        <v>10709.1</v>
      </c>
      <c r="RE71" s="290">
        <f t="shared" si="167"/>
        <v>10022.33</v>
      </c>
      <c r="RF71" s="290">
        <f t="shared" si="167"/>
        <v>11900.93</v>
      </c>
      <c r="RG71" s="290">
        <f t="shared" si="167"/>
        <v>12450</v>
      </c>
      <c r="RH71" s="290">
        <f t="shared" si="167"/>
        <v>11650</v>
      </c>
      <c r="RI71" s="290">
        <f t="shared" si="167"/>
        <v>10750</v>
      </c>
      <c r="RJ71" s="290">
        <f t="shared" si="167"/>
        <v>10350</v>
      </c>
      <c r="RK71" s="290">
        <f t="shared" si="167"/>
        <v>13425.56</v>
      </c>
      <c r="RL71" s="290">
        <f t="shared" si="167"/>
        <v>11829.44</v>
      </c>
      <c r="RM71" s="290">
        <f t="shared" si="167"/>
        <v>13250</v>
      </c>
      <c r="RN71" s="293">
        <f t="shared" si="167"/>
        <v>0</v>
      </c>
      <c r="RO71" s="292">
        <f t="shared" si="167"/>
        <v>139437.35999999999</v>
      </c>
      <c r="RP71" s="293">
        <f t="shared" si="167"/>
        <v>129737.36</v>
      </c>
      <c r="RQ71" s="292">
        <f t="shared" si="167"/>
        <v>640</v>
      </c>
      <c r="RR71" s="290">
        <f t="shared" si="167"/>
        <v>966.02</v>
      </c>
      <c r="RS71" s="290">
        <f t="shared" si="167"/>
        <v>400</v>
      </c>
      <c r="RT71" s="290">
        <f t="shared" si="167"/>
        <v>80</v>
      </c>
      <c r="RU71" s="290">
        <f t="shared" si="167"/>
        <v>246.41</v>
      </c>
      <c r="RV71" s="290">
        <f t="shared" si="167"/>
        <v>80</v>
      </c>
      <c r="RW71" s="290">
        <f t="shared" si="167"/>
        <v>416.01</v>
      </c>
      <c r="RX71" s="290">
        <f t="shared" si="167"/>
        <v>320</v>
      </c>
      <c r="RY71" s="290">
        <f t="shared" si="167"/>
        <v>320</v>
      </c>
      <c r="RZ71" s="290">
        <f t="shared" si="167"/>
        <v>1059.99</v>
      </c>
      <c r="SA71" s="290">
        <f t="shared" si="167"/>
        <v>480</v>
      </c>
      <c r="SB71" s="290">
        <f t="shared" si="167"/>
        <v>240</v>
      </c>
      <c r="SC71" s="293">
        <f t="shared" si="167"/>
        <v>0</v>
      </c>
      <c r="SD71" s="292">
        <f t="shared" si="167"/>
        <v>5248.43</v>
      </c>
      <c r="SE71" s="293">
        <f t="shared" si="167"/>
        <v>4608.43</v>
      </c>
      <c r="SF71" s="292">
        <f t="shared" si="167"/>
        <v>11462.98</v>
      </c>
      <c r="SG71" s="290">
        <f t="shared" si="167"/>
        <v>3950</v>
      </c>
      <c r="SH71" s="290">
        <f t="shared" si="167"/>
        <v>6085</v>
      </c>
      <c r="SI71" s="290">
        <f t="shared" si="167"/>
        <v>9481.9</v>
      </c>
      <c r="SJ71" s="290">
        <f t="shared" si="167"/>
        <v>9165</v>
      </c>
      <c r="SK71" s="290">
        <f t="shared" si="167"/>
        <v>3950</v>
      </c>
      <c r="SL71" s="290">
        <f t="shared" si="167"/>
        <v>6320</v>
      </c>
      <c r="SM71" s="290">
        <f t="shared" si="167"/>
        <v>7900</v>
      </c>
      <c r="SN71" s="290">
        <f t="shared" si="167"/>
        <v>8295</v>
      </c>
      <c r="SO71" s="290">
        <f t="shared" si="167"/>
        <v>8295</v>
      </c>
      <c r="SP71" s="290">
        <f t="shared" si="167"/>
        <v>7505</v>
      </c>
      <c r="SQ71" s="290">
        <f t="shared" si="167"/>
        <v>9165</v>
      </c>
      <c r="SR71" s="293">
        <f t="shared" si="167"/>
        <v>0</v>
      </c>
      <c r="SS71" s="292">
        <f t="shared" si="167"/>
        <v>91574.88</v>
      </c>
      <c r="ST71" s="293">
        <f t="shared" si="167"/>
        <v>80111.899999999994</v>
      </c>
      <c r="SU71" s="292">
        <f t="shared" si="167"/>
        <v>738956.95999999985</v>
      </c>
      <c r="SV71" s="290">
        <f t="shared" si="167"/>
        <v>922672.04999999993</v>
      </c>
      <c r="SW71" s="290">
        <f t="shared" si="167"/>
        <v>720460.56</v>
      </c>
      <c r="SX71" s="290">
        <f t="shared" si="167"/>
        <v>689327.82</v>
      </c>
      <c r="SY71" s="290">
        <f t="shared" si="167"/>
        <v>791871.95000000019</v>
      </c>
      <c r="SZ71" s="290">
        <f t="shared" si="167"/>
        <v>829415.52999999991</v>
      </c>
      <c r="TA71" s="290">
        <f t="shared" si="167"/>
        <v>759793.21</v>
      </c>
      <c r="TB71" s="290">
        <f t="shared" si="167"/>
        <v>479583.04</v>
      </c>
      <c r="TC71" s="290">
        <f t="shared" si="167"/>
        <v>623999.99999999988</v>
      </c>
      <c r="TD71" s="290">
        <f t="shared" si="167"/>
        <v>1060484.2600000002</v>
      </c>
      <c r="TE71" s="290">
        <f t="shared" si="167"/>
        <v>1026268.0300000001</v>
      </c>
      <c r="TF71" s="290">
        <f t="shared" si="167"/>
        <v>882952.87000000034</v>
      </c>
      <c r="TG71" s="293">
        <f t="shared" si="167"/>
        <v>0</v>
      </c>
      <c r="TH71" s="292">
        <f t="shared" si="167"/>
        <v>9525786.2799999975</v>
      </c>
      <c r="TI71" s="293">
        <f t="shared" si="167"/>
        <v>8786829.3199999966</v>
      </c>
      <c r="TJ71" s="292">
        <f t="shared" si="167"/>
        <v>394682.58999999997</v>
      </c>
      <c r="TK71" s="290">
        <f t="shared" si="167"/>
        <v>418905.44000000012</v>
      </c>
      <c r="TL71" s="290">
        <f t="shared" ref="TL71:VW71" si="168">SUM(TL3:TL69)</f>
        <v>339508.16</v>
      </c>
      <c r="TM71" s="290">
        <f t="shared" si="168"/>
        <v>377738.99000000005</v>
      </c>
      <c r="TN71" s="290">
        <f t="shared" si="168"/>
        <v>379457.9</v>
      </c>
      <c r="TO71" s="290">
        <f t="shared" si="168"/>
        <v>394951.66999999987</v>
      </c>
      <c r="TP71" s="290">
        <f t="shared" si="168"/>
        <v>333778.81000000006</v>
      </c>
      <c r="TQ71" s="290">
        <f t="shared" si="168"/>
        <v>241977.53000000003</v>
      </c>
      <c r="TR71" s="290">
        <f t="shared" si="168"/>
        <v>282305.38999999996</v>
      </c>
      <c r="TS71" s="290">
        <f t="shared" si="168"/>
        <v>330490.45</v>
      </c>
      <c r="TT71" s="290">
        <f t="shared" si="168"/>
        <v>383855.07</v>
      </c>
      <c r="TU71" s="290">
        <f t="shared" si="168"/>
        <v>341029.03999999986</v>
      </c>
      <c r="TV71" s="293">
        <f t="shared" si="168"/>
        <v>0</v>
      </c>
      <c r="TW71" s="292">
        <f t="shared" si="168"/>
        <v>4218681.04</v>
      </c>
      <c r="TX71" s="293">
        <f t="shared" si="168"/>
        <v>3823998.45</v>
      </c>
      <c r="TY71" s="292">
        <f t="shared" si="168"/>
        <v>457438.18999999994</v>
      </c>
      <c r="TZ71" s="290">
        <f t="shared" si="168"/>
        <v>589411.50000000012</v>
      </c>
      <c r="UA71" s="290">
        <f t="shared" si="168"/>
        <v>454365.99000000005</v>
      </c>
      <c r="UB71" s="290">
        <f t="shared" si="168"/>
        <v>434789.5</v>
      </c>
      <c r="UC71" s="290">
        <f t="shared" si="168"/>
        <v>501305.59999999998</v>
      </c>
      <c r="UD71" s="290">
        <f t="shared" si="168"/>
        <v>522709.14</v>
      </c>
      <c r="UE71" s="290">
        <f t="shared" si="168"/>
        <v>467422.55000000005</v>
      </c>
      <c r="UF71" s="290">
        <f t="shared" si="168"/>
        <v>294697.15000000002</v>
      </c>
      <c r="UG71" s="290">
        <f t="shared" si="168"/>
        <v>395813.88999999996</v>
      </c>
      <c r="UH71" s="290">
        <f t="shared" si="168"/>
        <v>548231.12</v>
      </c>
      <c r="UI71" s="290">
        <f t="shared" si="168"/>
        <v>569535.07999999996</v>
      </c>
      <c r="UJ71" s="290">
        <f t="shared" si="168"/>
        <v>551973.99999999988</v>
      </c>
      <c r="UK71" s="293">
        <f t="shared" si="168"/>
        <v>0</v>
      </c>
      <c r="UL71" s="292">
        <f t="shared" si="168"/>
        <v>5787693.7100000009</v>
      </c>
      <c r="UM71" s="293">
        <f t="shared" si="168"/>
        <v>5330255.5200000005</v>
      </c>
      <c r="UN71" s="292">
        <f t="shared" si="168"/>
        <v>50002.460000000006</v>
      </c>
      <c r="UO71" s="290">
        <f t="shared" si="168"/>
        <v>61993.32</v>
      </c>
      <c r="UP71" s="290">
        <f t="shared" si="168"/>
        <v>45123.5</v>
      </c>
      <c r="UQ71" s="290">
        <f t="shared" si="168"/>
        <v>46073.96</v>
      </c>
      <c r="UR71" s="290">
        <f t="shared" si="168"/>
        <v>50285.14</v>
      </c>
      <c r="US71" s="290">
        <f t="shared" si="168"/>
        <v>48296.97</v>
      </c>
      <c r="UT71" s="290">
        <f t="shared" si="168"/>
        <v>48601.74</v>
      </c>
      <c r="UU71" s="290">
        <f t="shared" si="168"/>
        <v>32486.649999999998</v>
      </c>
      <c r="UV71" s="290">
        <f t="shared" si="168"/>
        <v>35821.08</v>
      </c>
      <c r="UW71" s="290">
        <f t="shared" si="168"/>
        <v>46081.72</v>
      </c>
      <c r="UX71" s="290">
        <f t="shared" si="168"/>
        <v>51586.02</v>
      </c>
      <c r="UY71" s="290">
        <f t="shared" si="168"/>
        <v>49065.03</v>
      </c>
      <c r="UZ71" s="293">
        <f t="shared" si="168"/>
        <v>0</v>
      </c>
      <c r="VA71" s="292">
        <f t="shared" si="168"/>
        <v>565417.59</v>
      </c>
      <c r="VB71" s="293">
        <f t="shared" si="168"/>
        <v>515415.13</v>
      </c>
      <c r="VC71" s="292">
        <f t="shared" si="168"/>
        <v>3480</v>
      </c>
      <c r="VD71" s="290">
        <f t="shared" si="168"/>
        <v>4404.34</v>
      </c>
      <c r="VE71" s="290">
        <f t="shared" si="168"/>
        <v>4336.5</v>
      </c>
      <c r="VF71" s="290">
        <f t="shared" si="168"/>
        <v>4600</v>
      </c>
      <c r="VG71" s="290">
        <f t="shared" si="168"/>
        <v>4860</v>
      </c>
      <c r="VH71" s="290">
        <f t="shared" si="168"/>
        <v>4208</v>
      </c>
      <c r="VI71" s="290">
        <f t="shared" si="168"/>
        <v>4749.5</v>
      </c>
      <c r="VJ71" s="290">
        <f t="shared" si="168"/>
        <v>4320</v>
      </c>
      <c r="VK71" s="290">
        <f t="shared" si="168"/>
        <v>4160</v>
      </c>
      <c r="VL71" s="290">
        <f t="shared" si="168"/>
        <v>3200</v>
      </c>
      <c r="VM71" s="290">
        <f t="shared" si="168"/>
        <v>3140</v>
      </c>
      <c r="VN71" s="290">
        <f t="shared" si="168"/>
        <v>4100</v>
      </c>
      <c r="VO71" s="293">
        <f t="shared" si="168"/>
        <v>0</v>
      </c>
      <c r="VP71" s="292">
        <f t="shared" si="168"/>
        <v>49558.34</v>
      </c>
      <c r="VQ71" s="293">
        <f t="shared" si="168"/>
        <v>46078.34</v>
      </c>
      <c r="VR71" s="292">
        <f t="shared" si="168"/>
        <v>210833.66999999998</v>
      </c>
      <c r="VS71" s="290">
        <f t="shared" si="168"/>
        <v>261020.62</v>
      </c>
      <c r="VT71" s="290">
        <f t="shared" si="168"/>
        <v>223659.59</v>
      </c>
      <c r="VU71" s="290">
        <f t="shared" si="168"/>
        <v>214446.68</v>
      </c>
      <c r="VV71" s="290">
        <f t="shared" si="168"/>
        <v>209480.55</v>
      </c>
      <c r="VW71" s="290">
        <f t="shared" si="168"/>
        <v>236972.76</v>
      </c>
      <c r="VX71" s="290">
        <f t="shared" ref="VX71:YI71" si="169">SUM(VX3:VX69)</f>
        <v>240517.81</v>
      </c>
      <c r="VY71" s="290">
        <f t="shared" si="169"/>
        <v>199623</v>
      </c>
      <c r="VZ71" s="290">
        <f t="shared" si="169"/>
        <v>194929.81</v>
      </c>
      <c r="WA71" s="290">
        <f t="shared" si="169"/>
        <v>249249.97999999998</v>
      </c>
      <c r="WB71" s="290">
        <f t="shared" si="169"/>
        <v>260228.12</v>
      </c>
      <c r="WC71" s="290">
        <f t="shared" si="169"/>
        <v>247549.56</v>
      </c>
      <c r="WD71" s="293">
        <f t="shared" si="169"/>
        <v>0</v>
      </c>
      <c r="WE71" s="292">
        <f t="shared" si="169"/>
        <v>2748512.15</v>
      </c>
      <c r="WF71" s="293">
        <f t="shared" si="169"/>
        <v>2537678.48</v>
      </c>
      <c r="WG71" s="292">
        <f t="shared" si="169"/>
        <v>1354243.4100000001</v>
      </c>
      <c r="WH71" s="290">
        <f t="shared" si="169"/>
        <v>1535320.6200000003</v>
      </c>
      <c r="WI71" s="290">
        <f t="shared" si="169"/>
        <v>1273897.1299999997</v>
      </c>
      <c r="WJ71" s="290">
        <f t="shared" si="169"/>
        <v>1340600.46</v>
      </c>
      <c r="WK71" s="290">
        <f t="shared" si="169"/>
        <v>1466257</v>
      </c>
      <c r="WL71" s="290">
        <f t="shared" si="169"/>
        <v>1576731.9600000004</v>
      </c>
      <c r="WM71" s="290">
        <f t="shared" si="169"/>
        <v>1498039.6199999999</v>
      </c>
      <c r="WN71" s="290">
        <f t="shared" si="169"/>
        <v>878002.31</v>
      </c>
      <c r="WO71" s="290">
        <f t="shared" si="169"/>
        <v>991227.2200000002</v>
      </c>
      <c r="WP71" s="290">
        <f t="shared" si="169"/>
        <v>1328378.1099999996</v>
      </c>
      <c r="WQ71" s="290">
        <f t="shared" si="169"/>
        <v>1342802.6600000001</v>
      </c>
      <c r="WR71" s="290">
        <f t="shared" si="169"/>
        <v>1150678.2400000005</v>
      </c>
      <c r="WS71" s="293">
        <f t="shared" si="169"/>
        <v>0</v>
      </c>
      <c r="WT71" s="292">
        <f t="shared" si="169"/>
        <v>15736178.739999998</v>
      </c>
      <c r="WU71" s="293">
        <f t="shared" si="169"/>
        <v>14381935.33</v>
      </c>
      <c r="WV71" s="292">
        <f t="shared" si="169"/>
        <v>144379.83999999997</v>
      </c>
      <c r="WW71" s="290">
        <f t="shared" si="169"/>
        <v>168726.40999999997</v>
      </c>
      <c r="WX71" s="290">
        <f t="shared" si="169"/>
        <v>144512.43</v>
      </c>
      <c r="WY71" s="290">
        <f t="shared" si="169"/>
        <v>160622.12000000005</v>
      </c>
      <c r="WZ71" s="290">
        <f t="shared" si="169"/>
        <v>170963.53</v>
      </c>
      <c r="XA71" s="290">
        <f t="shared" si="169"/>
        <v>177726.50999999998</v>
      </c>
      <c r="XB71" s="290">
        <f t="shared" si="169"/>
        <v>167651.43</v>
      </c>
      <c r="XC71" s="290">
        <f t="shared" si="169"/>
        <v>107321.31</v>
      </c>
      <c r="XD71" s="290">
        <f t="shared" si="169"/>
        <v>115272.48999999998</v>
      </c>
      <c r="XE71" s="290">
        <f t="shared" si="169"/>
        <v>172133.19000000006</v>
      </c>
      <c r="XF71" s="290">
        <f t="shared" si="169"/>
        <v>174993.24</v>
      </c>
      <c r="XG71" s="290">
        <f t="shared" si="169"/>
        <v>154454.75999999995</v>
      </c>
      <c r="XH71" s="293">
        <f t="shared" si="169"/>
        <v>0</v>
      </c>
      <c r="XI71" s="292">
        <f t="shared" si="169"/>
        <v>1858757.2600000002</v>
      </c>
      <c r="XJ71" s="293">
        <f t="shared" si="169"/>
        <v>1714377.4200000006</v>
      </c>
      <c r="XK71" s="292">
        <f t="shared" si="169"/>
        <v>5555.5199999999995</v>
      </c>
      <c r="XL71" s="290">
        <f t="shared" si="169"/>
        <v>9077.6200000000008</v>
      </c>
      <c r="XM71" s="290">
        <f t="shared" si="169"/>
        <v>5017.6099999999997</v>
      </c>
      <c r="XN71" s="290">
        <f t="shared" si="169"/>
        <v>5002.4499999999989</v>
      </c>
      <c r="XO71" s="290">
        <f t="shared" si="169"/>
        <v>6186.65</v>
      </c>
      <c r="XP71" s="290">
        <f t="shared" si="169"/>
        <v>8422.489999999998</v>
      </c>
      <c r="XQ71" s="290">
        <f t="shared" si="169"/>
        <v>7787.93</v>
      </c>
      <c r="XR71" s="290">
        <f t="shared" si="169"/>
        <v>2755.91</v>
      </c>
      <c r="XS71" s="290">
        <f t="shared" si="169"/>
        <v>3073.8300000000004</v>
      </c>
      <c r="XT71" s="290">
        <f t="shared" si="169"/>
        <v>3997</v>
      </c>
      <c r="XU71" s="290">
        <f t="shared" si="169"/>
        <v>3970.66</v>
      </c>
      <c r="XV71" s="290">
        <f t="shared" si="169"/>
        <v>3956.83</v>
      </c>
      <c r="XW71" s="293">
        <f t="shared" si="169"/>
        <v>0</v>
      </c>
      <c r="XX71" s="292">
        <f t="shared" si="169"/>
        <v>64804.5</v>
      </c>
      <c r="XY71" s="293">
        <f t="shared" si="169"/>
        <v>59248.98</v>
      </c>
      <c r="XZ71" s="292">
        <f t="shared" si="169"/>
        <v>276617.81000000006</v>
      </c>
      <c r="YA71" s="290">
        <f t="shared" si="169"/>
        <v>337271.23000000004</v>
      </c>
      <c r="YB71" s="290">
        <f t="shared" si="169"/>
        <v>210896.80999999994</v>
      </c>
      <c r="YC71" s="290">
        <f t="shared" si="169"/>
        <v>218776.31</v>
      </c>
      <c r="YD71" s="290">
        <f t="shared" si="169"/>
        <v>254161.15999999997</v>
      </c>
      <c r="YE71" s="290">
        <f t="shared" si="169"/>
        <v>294761.85999999993</v>
      </c>
      <c r="YF71" s="290">
        <f t="shared" si="169"/>
        <v>279478.58</v>
      </c>
      <c r="YG71" s="290">
        <f t="shared" si="169"/>
        <v>132466.9</v>
      </c>
      <c r="YH71" s="290">
        <f t="shared" si="169"/>
        <v>160846.38999999996</v>
      </c>
      <c r="YI71" s="290">
        <f t="shared" si="169"/>
        <v>211620.08999999997</v>
      </c>
      <c r="YJ71" s="290">
        <f t="shared" ref="YJ71:AAU71" si="170">SUM(YJ3:YJ69)</f>
        <v>217241.21000000002</v>
      </c>
      <c r="YK71" s="290">
        <f t="shared" si="170"/>
        <v>211191.53</v>
      </c>
      <c r="YL71" s="293">
        <f t="shared" si="170"/>
        <v>0</v>
      </c>
      <c r="YM71" s="292">
        <f t="shared" si="170"/>
        <v>2805329.879999999</v>
      </c>
      <c r="YN71" s="293">
        <f t="shared" si="170"/>
        <v>2528712.0699999998</v>
      </c>
      <c r="YO71" s="292">
        <f t="shared" si="170"/>
        <v>584068.92999999993</v>
      </c>
      <c r="YP71" s="290">
        <f t="shared" si="170"/>
        <v>639762.52999999991</v>
      </c>
      <c r="YQ71" s="290">
        <f t="shared" si="170"/>
        <v>515660.33999999997</v>
      </c>
      <c r="YR71" s="290">
        <f t="shared" si="170"/>
        <v>540329.38000000012</v>
      </c>
      <c r="YS71" s="290">
        <f t="shared" si="170"/>
        <v>575041.46</v>
      </c>
      <c r="YT71" s="290">
        <f t="shared" si="170"/>
        <v>663180.99000000011</v>
      </c>
      <c r="YU71" s="290">
        <f t="shared" si="170"/>
        <v>628969.54</v>
      </c>
      <c r="YV71" s="290">
        <f t="shared" si="170"/>
        <v>323430.8299999999</v>
      </c>
      <c r="YW71" s="290">
        <f t="shared" si="170"/>
        <v>335438.58</v>
      </c>
      <c r="YX71" s="290">
        <f t="shared" si="170"/>
        <v>486595.53</v>
      </c>
      <c r="YY71" s="290">
        <f t="shared" si="170"/>
        <v>476795.51000000013</v>
      </c>
      <c r="YZ71" s="290">
        <f t="shared" si="170"/>
        <v>450226.37999999989</v>
      </c>
      <c r="ZA71" s="293">
        <f t="shared" si="170"/>
        <v>0</v>
      </c>
      <c r="ZB71" s="292">
        <f t="shared" si="170"/>
        <v>6219500</v>
      </c>
      <c r="ZC71" s="293">
        <f t="shared" si="170"/>
        <v>5635431.0700000012</v>
      </c>
      <c r="ZD71" s="292">
        <f t="shared" si="170"/>
        <v>1288.99</v>
      </c>
      <c r="ZE71" s="290">
        <f t="shared" si="170"/>
        <v>931.43000000000006</v>
      </c>
      <c r="ZF71" s="290">
        <f t="shared" si="170"/>
        <v>531.91999999999996</v>
      </c>
      <c r="ZG71" s="290">
        <f t="shared" si="170"/>
        <v>792.4799999999999</v>
      </c>
      <c r="ZH71" s="290">
        <f t="shared" si="170"/>
        <v>393.03000000000003</v>
      </c>
      <c r="ZI71" s="290">
        <f t="shared" si="170"/>
        <v>382.27</v>
      </c>
      <c r="ZJ71" s="290">
        <f t="shared" si="170"/>
        <v>706.54</v>
      </c>
      <c r="ZK71" s="290">
        <f t="shared" si="170"/>
        <v>510.65</v>
      </c>
      <c r="ZL71" s="290">
        <f t="shared" si="170"/>
        <v>477.82</v>
      </c>
      <c r="ZM71" s="290">
        <f t="shared" si="170"/>
        <v>961.34</v>
      </c>
      <c r="ZN71" s="290">
        <f t="shared" si="170"/>
        <v>1317.35</v>
      </c>
      <c r="ZO71" s="290">
        <f t="shared" si="170"/>
        <v>641.1</v>
      </c>
      <c r="ZP71" s="293">
        <f t="shared" si="170"/>
        <v>0</v>
      </c>
      <c r="ZQ71" s="292">
        <f t="shared" si="170"/>
        <v>8934.92</v>
      </c>
      <c r="ZR71" s="293">
        <f t="shared" si="170"/>
        <v>7645.9299999999994</v>
      </c>
      <c r="ZS71" s="292">
        <f t="shared" si="170"/>
        <v>103949.28000000001</v>
      </c>
      <c r="ZT71" s="290">
        <f t="shared" si="170"/>
        <v>123078.28999999996</v>
      </c>
      <c r="ZU71" s="290">
        <f t="shared" si="170"/>
        <v>102762.96</v>
      </c>
      <c r="ZV71" s="290">
        <f t="shared" si="170"/>
        <v>111571.81</v>
      </c>
      <c r="ZW71" s="290">
        <f t="shared" si="170"/>
        <v>133390.04</v>
      </c>
      <c r="ZX71" s="290">
        <f t="shared" si="170"/>
        <v>151389.37999999998</v>
      </c>
      <c r="ZY71" s="290">
        <f t="shared" si="170"/>
        <v>125187.39</v>
      </c>
      <c r="ZZ71" s="290">
        <f t="shared" si="170"/>
        <v>64946.659999999996</v>
      </c>
      <c r="AAA71" s="290">
        <f t="shared" si="170"/>
        <v>63404.400000000009</v>
      </c>
      <c r="AAB71" s="290">
        <f t="shared" si="170"/>
        <v>102578.62999999999</v>
      </c>
      <c r="AAC71" s="290">
        <f t="shared" si="170"/>
        <v>103723.69999999998</v>
      </c>
      <c r="AAD71" s="290">
        <f t="shared" si="170"/>
        <v>106460.48</v>
      </c>
      <c r="AAE71" s="293">
        <f t="shared" si="170"/>
        <v>0</v>
      </c>
      <c r="AAF71" s="292">
        <f t="shared" si="170"/>
        <v>1292443.0200000003</v>
      </c>
      <c r="AAG71" s="293">
        <f t="shared" si="170"/>
        <v>1188493.74</v>
      </c>
      <c r="AAH71" s="292">
        <f t="shared" si="170"/>
        <v>2655881.84</v>
      </c>
      <c r="AAI71" s="290">
        <f t="shared" si="170"/>
        <v>3106256.63</v>
      </c>
      <c r="AAJ71" s="290">
        <f t="shared" si="170"/>
        <v>2802764.2299999991</v>
      </c>
      <c r="AAK71" s="290">
        <f t="shared" si="170"/>
        <v>3036535.1700000004</v>
      </c>
      <c r="AAL71" s="290">
        <f t="shared" si="170"/>
        <v>3242617.8900000006</v>
      </c>
      <c r="AAM71" s="290">
        <f t="shared" si="170"/>
        <v>3335964.8999999994</v>
      </c>
      <c r="AAN71" s="290">
        <f t="shared" si="170"/>
        <v>3137148.3000000003</v>
      </c>
      <c r="AAO71" s="290">
        <f t="shared" si="170"/>
        <v>1764802.1600000001</v>
      </c>
      <c r="AAP71" s="290">
        <f t="shared" si="170"/>
        <v>1513223.2000000004</v>
      </c>
      <c r="AAQ71" s="290">
        <f t="shared" si="170"/>
        <v>1952748.8399999996</v>
      </c>
      <c r="AAR71" s="290">
        <f t="shared" si="170"/>
        <v>2130227.52</v>
      </c>
      <c r="AAS71" s="290">
        <f t="shared" si="170"/>
        <v>2033380.03</v>
      </c>
      <c r="AAT71" s="293">
        <f t="shared" si="170"/>
        <v>0</v>
      </c>
      <c r="AAU71" s="292">
        <f t="shared" si="170"/>
        <v>30711550.710000001</v>
      </c>
      <c r="AAV71" s="293">
        <f t="shared" ref="AAV71:ADG71" si="171">SUM(AAV3:AAV69)</f>
        <v>28055668.869999997</v>
      </c>
      <c r="AAW71" s="292">
        <f t="shared" si="171"/>
        <v>1014906.6300000004</v>
      </c>
      <c r="AAX71" s="290">
        <f t="shared" si="171"/>
        <v>1214453.9100000001</v>
      </c>
      <c r="AAY71" s="290">
        <f t="shared" si="171"/>
        <v>1081155.9600000002</v>
      </c>
      <c r="AAZ71" s="290">
        <f t="shared" si="171"/>
        <v>1155362.94</v>
      </c>
      <c r="ABA71" s="290">
        <f t="shared" si="171"/>
        <v>1187430.5699999996</v>
      </c>
      <c r="ABB71" s="290">
        <f t="shared" si="171"/>
        <v>1227730.9099999999</v>
      </c>
      <c r="ABC71" s="290">
        <f t="shared" si="171"/>
        <v>1163809.5000000002</v>
      </c>
      <c r="ABD71" s="290">
        <f t="shared" si="171"/>
        <v>631540.40000000014</v>
      </c>
      <c r="ABE71" s="290">
        <f t="shared" si="171"/>
        <v>533478.87</v>
      </c>
      <c r="ABF71" s="290">
        <f t="shared" si="171"/>
        <v>706280.85999999987</v>
      </c>
      <c r="ABG71" s="290">
        <f t="shared" si="171"/>
        <v>802529.7200000002</v>
      </c>
      <c r="ABH71" s="290">
        <f t="shared" si="171"/>
        <v>758996.09000000032</v>
      </c>
      <c r="ABI71" s="293">
        <f t="shared" si="171"/>
        <v>0</v>
      </c>
      <c r="ABJ71" s="292">
        <f t="shared" si="171"/>
        <v>11477676.359999999</v>
      </c>
      <c r="ABK71" s="293">
        <f t="shared" si="171"/>
        <v>10462769.729999999</v>
      </c>
      <c r="ABL71" s="292">
        <f t="shared" si="171"/>
        <v>1264313.77</v>
      </c>
      <c r="ABM71" s="290">
        <f t="shared" si="171"/>
        <v>1545792.3699999999</v>
      </c>
      <c r="ABN71" s="290">
        <f t="shared" si="171"/>
        <v>1244557.6700000004</v>
      </c>
      <c r="ABO71" s="290">
        <f t="shared" si="171"/>
        <v>1407777.0500000005</v>
      </c>
      <c r="ABP71" s="290">
        <f t="shared" si="171"/>
        <v>1529537.7700000005</v>
      </c>
      <c r="ABQ71" s="290">
        <f t="shared" si="171"/>
        <v>1516021.8199999998</v>
      </c>
      <c r="ABR71" s="290">
        <f t="shared" si="171"/>
        <v>1256375.1200000001</v>
      </c>
      <c r="ABS71" s="290">
        <f t="shared" si="171"/>
        <v>641585.78999999992</v>
      </c>
      <c r="ABT71" s="290">
        <f t="shared" si="171"/>
        <v>668204.12999999989</v>
      </c>
      <c r="ABU71" s="290">
        <f t="shared" si="171"/>
        <v>832363.38</v>
      </c>
      <c r="ABV71" s="290">
        <f t="shared" si="171"/>
        <v>882313.9</v>
      </c>
      <c r="ABW71" s="290">
        <f t="shared" si="171"/>
        <v>893908.64999999991</v>
      </c>
      <c r="ABX71" s="293">
        <f t="shared" si="171"/>
        <v>0</v>
      </c>
      <c r="ABY71" s="292">
        <f t="shared" si="171"/>
        <v>13682751.419999998</v>
      </c>
      <c r="ABZ71" s="293">
        <f t="shared" si="171"/>
        <v>12418437.65</v>
      </c>
      <c r="ACA71" s="292">
        <f t="shared" si="171"/>
        <v>3614313.5999999996</v>
      </c>
      <c r="ACB71" s="290">
        <f t="shared" si="171"/>
        <v>4209709.4299999988</v>
      </c>
      <c r="ACC71" s="290">
        <f t="shared" si="171"/>
        <v>3597700.7000000007</v>
      </c>
      <c r="ACD71" s="290">
        <f t="shared" si="171"/>
        <v>3876543.1700000009</v>
      </c>
      <c r="ACE71" s="290">
        <f t="shared" si="171"/>
        <v>3943161.6200000006</v>
      </c>
      <c r="ACF71" s="290">
        <f t="shared" si="171"/>
        <v>4114823.6399999987</v>
      </c>
      <c r="ACG71" s="290">
        <f t="shared" si="171"/>
        <v>4002759.33</v>
      </c>
      <c r="ACH71" s="290">
        <f t="shared" si="171"/>
        <v>2278588.6899999995</v>
      </c>
      <c r="ACI71" s="290">
        <f t="shared" si="171"/>
        <v>1982347.88</v>
      </c>
      <c r="ACJ71" s="290">
        <f t="shared" si="171"/>
        <v>2541579.1999999997</v>
      </c>
      <c r="ACK71" s="290">
        <f t="shared" si="171"/>
        <v>2676630.7099999986</v>
      </c>
      <c r="ACL71" s="290">
        <f t="shared" si="171"/>
        <v>2676486.52</v>
      </c>
      <c r="ACM71" s="293">
        <f t="shared" si="171"/>
        <v>0</v>
      </c>
      <c r="ACN71" s="292">
        <f t="shared" si="171"/>
        <v>39514644.489999995</v>
      </c>
      <c r="ACO71" s="293">
        <f t="shared" si="171"/>
        <v>35900330.890000001</v>
      </c>
      <c r="ACP71" s="292">
        <f t="shared" si="171"/>
        <v>14519</v>
      </c>
      <c r="ACQ71" s="290">
        <f t="shared" si="171"/>
        <v>22198.84</v>
      </c>
      <c r="ACR71" s="290">
        <f t="shared" si="171"/>
        <v>29503.9</v>
      </c>
      <c r="ACS71" s="290">
        <f t="shared" si="171"/>
        <v>19579.560000000001</v>
      </c>
      <c r="ACT71" s="290">
        <f t="shared" si="171"/>
        <v>16919.379999999997</v>
      </c>
      <c r="ACU71" s="290">
        <f t="shared" si="171"/>
        <v>17682.5</v>
      </c>
      <c r="ACV71" s="290">
        <f t="shared" si="171"/>
        <v>19772.98</v>
      </c>
      <c r="ACW71" s="290">
        <f t="shared" si="171"/>
        <v>18955</v>
      </c>
      <c r="ACX71" s="290">
        <f t="shared" si="171"/>
        <v>15365</v>
      </c>
      <c r="ACY71" s="290">
        <f t="shared" si="171"/>
        <v>26693.119999999999</v>
      </c>
      <c r="ACZ71" s="290">
        <f t="shared" si="171"/>
        <v>17325</v>
      </c>
      <c r="ADA71" s="290">
        <f t="shared" si="171"/>
        <v>17132.5</v>
      </c>
      <c r="ADB71" s="293">
        <f t="shared" si="171"/>
        <v>0</v>
      </c>
      <c r="ADC71" s="292">
        <f t="shared" si="171"/>
        <v>235646.78</v>
      </c>
      <c r="ADD71" s="293">
        <f t="shared" si="171"/>
        <v>221127.78</v>
      </c>
      <c r="ADE71" s="292">
        <f t="shared" si="171"/>
        <v>3925.5800000000008</v>
      </c>
      <c r="ADF71" s="290">
        <f t="shared" si="171"/>
        <v>4201.0700000000006</v>
      </c>
      <c r="ADG71" s="290">
        <f t="shared" si="171"/>
        <v>4624.8</v>
      </c>
      <c r="ADH71" s="290">
        <f t="shared" ref="ADH71:AFS71" si="172">SUM(ADH3:ADH69)</f>
        <v>4570.74</v>
      </c>
      <c r="ADI71" s="290">
        <f t="shared" si="172"/>
        <v>3666.92</v>
      </c>
      <c r="ADJ71" s="290">
        <f t="shared" si="172"/>
        <v>3304.4500000000003</v>
      </c>
      <c r="ADK71" s="290">
        <f t="shared" si="172"/>
        <v>5250.86</v>
      </c>
      <c r="ADL71" s="290">
        <f t="shared" si="172"/>
        <v>2971.8399999999997</v>
      </c>
      <c r="ADM71" s="290">
        <f t="shared" si="172"/>
        <v>3196.27</v>
      </c>
      <c r="ADN71" s="290">
        <f t="shared" si="172"/>
        <v>4451.7</v>
      </c>
      <c r="ADO71" s="290">
        <f t="shared" si="172"/>
        <v>4163.42</v>
      </c>
      <c r="ADP71" s="290">
        <f t="shared" si="172"/>
        <v>4460.66</v>
      </c>
      <c r="ADQ71" s="293">
        <f t="shared" si="172"/>
        <v>0</v>
      </c>
      <c r="ADR71" s="292">
        <f t="shared" si="172"/>
        <v>48788.31</v>
      </c>
      <c r="ADS71" s="293">
        <f t="shared" si="172"/>
        <v>44862.729999999996</v>
      </c>
      <c r="ADT71" s="292">
        <f t="shared" si="172"/>
        <v>8820.8100000000013</v>
      </c>
      <c r="ADU71" s="290">
        <f t="shared" si="172"/>
        <v>10919.01</v>
      </c>
      <c r="ADV71" s="290">
        <f t="shared" si="172"/>
        <v>11012.62</v>
      </c>
      <c r="ADW71" s="290">
        <f t="shared" si="172"/>
        <v>7782.34</v>
      </c>
      <c r="ADX71" s="290">
        <f t="shared" si="172"/>
        <v>9060.73</v>
      </c>
      <c r="ADY71" s="290">
        <f t="shared" si="172"/>
        <v>11581.83</v>
      </c>
      <c r="ADZ71" s="290">
        <f t="shared" si="172"/>
        <v>10364.16</v>
      </c>
      <c r="AEA71" s="290">
        <f t="shared" si="172"/>
        <v>10338.350000000002</v>
      </c>
      <c r="AEB71" s="290">
        <f t="shared" si="172"/>
        <v>7996.66</v>
      </c>
      <c r="AEC71" s="290">
        <f t="shared" si="172"/>
        <v>7688.02</v>
      </c>
      <c r="AED71" s="290">
        <f t="shared" si="172"/>
        <v>9739.7900000000009</v>
      </c>
      <c r="AEE71" s="290">
        <f t="shared" si="172"/>
        <v>9089.01</v>
      </c>
      <c r="AEF71" s="293">
        <f t="shared" si="172"/>
        <v>0</v>
      </c>
      <c r="AEG71" s="292">
        <f t="shared" si="172"/>
        <v>114393.33</v>
      </c>
      <c r="AEH71" s="293">
        <f t="shared" si="172"/>
        <v>105572.52</v>
      </c>
      <c r="AEI71" s="292">
        <f t="shared" si="172"/>
        <v>0</v>
      </c>
      <c r="AEJ71" s="290">
        <f t="shared" si="172"/>
        <v>0</v>
      </c>
      <c r="AEK71" s="290">
        <f t="shared" si="172"/>
        <v>0</v>
      </c>
      <c r="AEL71" s="290">
        <f t="shared" si="172"/>
        <v>160</v>
      </c>
      <c r="AEM71" s="290">
        <f t="shared" si="172"/>
        <v>0</v>
      </c>
      <c r="AEN71" s="290">
        <f t="shared" si="172"/>
        <v>80</v>
      </c>
      <c r="AEO71" s="290">
        <f t="shared" si="172"/>
        <v>0</v>
      </c>
      <c r="AEP71" s="290">
        <f t="shared" si="172"/>
        <v>80</v>
      </c>
      <c r="AEQ71" s="290">
        <f t="shared" si="172"/>
        <v>0</v>
      </c>
      <c r="AER71" s="290">
        <f t="shared" si="172"/>
        <v>160</v>
      </c>
      <c r="AES71" s="290">
        <f t="shared" si="172"/>
        <v>0</v>
      </c>
      <c r="AET71" s="290">
        <f t="shared" si="172"/>
        <v>80</v>
      </c>
      <c r="AEU71" s="293">
        <f t="shared" si="172"/>
        <v>0</v>
      </c>
      <c r="AEV71" s="292">
        <f t="shared" si="172"/>
        <v>560</v>
      </c>
      <c r="AEW71" s="293">
        <f t="shared" si="172"/>
        <v>560</v>
      </c>
      <c r="AEX71" s="292">
        <f t="shared" si="172"/>
        <v>0</v>
      </c>
      <c r="AEY71" s="290">
        <f t="shared" si="172"/>
        <v>0</v>
      </c>
      <c r="AEZ71" s="290">
        <f t="shared" si="172"/>
        <v>0</v>
      </c>
      <c r="AFA71" s="290">
        <f t="shared" si="172"/>
        <v>0</v>
      </c>
      <c r="AFB71" s="290">
        <f t="shared" si="172"/>
        <v>0</v>
      </c>
      <c r="AFC71" s="290">
        <f t="shared" si="172"/>
        <v>0</v>
      </c>
      <c r="AFD71" s="290">
        <f t="shared" si="172"/>
        <v>0</v>
      </c>
      <c r="AFE71" s="290">
        <f t="shared" si="172"/>
        <v>0</v>
      </c>
      <c r="AFF71" s="290">
        <f t="shared" si="172"/>
        <v>0</v>
      </c>
      <c r="AFG71" s="290">
        <f t="shared" si="172"/>
        <v>0</v>
      </c>
      <c r="AFH71" s="290">
        <f t="shared" si="172"/>
        <v>0</v>
      </c>
      <c r="AFI71" s="290">
        <f t="shared" si="172"/>
        <v>0</v>
      </c>
      <c r="AFJ71" s="293">
        <f t="shared" si="172"/>
        <v>0</v>
      </c>
      <c r="AFK71" s="292">
        <f t="shared" si="172"/>
        <v>0</v>
      </c>
      <c r="AFL71" s="293">
        <f t="shared" si="172"/>
        <v>0</v>
      </c>
      <c r="AFM71" s="292">
        <f t="shared" si="172"/>
        <v>2128.2799999999997</v>
      </c>
      <c r="AFN71" s="290">
        <f t="shared" si="172"/>
        <v>626.6</v>
      </c>
      <c r="AFO71" s="290">
        <f t="shared" si="172"/>
        <v>1193.0900000000001</v>
      </c>
      <c r="AFP71" s="290">
        <f t="shared" si="172"/>
        <v>450.84000000000003</v>
      </c>
      <c r="AFQ71" s="290">
        <f t="shared" si="172"/>
        <v>1150.04</v>
      </c>
      <c r="AFR71" s="290">
        <f t="shared" si="172"/>
        <v>671.58999999999992</v>
      </c>
      <c r="AFS71" s="290">
        <f t="shared" si="172"/>
        <v>1322.3000000000002</v>
      </c>
      <c r="AFT71" s="290">
        <f t="shared" ref="AFT71:AIE71" si="173">SUM(AFT3:AFT69)</f>
        <v>5072.97</v>
      </c>
      <c r="AFU71" s="290">
        <f t="shared" si="173"/>
        <v>1056.94</v>
      </c>
      <c r="AFV71" s="290">
        <f t="shared" si="173"/>
        <v>1041.1500000000001</v>
      </c>
      <c r="AFW71" s="290">
        <f t="shared" si="173"/>
        <v>1041.98</v>
      </c>
      <c r="AFX71" s="290">
        <f t="shared" si="173"/>
        <v>3284.99</v>
      </c>
      <c r="AFY71" s="293">
        <f t="shared" si="173"/>
        <v>0</v>
      </c>
      <c r="AFZ71" s="292">
        <f t="shared" si="173"/>
        <v>19040.77</v>
      </c>
      <c r="AGA71" s="293">
        <f t="shared" si="173"/>
        <v>16912.489999999998</v>
      </c>
      <c r="AGB71" s="292">
        <f t="shared" si="173"/>
        <v>237.14999999999998</v>
      </c>
      <c r="AGC71" s="290">
        <f t="shared" si="173"/>
        <v>52.449999999999996</v>
      </c>
      <c r="AGD71" s="290">
        <f t="shared" si="173"/>
        <v>108.75999999999999</v>
      </c>
      <c r="AGE71" s="290">
        <f t="shared" si="173"/>
        <v>36.400000000000006</v>
      </c>
      <c r="AGF71" s="290">
        <f t="shared" si="173"/>
        <v>112.5</v>
      </c>
      <c r="AGG71" s="290">
        <f t="shared" si="173"/>
        <v>34.25</v>
      </c>
      <c r="AGH71" s="290">
        <f t="shared" si="173"/>
        <v>132.44</v>
      </c>
      <c r="AGI71" s="290">
        <f t="shared" si="173"/>
        <v>573.52</v>
      </c>
      <c r="AGJ71" s="290">
        <f t="shared" si="173"/>
        <v>126.73</v>
      </c>
      <c r="AGK71" s="290">
        <f t="shared" si="173"/>
        <v>216.88</v>
      </c>
      <c r="AGL71" s="290">
        <f t="shared" si="173"/>
        <v>146.75</v>
      </c>
      <c r="AGM71" s="290">
        <f t="shared" si="173"/>
        <v>304.32</v>
      </c>
      <c r="AGN71" s="293">
        <f t="shared" si="173"/>
        <v>0</v>
      </c>
      <c r="AGO71" s="292">
        <f t="shared" si="173"/>
        <v>2082.15</v>
      </c>
      <c r="AGP71" s="293">
        <f t="shared" si="173"/>
        <v>1845</v>
      </c>
      <c r="AGQ71" s="292">
        <f t="shared" si="173"/>
        <v>200.61</v>
      </c>
      <c r="AGR71" s="290">
        <f t="shared" si="173"/>
        <v>171.26</v>
      </c>
      <c r="AGS71" s="290">
        <f t="shared" si="173"/>
        <v>-70.509999999999991</v>
      </c>
      <c r="AGT71" s="290">
        <f t="shared" si="173"/>
        <v>52.64</v>
      </c>
      <c r="AGU71" s="290">
        <f t="shared" si="173"/>
        <v>78.84</v>
      </c>
      <c r="AGV71" s="290">
        <f t="shared" si="173"/>
        <v>101.3</v>
      </c>
      <c r="AGW71" s="290">
        <f t="shared" si="173"/>
        <v>47.4</v>
      </c>
      <c r="AGX71" s="290">
        <f t="shared" si="173"/>
        <v>83.3</v>
      </c>
      <c r="AGY71" s="290">
        <f t="shared" si="173"/>
        <v>74.599999999999994</v>
      </c>
      <c r="AGZ71" s="290">
        <f t="shared" si="173"/>
        <v>30.2</v>
      </c>
      <c r="AHA71" s="290">
        <f t="shared" si="173"/>
        <v>214.6</v>
      </c>
      <c r="AHB71" s="290">
        <f t="shared" si="173"/>
        <v>25.3</v>
      </c>
      <c r="AHC71" s="293">
        <f t="shared" si="173"/>
        <v>0</v>
      </c>
      <c r="AHD71" s="292">
        <f t="shared" si="173"/>
        <v>1009.54</v>
      </c>
      <c r="AHE71" s="293">
        <f t="shared" si="173"/>
        <v>808.93000000000006</v>
      </c>
      <c r="AHF71" s="292">
        <f t="shared" si="173"/>
        <v>8600.5</v>
      </c>
      <c r="AHG71" s="290">
        <f t="shared" si="173"/>
        <v>9333.4699999999975</v>
      </c>
      <c r="AHH71" s="290">
        <f t="shared" si="173"/>
        <v>8416.0000000000018</v>
      </c>
      <c r="AHI71" s="290">
        <f t="shared" si="173"/>
        <v>8271.66</v>
      </c>
      <c r="AHJ71" s="290">
        <f t="shared" si="173"/>
        <v>8904.93</v>
      </c>
      <c r="AHK71" s="290">
        <f t="shared" si="173"/>
        <v>8948.17</v>
      </c>
      <c r="AHL71" s="290">
        <f t="shared" si="173"/>
        <v>7929.4400000000014</v>
      </c>
      <c r="AHM71" s="290">
        <f t="shared" si="173"/>
        <v>5703.5499999999993</v>
      </c>
      <c r="AHN71" s="290">
        <f t="shared" si="173"/>
        <v>8598.75</v>
      </c>
      <c r="AHO71" s="290">
        <f t="shared" si="173"/>
        <v>2592.1299999999997</v>
      </c>
      <c r="AHP71" s="290">
        <f t="shared" si="173"/>
        <v>6381.6400000000012</v>
      </c>
      <c r="AHQ71" s="290">
        <f t="shared" si="173"/>
        <v>7200.1100000000015</v>
      </c>
      <c r="AHR71" s="293">
        <f t="shared" si="173"/>
        <v>0</v>
      </c>
      <c r="AHS71" s="292">
        <f t="shared" si="173"/>
        <v>90880.35000000002</v>
      </c>
      <c r="AHT71" s="293">
        <f t="shared" si="173"/>
        <v>82279.850000000006</v>
      </c>
      <c r="AHU71" s="292">
        <f t="shared" si="173"/>
        <v>611.12</v>
      </c>
      <c r="AHV71" s="290">
        <f t="shared" si="173"/>
        <v>893.9799999999999</v>
      </c>
      <c r="AHW71" s="290">
        <f t="shared" si="173"/>
        <v>1222.0300000000002</v>
      </c>
      <c r="AHX71" s="290">
        <f t="shared" si="173"/>
        <v>478.13</v>
      </c>
      <c r="AHY71" s="290">
        <f t="shared" si="173"/>
        <v>804.63000000000011</v>
      </c>
      <c r="AHZ71" s="290">
        <f t="shared" si="173"/>
        <v>620.73000000000013</v>
      </c>
      <c r="AIA71" s="290">
        <f t="shared" si="173"/>
        <v>1248.83</v>
      </c>
      <c r="AIB71" s="290">
        <f t="shared" si="173"/>
        <v>537.94999999999993</v>
      </c>
      <c r="AIC71" s="290">
        <f t="shared" si="173"/>
        <v>571.71999999999991</v>
      </c>
      <c r="AID71" s="290">
        <f t="shared" si="173"/>
        <v>994.21</v>
      </c>
      <c r="AIE71" s="290">
        <f t="shared" si="173"/>
        <v>426.21</v>
      </c>
      <c r="AIF71" s="290">
        <f t="shared" ref="AIF71:AKQ71" si="174">SUM(AIF3:AIF69)</f>
        <v>1475.91</v>
      </c>
      <c r="AIG71" s="293">
        <f t="shared" si="174"/>
        <v>0</v>
      </c>
      <c r="AIH71" s="292">
        <f t="shared" si="174"/>
        <v>9885.4500000000007</v>
      </c>
      <c r="AII71" s="293">
        <f t="shared" si="174"/>
        <v>9274.33</v>
      </c>
      <c r="AIJ71" s="292">
        <f t="shared" si="174"/>
        <v>0</v>
      </c>
      <c r="AIK71" s="290">
        <f t="shared" si="174"/>
        <v>0</v>
      </c>
      <c r="AIL71" s="290">
        <f t="shared" si="174"/>
        <v>0</v>
      </c>
      <c r="AIM71" s="290">
        <f t="shared" si="174"/>
        <v>0</v>
      </c>
      <c r="AIN71" s="290">
        <f t="shared" si="174"/>
        <v>0</v>
      </c>
      <c r="AIO71" s="290">
        <f t="shared" si="174"/>
        <v>0</v>
      </c>
      <c r="AIP71" s="290">
        <f t="shared" si="174"/>
        <v>0</v>
      </c>
      <c r="AIQ71" s="290">
        <f t="shared" si="174"/>
        <v>0</v>
      </c>
      <c r="AIR71" s="290">
        <f t="shared" si="174"/>
        <v>0</v>
      </c>
      <c r="AIS71" s="290">
        <f t="shared" si="174"/>
        <v>0</v>
      </c>
      <c r="AIT71" s="290">
        <f t="shared" si="174"/>
        <v>0</v>
      </c>
      <c r="AIU71" s="290">
        <f t="shared" si="174"/>
        <v>0</v>
      </c>
      <c r="AIV71" s="293">
        <f t="shared" si="174"/>
        <v>0</v>
      </c>
      <c r="AIW71" s="292">
        <f t="shared" si="174"/>
        <v>0</v>
      </c>
      <c r="AIX71" s="293">
        <f t="shared" si="174"/>
        <v>0</v>
      </c>
      <c r="AIY71" s="292">
        <f t="shared" si="174"/>
        <v>30</v>
      </c>
      <c r="AIZ71" s="290">
        <f t="shared" si="174"/>
        <v>30</v>
      </c>
      <c r="AJA71" s="290">
        <f t="shared" si="174"/>
        <v>274.33999999999997</v>
      </c>
      <c r="AJB71" s="290">
        <f t="shared" si="174"/>
        <v>60</v>
      </c>
      <c r="AJC71" s="290">
        <f t="shared" si="174"/>
        <v>0</v>
      </c>
      <c r="AJD71" s="290">
        <f t="shared" si="174"/>
        <v>30</v>
      </c>
      <c r="AJE71" s="290">
        <f t="shared" si="174"/>
        <v>2</v>
      </c>
      <c r="AJF71" s="290">
        <f t="shared" si="174"/>
        <v>0</v>
      </c>
      <c r="AJG71" s="290">
        <f t="shared" si="174"/>
        <v>0</v>
      </c>
      <c r="AJH71" s="290">
        <f t="shared" si="174"/>
        <v>-396.34</v>
      </c>
      <c r="AJI71" s="290">
        <f t="shared" si="174"/>
        <v>0</v>
      </c>
      <c r="AJJ71" s="290">
        <f t="shared" si="174"/>
        <v>0</v>
      </c>
      <c r="AJK71" s="293">
        <f t="shared" si="174"/>
        <v>0</v>
      </c>
      <c r="AJL71" s="292">
        <f t="shared" si="174"/>
        <v>30</v>
      </c>
      <c r="AJM71" s="293">
        <f t="shared" si="174"/>
        <v>0</v>
      </c>
      <c r="AJN71" s="292">
        <f t="shared" si="174"/>
        <v>148268.01999999999</v>
      </c>
      <c r="AJO71" s="290">
        <f t="shared" si="174"/>
        <v>152602.66000000003</v>
      </c>
      <c r="AJP71" s="290">
        <f t="shared" si="174"/>
        <v>129012.45</v>
      </c>
      <c r="AJQ71" s="290">
        <f t="shared" si="174"/>
        <v>151679.53999999998</v>
      </c>
      <c r="AJR71" s="290">
        <f t="shared" si="174"/>
        <v>12231.16</v>
      </c>
      <c r="AJS71" s="290">
        <f t="shared" si="174"/>
        <v>11658.91</v>
      </c>
      <c r="AJT71" s="290">
        <f t="shared" si="174"/>
        <v>20001.370000000003</v>
      </c>
      <c r="AJU71" s="290">
        <f t="shared" si="174"/>
        <v>10278.67</v>
      </c>
      <c r="AJV71" s="290">
        <f t="shared" si="174"/>
        <v>8100.81</v>
      </c>
      <c r="AJW71" s="290">
        <f t="shared" si="174"/>
        <v>12847.94</v>
      </c>
      <c r="AJX71" s="290">
        <f t="shared" si="174"/>
        <v>15043.289999999997</v>
      </c>
      <c r="AJY71" s="290">
        <f t="shared" si="174"/>
        <v>12240.52</v>
      </c>
      <c r="AJZ71" s="293">
        <f t="shared" si="174"/>
        <v>0</v>
      </c>
      <c r="AKA71" s="292">
        <f t="shared" si="174"/>
        <v>683965.34</v>
      </c>
      <c r="AKB71" s="293">
        <f t="shared" si="174"/>
        <v>535697.31999999995</v>
      </c>
      <c r="AKC71" s="292">
        <f t="shared" si="174"/>
        <v>169493.38</v>
      </c>
      <c r="AKD71" s="290">
        <f t="shared" si="174"/>
        <v>189578.15000000002</v>
      </c>
      <c r="AKE71" s="290">
        <f t="shared" si="174"/>
        <v>158039.48999999996</v>
      </c>
      <c r="AKF71" s="290">
        <f t="shared" si="174"/>
        <v>170512.62999999998</v>
      </c>
      <c r="AKG71" s="290">
        <f t="shared" si="174"/>
        <v>134835.22</v>
      </c>
      <c r="AKH71" s="290">
        <f t="shared" si="174"/>
        <v>142481.76</v>
      </c>
      <c r="AKI71" s="290">
        <f t="shared" si="174"/>
        <v>142951.30000000002</v>
      </c>
      <c r="AKJ71" s="290">
        <f t="shared" si="174"/>
        <v>82823.060000000012</v>
      </c>
      <c r="AKK71" s="290">
        <f t="shared" si="174"/>
        <v>78997.450000000012</v>
      </c>
      <c r="AKL71" s="290">
        <f t="shared" si="174"/>
        <v>93991.570000000022</v>
      </c>
      <c r="AKM71" s="290">
        <f t="shared" si="174"/>
        <v>91114.95</v>
      </c>
      <c r="AKN71" s="290">
        <f t="shared" si="174"/>
        <v>84118.62</v>
      </c>
      <c r="AKO71" s="293">
        <f t="shared" si="174"/>
        <v>0</v>
      </c>
      <c r="AKP71" s="292">
        <f t="shared" si="174"/>
        <v>1538937.58</v>
      </c>
      <c r="AKQ71" s="293">
        <f t="shared" si="174"/>
        <v>1369444.1999999995</v>
      </c>
      <c r="AKR71" s="292">
        <f t="shared" ref="AKR71:ANC71" si="175">SUM(AKR3:AKR69)</f>
        <v>2184862.7900000005</v>
      </c>
      <c r="AKS71" s="290">
        <f t="shared" si="175"/>
        <v>341157.86000000004</v>
      </c>
      <c r="AKT71" s="290">
        <f t="shared" si="175"/>
        <v>929907.72</v>
      </c>
      <c r="AKU71" s="290">
        <f t="shared" si="175"/>
        <v>854407.78000000014</v>
      </c>
      <c r="AKV71" s="290">
        <f t="shared" si="175"/>
        <v>390230.99</v>
      </c>
      <c r="AKW71" s="290">
        <f t="shared" si="175"/>
        <v>717755.87999999989</v>
      </c>
      <c r="AKX71" s="290">
        <f t="shared" si="175"/>
        <v>414210.85</v>
      </c>
      <c r="AKY71" s="290">
        <f t="shared" si="175"/>
        <v>524826.40999999992</v>
      </c>
      <c r="AKZ71" s="290">
        <f t="shared" si="175"/>
        <v>399745.1700000001</v>
      </c>
      <c r="ALA71" s="290">
        <f t="shared" si="175"/>
        <v>750501.73</v>
      </c>
      <c r="ALB71" s="290">
        <f t="shared" si="175"/>
        <v>476040.49000000005</v>
      </c>
      <c r="ALC71" s="290">
        <f t="shared" si="175"/>
        <v>677944.47999999986</v>
      </c>
      <c r="ALD71" s="293">
        <f t="shared" si="175"/>
        <v>0</v>
      </c>
      <c r="ALE71" s="292">
        <f t="shared" si="175"/>
        <v>8661592.1499999985</v>
      </c>
      <c r="ALF71" s="293">
        <f t="shared" si="175"/>
        <v>6476729.3599999975</v>
      </c>
      <c r="ALG71" s="292">
        <f t="shared" si="175"/>
        <v>6305.9</v>
      </c>
      <c r="ALH71" s="290">
        <f t="shared" si="175"/>
        <v>5209.4299999999994</v>
      </c>
      <c r="ALI71" s="290">
        <f t="shared" si="175"/>
        <v>3847.2200000000003</v>
      </c>
      <c r="ALJ71" s="290">
        <f t="shared" si="175"/>
        <v>3162.42</v>
      </c>
      <c r="ALK71" s="290">
        <f t="shared" si="175"/>
        <v>2870.26</v>
      </c>
      <c r="ALL71" s="290">
        <f t="shared" si="175"/>
        <v>2959.56</v>
      </c>
      <c r="ALM71" s="290">
        <f t="shared" si="175"/>
        <v>2339.98</v>
      </c>
      <c r="ALN71" s="290">
        <f t="shared" si="175"/>
        <v>1279.8799999999999</v>
      </c>
      <c r="ALO71" s="290">
        <f t="shared" si="175"/>
        <v>5281.78</v>
      </c>
      <c r="ALP71" s="290">
        <f t="shared" si="175"/>
        <v>1360.04</v>
      </c>
      <c r="ALQ71" s="290">
        <f t="shared" si="175"/>
        <v>5991.55</v>
      </c>
      <c r="ALR71" s="290">
        <f t="shared" si="175"/>
        <v>2134.11</v>
      </c>
      <c r="ALS71" s="293">
        <f t="shared" si="175"/>
        <v>0</v>
      </c>
      <c r="ALT71" s="292">
        <f t="shared" si="175"/>
        <v>42742.130000000005</v>
      </c>
      <c r="ALU71" s="293">
        <f t="shared" si="175"/>
        <v>36436.230000000003</v>
      </c>
      <c r="ALV71" s="292">
        <f t="shared" si="175"/>
        <v>513109.25999999995</v>
      </c>
      <c r="ALW71" s="290">
        <f t="shared" si="175"/>
        <v>224381.52000000002</v>
      </c>
      <c r="ALX71" s="290">
        <f t="shared" si="175"/>
        <v>155977.33000000002</v>
      </c>
      <c r="ALY71" s="290">
        <f t="shared" si="175"/>
        <v>207584.20999999993</v>
      </c>
      <c r="ALZ71" s="290">
        <f t="shared" si="175"/>
        <v>162191.45999999996</v>
      </c>
      <c r="AMA71" s="290">
        <f t="shared" si="175"/>
        <v>185139.91</v>
      </c>
      <c r="AMB71" s="290">
        <f t="shared" si="175"/>
        <v>110335.45</v>
      </c>
      <c r="AMC71" s="290">
        <f t="shared" si="175"/>
        <v>40812.700000000012</v>
      </c>
      <c r="AMD71" s="290">
        <f t="shared" si="175"/>
        <v>60504.189999999995</v>
      </c>
      <c r="AME71" s="290">
        <f t="shared" si="175"/>
        <v>90489.459999999977</v>
      </c>
      <c r="AMF71" s="290">
        <f t="shared" si="175"/>
        <v>95957.97</v>
      </c>
      <c r="AMG71" s="290">
        <f t="shared" si="175"/>
        <v>88162.87</v>
      </c>
      <c r="AMH71" s="293">
        <f t="shared" si="175"/>
        <v>0</v>
      </c>
      <c r="AMI71" s="292">
        <f t="shared" si="175"/>
        <v>1934646.3299999996</v>
      </c>
      <c r="AMJ71" s="293">
        <f t="shared" si="175"/>
        <v>1421537.07</v>
      </c>
      <c r="AMK71" s="292">
        <f t="shared" si="175"/>
        <v>1251135.8099999991</v>
      </c>
      <c r="AML71" s="290">
        <f t="shared" si="175"/>
        <v>209250.01</v>
      </c>
      <c r="AMM71" s="290">
        <f t="shared" si="175"/>
        <v>219025.88999999998</v>
      </c>
      <c r="AMN71" s="290">
        <f t="shared" si="175"/>
        <v>216454.7300000001</v>
      </c>
      <c r="AMO71" s="290">
        <f t="shared" si="175"/>
        <v>235518.38000000003</v>
      </c>
      <c r="AMP71" s="290">
        <f t="shared" si="175"/>
        <v>213579.5</v>
      </c>
      <c r="AMQ71" s="290">
        <f t="shared" si="175"/>
        <v>203459.74999999997</v>
      </c>
      <c r="AMR71" s="290">
        <f t="shared" si="175"/>
        <v>176934.60999999996</v>
      </c>
      <c r="AMS71" s="290">
        <f t="shared" si="175"/>
        <v>102689.20000000001</v>
      </c>
      <c r="AMT71" s="290">
        <f t="shared" si="175"/>
        <v>97400.400000000009</v>
      </c>
      <c r="AMU71" s="290">
        <f t="shared" si="175"/>
        <v>97374.579999999987</v>
      </c>
      <c r="AMV71" s="290">
        <f t="shared" si="175"/>
        <v>72178.009999999995</v>
      </c>
      <c r="AMW71" s="293">
        <f t="shared" si="175"/>
        <v>0</v>
      </c>
      <c r="AMX71" s="292">
        <f t="shared" si="175"/>
        <v>3095000.8699999987</v>
      </c>
      <c r="AMY71" s="293">
        <f t="shared" si="175"/>
        <v>1843865.0600000008</v>
      </c>
      <c r="AMZ71" s="292">
        <f t="shared" si="175"/>
        <v>14703.11</v>
      </c>
      <c r="ANA71" s="290">
        <f t="shared" si="175"/>
        <v>16228.77</v>
      </c>
      <c r="ANB71" s="290">
        <f t="shared" si="175"/>
        <v>10078.040000000001</v>
      </c>
      <c r="ANC71" s="290">
        <f t="shared" si="175"/>
        <v>13715.72</v>
      </c>
      <c r="AND71" s="290">
        <f t="shared" ref="AND71:APO71" si="176">SUM(AND3:AND69)</f>
        <v>11932.669999999998</v>
      </c>
      <c r="ANE71" s="290">
        <f t="shared" si="176"/>
        <v>12998.49</v>
      </c>
      <c r="ANF71" s="290">
        <f t="shared" si="176"/>
        <v>16133.570000000002</v>
      </c>
      <c r="ANG71" s="290">
        <f t="shared" si="176"/>
        <v>9228.94</v>
      </c>
      <c r="ANH71" s="290">
        <f t="shared" si="176"/>
        <v>9066.36</v>
      </c>
      <c r="ANI71" s="290">
        <f t="shared" si="176"/>
        <v>12936.96</v>
      </c>
      <c r="ANJ71" s="290">
        <f t="shared" si="176"/>
        <v>12482.150000000001</v>
      </c>
      <c r="ANK71" s="290">
        <f t="shared" si="176"/>
        <v>8962.1999999999989</v>
      </c>
      <c r="ANL71" s="293">
        <f t="shared" si="176"/>
        <v>0</v>
      </c>
      <c r="ANM71" s="292">
        <f t="shared" si="176"/>
        <v>148466.98000000001</v>
      </c>
      <c r="ANN71" s="293">
        <f t="shared" si="176"/>
        <v>133763.87</v>
      </c>
      <c r="ANO71" s="292">
        <f t="shared" si="176"/>
        <v>20</v>
      </c>
      <c r="ANP71" s="290">
        <f t="shared" si="176"/>
        <v>-78.88</v>
      </c>
      <c r="ANQ71" s="290">
        <f t="shared" si="176"/>
        <v>-160</v>
      </c>
      <c r="ANR71" s="290">
        <f t="shared" si="176"/>
        <v>167.68</v>
      </c>
      <c r="ANS71" s="290">
        <f t="shared" si="176"/>
        <v>-160</v>
      </c>
      <c r="ANT71" s="290">
        <f t="shared" si="176"/>
        <v>2.56</v>
      </c>
      <c r="ANU71" s="290">
        <f t="shared" si="176"/>
        <v>0</v>
      </c>
      <c r="ANV71" s="290">
        <f t="shared" si="176"/>
        <v>0</v>
      </c>
      <c r="ANW71" s="290">
        <f t="shared" si="176"/>
        <v>80</v>
      </c>
      <c r="ANX71" s="290">
        <f t="shared" si="176"/>
        <v>-77.44</v>
      </c>
      <c r="ANY71" s="290">
        <f t="shared" si="176"/>
        <v>340</v>
      </c>
      <c r="ANZ71" s="290">
        <f t="shared" si="176"/>
        <v>-80</v>
      </c>
      <c r="AOA71" s="293">
        <f t="shared" si="176"/>
        <v>0</v>
      </c>
      <c r="AOB71" s="292">
        <f t="shared" si="176"/>
        <v>53.92</v>
      </c>
      <c r="AOC71" s="293">
        <f t="shared" si="176"/>
        <v>33.92</v>
      </c>
      <c r="AOD71" s="292">
        <f t="shared" si="176"/>
        <v>350</v>
      </c>
      <c r="AOE71" s="290">
        <f t="shared" si="176"/>
        <v>850</v>
      </c>
      <c r="AOF71" s="290">
        <f t="shared" si="176"/>
        <v>600</v>
      </c>
      <c r="AOG71" s="290">
        <f t="shared" si="176"/>
        <v>700</v>
      </c>
      <c r="AOH71" s="290">
        <f t="shared" si="176"/>
        <v>600</v>
      </c>
      <c r="AOI71" s="290">
        <f t="shared" si="176"/>
        <v>700</v>
      </c>
      <c r="AOJ71" s="290">
        <f t="shared" si="176"/>
        <v>500</v>
      </c>
      <c r="AOK71" s="290">
        <f t="shared" si="176"/>
        <v>550</v>
      </c>
      <c r="AOL71" s="290">
        <f t="shared" si="176"/>
        <v>500</v>
      </c>
      <c r="AOM71" s="290">
        <f t="shared" si="176"/>
        <v>550</v>
      </c>
      <c r="AON71" s="290">
        <f t="shared" si="176"/>
        <v>800</v>
      </c>
      <c r="AOO71" s="290">
        <f t="shared" si="176"/>
        <v>700</v>
      </c>
      <c r="AOP71" s="293">
        <f t="shared" si="176"/>
        <v>0</v>
      </c>
      <c r="AOQ71" s="292">
        <f t="shared" si="176"/>
        <v>7400</v>
      </c>
      <c r="AOR71" s="293">
        <f t="shared" si="176"/>
        <v>7050</v>
      </c>
      <c r="AOS71" s="292">
        <f t="shared" si="176"/>
        <v>1460</v>
      </c>
      <c r="AOT71" s="290">
        <f t="shared" si="176"/>
        <v>2160</v>
      </c>
      <c r="AOU71" s="290">
        <f t="shared" si="176"/>
        <v>1380</v>
      </c>
      <c r="AOV71" s="290">
        <f t="shared" si="176"/>
        <v>1160</v>
      </c>
      <c r="AOW71" s="290">
        <f t="shared" si="176"/>
        <v>1190</v>
      </c>
      <c r="AOX71" s="290">
        <f t="shared" si="176"/>
        <v>440</v>
      </c>
      <c r="AOY71" s="290">
        <f t="shared" si="176"/>
        <v>980.92</v>
      </c>
      <c r="AOZ71" s="290">
        <f t="shared" si="176"/>
        <v>680</v>
      </c>
      <c r="APA71" s="290">
        <f t="shared" si="176"/>
        <v>2860</v>
      </c>
      <c r="APB71" s="290">
        <f t="shared" si="176"/>
        <v>680</v>
      </c>
      <c r="APC71" s="290">
        <f t="shared" si="176"/>
        <v>580</v>
      </c>
      <c r="APD71" s="290">
        <f t="shared" si="176"/>
        <v>1360.92</v>
      </c>
      <c r="APE71" s="293">
        <f t="shared" si="176"/>
        <v>0</v>
      </c>
      <c r="APF71" s="292">
        <f t="shared" si="176"/>
        <v>14931.84</v>
      </c>
      <c r="APG71" s="293">
        <f t="shared" si="176"/>
        <v>13471.84</v>
      </c>
      <c r="APH71" s="292">
        <f t="shared" si="176"/>
        <v>12868.55</v>
      </c>
      <c r="API71" s="290">
        <f t="shared" si="176"/>
        <v>17539.66</v>
      </c>
      <c r="APJ71" s="290">
        <f t="shared" si="176"/>
        <v>13927.05</v>
      </c>
      <c r="APK71" s="290">
        <f t="shared" si="176"/>
        <v>11478.890000000001</v>
      </c>
      <c r="APL71" s="290">
        <f t="shared" si="176"/>
        <v>15989.05</v>
      </c>
      <c r="APM71" s="290">
        <f t="shared" si="176"/>
        <v>14817.9</v>
      </c>
      <c r="APN71" s="290">
        <f t="shared" si="176"/>
        <v>10669.05</v>
      </c>
      <c r="APO71" s="290">
        <f t="shared" si="176"/>
        <v>5728.2</v>
      </c>
      <c r="APP71" s="290">
        <f t="shared" ref="APP71:ARL71" si="177">SUM(APP3:APP69)</f>
        <v>1595.15</v>
      </c>
      <c r="APQ71" s="290">
        <f t="shared" si="177"/>
        <v>4160</v>
      </c>
      <c r="APR71" s="290">
        <f t="shared" si="177"/>
        <v>5405</v>
      </c>
      <c r="APS71" s="290">
        <f t="shared" si="177"/>
        <v>3747</v>
      </c>
      <c r="APT71" s="293">
        <f t="shared" si="177"/>
        <v>0</v>
      </c>
      <c r="APU71" s="292">
        <f t="shared" si="177"/>
        <v>117925.5</v>
      </c>
      <c r="APV71" s="293">
        <f t="shared" si="177"/>
        <v>105056.95</v>
      </c>
      <c r="APW71" s="292">
        <f t="shared" si="177"/>
        <v>0</v>
      </c>
      <c r="APX71" s="290">
        <f t="shared" si="177"/>
        <v>0</v>
      </c>
      <c r="APY71" s="290">
        <f t="shared" si="177"/>
        <v>0</v>
      </c>
      <c r="APZ71" s="290">
        <f t="shared" si="177"/>
        <v>0</v>
      </c>
      <c r="AQA71" s="290">
        <f t="shared" si="177"/>
        <v>790</v>
      </c>
      <c r="AQB71" s="290">
        <f t="shared" si="177"/>
        <v>1185</v>
      </c>
      <c r="AQC71" s="290">
        <f t="shared" si="177"/>
        <v>790</v>
      </c>
      <c r="AQD71" s="290">
        <f t="shared" si="177"/>
        <v>790</v>
      </c>
      <c r="AQE71" s="290">
        <f t="shared" si="177"/>
        <v>2370</v>
      </c>
      <c r="AQF71" s="290">
        <f t="shared" si="177"/>
        <v>-392.5</v>
      </c>
      <c r="AQG71" s="290">
        <f t="shared" si="177"/>
        <v>1580</v>
      </c>
      <c r="AQH71" s="290">
        <f t="shared" si="177"/>
        <v>1975</v>
      </c>
      <c r="AQI71" s="293">
        <f t="shared" si="177"/>
        <v>0</v>
      </c>
      <c r="AQJ71" s="292">
        <f t="shared" si="177"/>
        <v>9087.5</v>
      </c>
      <c r="AQK71" s="293">
        <f t="shared" si="177"/>
        <v>9087.5</v>
      </c>
      <c r="AQL71" s="292">
        <f t="shared" si="177"/>
        <v>0</v>
      </c>
      <c r="AQM71" s="290">
        <f t="shared" si="177"/>
        <v>0</v>
      </c>
      <c r="AQN71" s="290">
        <f t="shared" si="177"/>
        <v>0</v>
      </c>
      <c r="AQO71" s="290">
        <f t="shared" si="177"/>
        <v>0</v>
      </c>
      <c r="AQP71" s="290">
        <f t="shared" si="177"/>
        <v>1072689</v>
      </c>
      <c r="AQQ71" s="290">
        <f t="shared" si="177"/>
        <v>1057553</v>
      </c>
      <c r="AQR71" s="290">
        <f t="shared" si="177"/>
        <v>11180383</v>
      </c>
      <c r="AQS71" s="290">
        <f t="shared" si="177"/>
        <v>2502047</v>
      </c>
      <c r="AQT71" s="290">
        <f t="shared" si="177"/>
        <v>0</v>
      </c>
      <c r="AQU71" s="290">
        <f t="shared" si="177"/>
        <v>0</v>
      </c>
      <c r="AQV71" s="290">
        <f t="shared" si="177"/>
        <v>0</v>
      </c>
      <c r="AQW71" s="290">
        <f t="shared" si="177"/>
        <v>0</v>
      </c>
      <c r="AQX71" s="293">
        <f t="shared" si="177"/>
        <v>0</v>
      </c>
      <c r="AQY71" s="292">
        <f t="shared" si="177"/>
        <v>15812672</v>
      </c>
      <c r="AQZ71" s="293">
        <f t="shared" si="177"/>
        <v>15812672</v>
      </c>
      <c r="ARA71" s="290">
        <f t="shared" si="177"/>
        <v>2294644</v>
      </c>
      <c r="ARB71" s="290">
        <f t="shared" si="177"/>
        <v>455634</v>
      </c>
      <c r="ARC71" s="290">
        <f t="shared" si="177"/>
        <v>455634</v>
      </c>
      <c r="ARD71" s="290">
        <f t="shared" si="177"/>
        <v>5576196</v>
      </c>
      <c r="ARE71" s="290">
        <f t="shared" si="177"/>
        <v>2162488</v>
      </c>
      <c r="ARF71" s="290">
        <f t="shared" si="177"/>
        <v>2162488</v>
      </c>
      <c r="ARG71" s="290">
        <f t="shared" si="177"/>
        <v>2167953</v>
      </c>
      <c r="ARH71" s="290">
        <f t="shared" si="177"/>
        <v>2427908.2999999998</v>
      </c>
      <c r="ARI71" s="290">
        <f t="shared" si="177"/>
        <v>2804055.9099999997</v>
      </c>
      <c r="ARJ71" s="290">
        <f t="shared" si="177"/>
        <v>32441.100000000002</v>
      </c>
      <c r="ARK71" s="290">
        <f t="shared" si="177"/>
        <v>3516118.95</v>
      </c>
      <c r="ARL71" s="290">
        <f t="shared" si="177"/>
        <v>3484963.0300000003</v>
      </c>
      <c r="ARM71" s="291">
        <f t="shared" ref="ARM71:ASO71" si="178">SUM(ARM3:ARM69)</f>
        <v>0</v>
      </c>
      <c r="ARN71" s="292">
        <f t="shared" si="178"/>
        <v>27540524.290000003</v>
      </c>
      <c r="ARO71" s="293">
        <f t="shared" si="178"/>
        <v>25245880.290000003</v>
      </c>
      <c r="ARP71" s="290">
        <f t="shared" si="178"/>
        <v>27959644.480000004</v>
      </c>
      <c r="ARQ71" s="290">
        <f t="shared" si="178"/>
        <v>36225538.780000001</v>
      </c>
      <c r="ARR71" s="290">
        <f t="shared" si="178"/>
        <v>33773118.800000004</v>
      </c>
      <c r="ARS71" s="290">
        <f t="shared" si="178"/>
        <v>36593166.329999998</v>
      </c>
      <c r="ART71" s="290">
        <f t="shared" si="178"/>
        <v>33707672.13000001</v>
      </c>
      <c r="ARU71" s="290">
        <f t="shared" si="178"/>
        <v>34346058.43</v>
      </c>
      <c r="ARV71" s="290">
        <f t="shared" si="178"/>
        <v>32726742.960000005</v>
      </c>
      <c r="ARW71" s="290">
        <f t="shared" si="178"/>
        <v>35517845.220000006</v>
      </c>
      <c r="ARX71" s="290">
        <f t="shared" si="178"/>
        <v>31376182.450000003</v>
      </c>
      <c r="ARY71" s="290">
        <f t="shared" si="178"/>
        <v>29250310.690000005</v>
      </c>
      <c r="ARZ71" s="290">
        <f t="shared" si="178"/>
        <v>26288395.480000008</v>
      </c>
      <c r="ASA71" s="291">
        <f t="shared" si="178"/>
        <v>0</v>
      </c>
      <c r="ASB71" s="294">
        <f t="shared" si="178"/>
        <v>357764675.74999994</v>
      </c>
      <c r="ASC71" s="292">
        <f t="shared" si="178"/>
        <v>4202910.51</v>
      </c>
      <c r="ASD71" s="290">
        <f t="shared" si="178"/>
        <v>1963349.7999999996</v>
      </c>
      <c r="ASE71" s="290">
        <f t="shared" si="178"/>
        <v>1092589.18</v>
      </c>
      <c r="ASF71" s="290">
        <f t="shared" si="178"/>
        <v>2486882.0699999998</v>
      </c>
      <c r="ASG71" s="290">
        <f t="shared" si="178"/>
        <v>1684587.8300000003</v>
      </c>
      <c r="ASH71" s="290">
        <f t="shared" si="178"/>
        <v>1603780.48</v>
      </c>
      <c r="ASI71" s="290">
        <f t="shared" si="178"/>
        <v>1578235.99</v>
      </c>
      <c r="ASJ71" s="290">
        <f t="shared" si="178"/>
        <v>169644.79</v>
      </c>
      <c r="ASK71" s="290">
        <f t="shared" si="178"/>
        <v>176820.12</v>
      </c>
      <c r="ASL71" s="290">
        <f t="shared" si="178"/>
        <v>987424.51</v>
      </c>
      <c r="ASM71" s="290">
        <f t="shared" si="178"/>
        <v>1065549.6299999999</v>
      </c>
      <c r="ASN71" s="291">
        <f t="shared" si="178"/>
        <v>0</v>
      </c>
      <c r="ASO71" s="295">
        <f t="shared" si="178"/>
        <v>17011774.91</v>
      </c>
    </row>
    <row r="72" spans="1:1185" x14ac:dyDescent="0.25">
      <c r="A72" s="2">
        <v>1</v>
      </c>
      <c r="B72" s="2" t="s">
        <v>83</v>
      </c>
      <c r="C72" s="2" t="s">
        <v>3</v>
      </c>
      <c r="R72" s="288"/>
      <c r="S72" s="288"/>
    </row>
    <row r="73" spans="1:1185" x14ac:dyDescent="0.25">
      <c r="A73" s="2">
        <v>2</v>
      </c>
      <c r="B73" s="2" t="s">
        <v>84</v>
      </c>
      <c r="C73" s="2" t="s">
        <v>5</v>
      </c>
    </row>
    <row r="74" spans="1:1185" x14ac:dyDescent="0.25">
      <c r="A74" s="2">
        <v>3</v>
      </c>
      <c r="B74" s="2" t="s">
        <v>85</v>
      </c>
    </row>
    <row r="75" spans="1:1185" x14ac:dyDescent="0.25">
      <c r="A75" s="2">
        <v>4</v>
      </c>
      <c r="B75" s="2" t="s">
        <v>86</v>
      </c>
    </row>
    <row r="76" spans="1:1185" x14ac:dyDescent="0.25">
      <c r="A76" s="2">
        <v>5</v>
      </c>
      <c r="B76" s="2" t="s">
        <v>87</v>
      </c>
      <c r="Q76" s="2"/>
      <c r="R76" s="2"/>
      <c r="S76" s="2"/>
    </row>
    <row r="77" spans="1:1185" x14ac:dyDescent="0.25">
      <c r="B77" s="2" t="s">
        <v>88</v>
      </c>
      <c r="Q77" s="2"/>
      <c r="R77" s="2"/>
      <c r="S77" s="2"/>
    </row>
    <row r="78" spans="1:1185" x14ac:dyDescent="0.25">
      <c r="B78" s="2" t="s">
        <v>89</v>
      </c>
      <c r="Q78" s="2"/>
      <c r="R78" s="2"/>
      <c r="S78" s="2"/>
    </row>
    <row r="79" spans="1:1185" x14ac:dyDescent="0.25">
      <c r="B79" s="2" t="s">
        <v>90</v>
      </c>
      <c r="Q79" s="2"/>
      <c r="R79" s="2"/>
      <c r="S79" s="2"/>
    </row>
    <row r="80" spans="1:1185" x14ac:dyDescent="0.25">
      <c r="B80" s="2" t="s">
        <v>9</v>
      </c>
      <c r="Q80" s="2"/>
      <c r="R80" s="2"/>
      <c r="S80" s="2"/>
    </row>
    <row r="81" spans="2:2" x14ac:dyDescent="0.25">
      <c r="B81" s="2" t="s">
        <v>10</v>
      </c>
    </row>
    <row r="82" spans="2:2" x14ac:dyDescent="0.25">
      <c r="B82" s="2" t="s">
        <v>81</v>
      </c>
    </row>
    <row r="83" spans="2:2" x14ac:dyDescent="0.25">
      <c r="B83" s="2" t="s">
        <v>82</v>
      </c>
    </row>
  </sheetData>
  <autoFilter ref="A2:ASO83" xr:uid="{725CC140-C9C7-45F7-BAC4-2FDF58A94727}"/>
  <sortState xmlns:xlrd2="http://schemas.microsoft.com/office/spreadsheetml/2017/richdata2" ref="A4:BV70">
    <sortCondition ref="E4:E70"/>
  </sortState>
  <mergeCells count="79">
    <mergeCell ref="APW1:AQI1"/>
    <mergeCell ref="ARA1:ARM1"/>
    <mergeCell ref="AQL1:AQX1"/>
    <mergeCell ref="ARP1:ASA1"/>
    <mergeCell ref="AMZ1:ANL1"/>
    <mergeCell ref="ANO1:AOA1"/>
    <mergeCell ref="AOD1:AOP1"/>
    <mergeCell ref="AOS1:APE1"/>
    <mergeCell ref="APH1:APT1"/>
    <mergeCell ref="AKC1:AKO1"/>
    <mergeCell ref="AKR1:ALD1"/>
    <mergeCell ref="ALG1:ALS1"/>
    <mergeCell ref="ALV1:AMH1"/>
    <mergeCell ref="AMK1:AMW1"/>
    <mergeCell ref="AHF1:AHR1"/>
    <mergeCell ref="AHU1:AIG1"/>
    <mergeCell ref="AIJ1:AIV1"/>
    <mergeCell ref="AIY1:AJK1"/>
    <mergeCell ref="AJN1:AJZ1"/>
    <mergeCell ref="AEI1:AEU1"/>
    <mergeCell ref="AEX1:AFJ1"/>
    <mergeCell ref="AFM1:AFY1"/>
    <mergeCell ref="AGB1:AGN1"/>
    <mergeCell ref="AGQ1:AHC1"/>
    <mergeCell ref="ABL1:ABX1"/>
    <mergeCell ref="ACA1:ACM1"/>
    <mergeCell ref="ACP1:ADB1"/>
    <mergeCell ref="ADE1:ADQ1"/>
    <mergeCell ref="ADT1:AEF1"/>
    <mergeCell ref="ZD1:ZP1"/>
    <mergeCell ref="ZS1:AAE1"/>
    <mergeCell ref="AAH1:AAT1"/>
    <mergeCell ref="AAW1:ABI1"/>
    <mergeCell ref="WG1:WS1"/>
    <mergeCell ref="WV1:XH1"/>
    <mergeCell ref="XK1:XW1"/>
    <mergeCell ref="XZ1:YL1"/>
    <mergeCell ref="YO1:ZA1"/>
    <mergeCell ref="TJ1:TV1"/>
    <mergeCell ref="TY1:UK1"/>
    <mergeCell ref="UN1:UZ1"/>
    <mergeCell ref="VC1:VO1"/>
    <mergeCell ref="VR1:WD1"/>
    <mergeCell ref="QM1:QY1"/>
    <mergeCell ref="RB1:RN1"/>
    <mergeCell ref="RQ1:SC1"/>
    <mergeCell ref="SF1:SR1"/>
    <mergeCell ref="SU1:TG1"/>
    <mergeCell ref="NP1:OB1"/>
    <mergeCell ref="OE1:OQ1"/>
    <mergeCell ref="OT1:PF1"/>
    <mergeCell ref="PI1:PU1"/>
    <mergeCell ref="PX1:QJ1"/>
    <mergeCell ref="KS1:LE1"/>
    <mergeCell ref="LH1:LT1"/>
    <mergeCell ref="LW1:MI1"/>
    <mergeCell ref="ML1:MX1"/>
    <mergeCell ref="NA1:NM1"/>
    <mergeCell ref="HV1:IH1"/>
    <mergeCell ref="IK1:IW1"/>
    <mergeCell ref="IZ1:JL1"/>
    <mergeCell ref="JO1:KA1"/>
    <mergeCell ref="KD1:KP1"/>
    <mergeCell ref="J70:M70"/>
    <mergeCell ref="ASC1:ASN1"/>
    <mergeCell ref="DF1:DR1"/>
    <mergeCell ref="T1:AF1"/>
    <mergeCell ref="AI1:AU1"/>
    <mergeCell ref="AX1:BJ1"/>
    <mergeCell ref="BM1:BY1"/>
    <mergeCell ref="CB1:CN1"/>
    <mergeCell ref="CQ1:DC1"/>
    <mergeCell ref="DU1:EG1"/>
    <mergeCell ref="EJ1:EV1"/>
    <mergeCell ref="EY1:FK1"/>
    <mergeCell ref="FN1:FZ1"/>
    <mergeCell ref="GC1:GO1"/>
    <mergeCell ref="GR1:HD1"/>
    <mergeCell ref="HG1:HS1"/>
  </mergeCells>
  <hyperlinks>
    <hyperlink ref="G70" r:id="rId1" xr:uid="{21E0E702-B167-43C8-A51C-CA15D5F8AE2B}"/>
    <hyperlink ref="F70" r:id="rId2" display="..\..\..\..\!CFY1819\1819BudgetInfo\Funded Depository\CFY1819 Funded Depository Calculations Revised 10-24-19.xlsx" xr:uid="{239C7285-2E4E-4362-AC92-F9FB3504FCD6}"/>
    <hyperlink ref="O70" r:id="rId3" xr:uid="{7377981A-EF20-498D-92FB-1862765A0774}"/>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S102"/>
  <sheetViews>
    <sheetView topLeftCell="A73" workbookViewId="0">
      <selection activeCell="F99" sqref="F99"/>
    </sheetView>
  </sheetViews>
  <sheetFormatPr defaultColWidth="9.140625" defaultRowHeight="13.5" x14ac:dyDescent="0.25"/>
  <cols>
    <col min="1" max="1" width="20.85546875" style="2" customWidth="1"/>
    <col min="2" max="2" width="11.85546875" style="2" bestFit="1" customWidth="1"/>
    <col min="3" max="3" width="10.42578125" style="2" bestFit="1" customWidth="1"/>
    <col min="4" max="4" width="14" style="2" customWidth="1"/>
    <col min="5" max="5" width="46.5703125" style="2" bestFit="1" customWidth="1"/>
    <col min="6" max="6" width="12.140625" style="2" bestFit="1" customWidth="1"/>
    <col min="7" max="7" width="13.42578125" style="2" bestFit="1" customWidth="1"/>
    <col min="8" max="8" width="22" style="2" bestFit="1" customWidth="1"/>
    <col min="9" max="15" width="13.42578125" style="2" bestFit="1" customWidth="1"/>
    <col min="16" max="18" width="12.42578125" style="2" customWidth="1"/>
    <col min="19" max="16384" width="9.140625" style="2"/>
  </cols>
  <sheetData>
    <row r="1" spans="1:12" x14ac:dyDescent="0.25">
      <c r="A1" s="4" t="s">
        <v>139</v>
      </c>
      <c r="B1" s="2" t="s">
        <v>146</v>
      </c>
      <c r="D1" s="4" t="s">
        <v>140</v>
      </c>
      <c r="E1" s="2" t="str">
        <f>IF('Rev-Exp'!D4="","None",'Rev-Exp'!D4)</f>
        <v>None</v>
      </c>
      <c r="G1" s="45" t="s">
        <v>203</v>
      </c>
      <c r="H1" s="46" t="s">
        <v>195</v>
      </c>
      <c r="I1" s="46" t="s">
        <v>196</v>
      </c>
      <c r="J1" s="46" t="s">
        <v>197</v>
      </c>
      <c r="K1" s="46" t="s">
        <v>198</v>
      </c>
      <c r="L1" s="47" t="s">
        <v>199</v>
      </c>
    </row>
    <row r="2" spans="1:12" x14ac:dyDescent="0.25">
      <c r="A2" s="4" t="s">
        <v>138</v>
      </c>
      <c r="B2" s="2" t="s">
        <v>137</v>
      </c>
      <c r="G2" s="39">
        <v>1</v>
      </c>
      <c r="H2" s="40" t="s">
        <v>200</v>
      </c>
      <c r="I2" s="40" t="s">
        <v>201</v>
      </c>
      <c r="J2" s="40" t="s">
        <v>202</v>
      </c>
      <c r="K2" s="40">
        <v>21</v>
      </c>
      <c r="L2" s="41">
        <v>99</v>
      </c>
    </row>
    <row r="3" spans="1:12" x14ac:dyDescent="0.25">
      <c r="G3" s="39">
        <v>2</v>
      </c>
      <c r="H3" s="83" t="s">
        <v>212</v>
      </c>
      <c r="I3" s="40" t="s">
        <v>201</v>
      </c>
      <c r="J3" s="40" t="s">
        <v>213</v>
      </c>
      <c r="K3" s="40">
        <v>101</v>
      </c>
      <c r="L3" s="41">
        <v>102</v>
      </c>
    </row>
    <row r="4" spans="1:12" x14ac:dyDescent="0.25">
      <c r="G4" s="39">
        <v>3</v>
      </c>
      <c r="H4" s="40"/>
      <c r="I4" s="40"/>
      <c r="J4" s="40"/>
      <c r="K4" s="40"/>
      <c r="L4" s="41"/>
    </row>
    <row r="5" spans="1:12" x14ac:dyDescent="0.25">
      <c r="A5" s="3" t="s">
        <v>141</v>
      </c>
      <c r="B5" s="54">
        <v>44013</v>
      </c>
      <c r="G5" s="39">
        <v>4</v>
      </c>
      <c r="H5" s="40"/>
      <c r="I5" s="40"/>
      <c r="J5" s="40"/>
      <c r="K5" s="40"/>
      <c r="L5" s="41"/>
    </row>
    <row r="6" spans="1:12" x14ac:dyDescent="0.25">
      <c r="A6" s="3" t="s">
        <v>142</v>
      </c>
      <c r="B6" s="55">
        <f>'Rev-Exp'!$D$6</f>
        <v>0</v>
      </c>
      <c r="G6" s="39">
        <v>5</v>
      </c>
      <c r="H6" s="40"/>
      <c r="I6" s="40"/>
      <c r="J6" s="40"/>
      <c r="K6" s="40"/>
      <c r="L6" s="41"/>
    </row>
    <row r="7" spans="1:12" x14ac:dyDescent="0.25">
      <c r="A7" s="3" t="s">
        <v>144</v>
      </c>
      <c r="B7" s="2" t="str">
        <f>TEXT(B5,"MMM")</f>
        <v>Jul</v>
      </c>
      <c r="G7" s="39">
        <v>6</v>
      </c>
      <c r="H7" s="40"/>
      <c r="I7" s="40"/>
      <c r="J7" s="40"/>
      <c r="K7" s="40"/>
      <c r="L7" s="41"/>
    </row>
    <row r="8" spans="1:12" x14ac:dyDescent="0.25">
      <c r="A8" s="3" t="s">
        <v>147</v>
      </c>
      <c r="B8" s="2">
        <f>IF('Rev-Exp'!L4="",1,'Rev-Exp'!L4)</f>
        <v>1</v>
      </c>
      <c r="G8" s="39">
        <v>7</v>
      </c>
      <c r="H8" s="40"/>
      <c r="I8" s="40"/>
      <c r="J8" s="40"/>
      <c r="K8" s="40"/>
      <c r="L8" s="41"/>
    </row>
    <row r="9" spans="1:12" x14ac:dyDescent="0.25">
      <c r="A9" s="3" t="s">
        <v>143</v>
      </c>
      <c r="B9" s="36" t="str">
        <f>IF('Rev-Exp'!H4="",TEXT(EDATE(B5,-1),"MMM"),'Rev-Exp'!H4)</f>
        <v>Jun</v>
      </c>
      <c r="C9" s="53" t="str">
        <f>IF('Rev-Exp'!H4="",TEXT(EDATE(B5,-1),"MMMM"),'Rev-Exp'!H4)</f>
        <v>June</v>
      </c>
      <c r="G9" s="39">
        <v>8</v>
      </c>
      <c r="H9" s="40"/>
      <c r="I9" s="40"/>
      <c r="J9" s="40"/>
      <c r="K9" s="40"/>
      <c r="L9" s="41"/>
    </row>
    <row r="10" spans="1:12" x14ac:dyDescent="0.25">
      <c r="A10" s="3" t="s">
        <v>145</v>
      </c>
      <c r="B10" s="2" t="str">
        <f>E1&amp;" CFY1920 "&amp;B1&amp;" "&amp;B9&amp;" Ver"&amp;B8&amp;" "&amp;TEXT(B5,"Mmddyy")&amp;".xlsx"</f>
        <v>None CFY1920 EC Jun Ver1 070120.xlsx</v>
      </c>
      <c r="G10" s="39">
        <v>9</v>
      </c>
      <c r="H10" s="40"/>
      <c r="I10" s="40"/>
      <c r="J10" s="40"/>
      <c r="K10" s="40"/>
      <c r="L10" s="41"/>
    </row>
    <row r="11" spans="1:12" x14ac:dyDescent="0.25">
      <c r="A11" s="3" t="s">
        <v>148</v>
      </c>
      <c r="B11" s="2" t="str">
        <f>"R:\!CFY1920\Incoming Reports\EC\"&amp;C9&amp;"\"</f>
        <v>R:\!CFY1920\Incoming Reports\EC\June\</v>
      </c>
      <c r="G11" s="39">
        <v>10</v>
      </c>
      <c r="H11" s="40"/>
      <c r="I11" s="40"/>
      <c r="J11" s="40"/>
      <c r="K11" s="40"/>
      <c r="L11" s="41"/>
    </row>
    <row r="12" spans="1:12" ht="14.25" thickBot="1" x14ac:dyDescent="0.3">
      <c r="G12" s="42">
        <v>11</v>
      </c>
      <c r="H12" s="43"/>
      <c r="I12" s="43"/>
      <c r="J12" s="43"/>
      <c r="K12" s="43"/>
      <c r="L12" s="44"/>
    </row>
    <row r="13" spans="1:12" x14ac:dyDescent="0.25">
      <c r="A13" s="3" t="s">
        <v>194</v>
      </c>
      <c r="B13" s="2">
        <v>2</v>
      </c>
      <c r="G13" s="40"/>
      <c r="H13" s="40"/>
      <c r="I13" s="40"/>
      <c r="J13" s="40"/>
      <c r="K13" s="40"/>
      <c r="L13" s="40"/>
    </row>
    <row r="14" spans="1:12" x14ac:dyDescent="0.25">
      <c r="G14" s="40"/>
      <c r="H14" s="40"/>
      <c r="I14" s="40"/>
      <c r="J14" s="40"/>
      <c r="K14" s="40"/>
      <c r="L14" s="40"/>
    </row>
    <row r="17" spans="1:19" x14ac:dyDescent="0.25">
      <c r="D17" s="36"/>
    </row>
    <row r="20" spans="1:19" x14ac:dyDescent="0.25">
      <c r="A20" s="4" t="s">
        <v>122</v>
      </c>
      <c r="B20" s="4" t="s">
        <v>149</v>
      </c>
      <c r="C20" s="4" t="s">
        <v>150</v>
      </c>
      <c r="D20" s="4" t="s">
        <v>151</v>
      </c>
      <c r="E20" s="4" t="s">
        <v>152</v>
      </c>
      <c r="F20" s="4" t="s">
        <v>153</v>
      </c>
      <c r="G20" s="4" t="s">
        <v>154</v>
      </c>
      <c r="H20" s="4" t="s">
        <v>155</v>
      </c>
      <c r="I20" s="4" t="s">
        <v>156</v>
      </c>
      <c r="J20" s="4" t="s">
        <v>157</v>
      </c>
      <c r="K20" s="4" t="s">
        <v>158</v>
      </c>
      <c r="L20" s="4" t="s">
        <v>159</v>
      </c>
      <c r="M20" s="4" t="s">
        <v>160</v>
      </c>
      <c r="N20" s="4" t="s">
        <v>161</v>
      </c>
      <c r="O20" s="4" t="s">
        <v>162</v>
      </c>
      <c r="P20" s="4" t="s">
        <v>163</v>
      </c>
      <c r="Q20" s="4" t="s">
        <v>164</v>
      </c>
      <c r="R20" s="4" t="s">
        <v>165</v>
      </c>
      <c r="S20" s="4" t="s">
        <v>166</v>
      </c>
    </row>
    <row r="21" spans="1:19" x14ac:dyDescent="0.25">
      <c r="A21" s="2">
        <f>IFERROR(INDEX(LookupData!A3:A69,MATCH(E1,LookupData!E3:E69,0)),0)</f>
        <v>0</v>
      </c>
      <c r="B21" s="2">
        <v>20</v>
      </c>
      <c r="C21" s="2" t="s">
        <v>167</v>
      </c>
      <c r="D21" s="2" t="s">
        <v>168</v>
      </c>
      <c r="E21" s="2" t="s">
        <v>181</v>
      </c>
      <c r="F21" s="37">
        <f>'Rev-Exp'!E14</f>
        <v>0</v>
      </c>
      <c r="G21" s="37">
        <f>'Rev-Exp'!F14</f>
        <v>0</v>
      </c>
      <c r="H21" s="37">
        <f>'Rev-Exp'!G14</f>
        <v>0</v>
      </c>
      <c r="I21" s="37">
        <f>'Rev-Exp'!H14</f>
        <v>0</v>
      </c>
      <c r="J21" s="37">
        <f>'Rev-Exp'!I14</f>
        <v>0</v>
      </c>
      <c r="K21" s="37">
        <f>'Rev-Exp'!J14</f>
        <v>0</v>
      </c>
      <c r="L21" s="37">
        <f>'Rev-Exp'!K14</f>
        <v>0</v>
      </c>
      <c r="M21" s="37">
        <f>'Rev-Exp'!L14</f>
        <v>0</v>
      </c>
      <c r="N21" s="37">
        <f>'Rev-Exp'!M14</f>
        <v>0</v>
      </c>
      <c r="O21" s="37">
        <f>'Rev-Exp'!N14</f>
        <v>0</v>
      </c>
      <c r="P21" s="37">
        <f>'Rev-Exp'!O14</f>
        <v>0</v>
      </c>
      <c r="Q21" s="37">
        <f>'Rev-Exp'!P14</f>
        <v>0</v>
      </c>
      <c r="R21" s="37">
        <f>'Rev-Exp'!Q14</f>
        <v>0</v>
      </c>
      <c r="S21" s="2">
        <v>1</v>
      </c>
    </row>
    <row r="22" spans="1:19" x14ac:dyDescent="0.25">
      <c r="A22" s="2">
        <f>A$21</f>
        <v>0</v>
      </c>
      <c r="B22" s="2">
        <f>B$21</f>
        <v>20</v>
      </c>
      <c r="C22" s="2" t="s">
        <v>167</v>
      </c>
      <c r="D22" s="2" t="s">
        <v>168</v>
      </c>
      <c r="E22" s="2" t="s">
        <v>182</v>
      </c>
      <c r="F22" s="37">
        <f>'Rev-Exp'!E15</f>
        <v>0</v>
      </c>
      <c r="G22" s="37">
        <f>'Rev-Exp'!F15</f>
        <v>0</v>
      </c>
      <c r="H22" s="37">
        <f>'Rev-Exp'!G15</f>
        <v>0</v>
      </c>
      <c r="I22" s="37">
        <f>'Rev-Exp'!H15</f>
        <v>0</v>
      </c>
      <c r="J22" s="37">
        <f>'Rev-Exp'!I15</f>
        <v>0</v>
      </c>
      <c r="K22" s="37">
        <f>'Rev-Exp'!J15</f>
        <v>0</v>
      </c>
      <c r="L22" s="37">
        <f>'Rev-Exp'!K15</f>
        <v>0</v>
      </c>
      <c r="M22" s="37">
        <f>'Rev-Exp'!L15</f>
        <v>0</v>
      </c>
      <c r="N22" s="37">
        <f>'Rev-Exp'!M15</f>
        <v>0</v>
      </c>
      <c r="O22" s="37">
        <f>'Rev-Exp'!N15</f>
        <v>0</v>
      </c>
      <c r="P22" s="37">
        <f>'Rev-Exp'!O15</f>
        <v>0</v>
      </c>
      <c r="Q22" s="37">
        <f>'Rev-Exp'!P15</f>
        <v>0</v>
      </c>
      <c r="R22" s="37">
        <f>'Rev-Exp'!Q15</f>
        <v>0</v>
      </c>
      <c r="S22" s="2">
        <v>1</v>
      </c>
    </row>
    <row r="23" spans="1:19" x14ac:dyDescent="0.25">
      <c r="A23" s="2">
        <f t="shared" ref="A23:B54" si="0">A$21</f>
        <v>0</v>
      </c>
      <c r="B23" s="2">
        <f t="shared" si="0"/>
        <v>20</v>
      </c>
      <c r="C23" s="2" t="s">
        <v>167</v>
      </c>
      <c r="D23" s="2" t="s">
        <v>168</v>
      </c>
      <c r="E23" s="2" t="s">
        <v>183</v>
      </c>
      <c r="F23" s="37">
        <f>'Rev-Exp'!E16</f>
        <v>0</v>
      </c>
      <c r="G23" s="37">
        <f>'Rev-Exp'!F16</f>
        <v>0</v>
      </c>
      <c r="H23" s="37">
        <f>'Rev-Exp'!G16</f>
        <v>0</v>
      </c>
      <c r="I23" s="37">
        <f>'Rev-Exp'!H16</f>
        <v>0</v>
      </c>
      <c r="J23" s="37">
        <f>'Rev-Exp'!I16</f>
        <v>0</v>
      </c>
      <c r="K23" s="37">
        <f>'Rev-Exp'!J16</f>
        <v>0</v>
      </c>
      <c r="L23" s="37">
        <f>'Rev-Exp'!K16</f>
        <v>0</v>
      </c>
      <c r="M23" s="37">
        <f>'Rev-Exp'!L16</f>
        <v>0</v>
      </c>
      <c r="N23" s="37">
        <f>'Rev-Exp'!M16</f>
        <v>0</v>
      </c>
      <c r="O23" s="37">
        <f>'Rev-Exp'!N16</f>
        <v>0</v>
      </c>
      <c r="P23" s="37">
        <f>'Rev-Exp'!O16</f>
        <v>0</v>
      </c>
      <c r="Q23" s="37">
        <f>'Rev-Exp'!P16</f>
        <v>0</v>
      </c>
      <c r="R23" s="37">
        <f>'Rev-Exp'!Q16</f>
        <v>0</v>
      </c>
      <c r="S23" s="2">
        <v>1</v>
      </c>
    </row>
    <row r="24" spans="1:19" x14ac:dyDescent="0.25">
      <c r="A24" s="2">
        <f t="shared" si="0"/>
        <v>0</v>
      </c>
      <c r="B24" s="2">
        <f t="shared" si="0"/>
        <v>20</v>
      </c>
      <c r="C24" s="2" t="s">
        <v>167</v>
      </c>
      <c r="D24" s="2" t="s">
        <v>168</v>
      </c>
      <c r="E24" s="2" t="s">
        <v>2</v>
      </c>
      <c r="F24" s="37">
        <f>'Rev-Exp'!E17</f>
        <v>0</v>
      </c>
      <c r="G24" s="37">
        <f>'Rev-Exp'!F17</f>
        <v>0</v>
      </c>
      <c r="H24" s="37">
        <f>'Rev-Exp'!G17</f>
        <v>0</v>
      </c>
      <c r="I24" s="37">
        <f>'Rev-Exp'!H17</f>
        <v>0</v>
      </c>
      <c r="J24" s="37">
        <f>'Rev-Exp'!I17</f>
        <v>0</v>
      </c>
      <c r="K24" s="37">
        <f>'Rev-Exp'!J17</f>
        <v>0</v>
      </c>
      <c r="L24" s="37">
        <f>'Rev-Exp'!K17</f>
        <v>0</v>
      </c>
      <c r="M24" s="37">
        <f>'Rev-Exp'!L17</f>
        <v>0</v>
      </c>
      <c r="N24" s="37">
        <f>'Rev-Exp'!M17</f>
        <v>0</v>
      </c>
      <c r="O24" s="37">
        <f>'Rev-Exp'!N17</f>
        <v>0</v>
      </c>
      <c r="P24" s="37">
        <f>'Rev-Exp'!O17</f>
        <v>0</v>
      </c>
      <c r="Q24" s="37">
        <f>'Rev-Exp'!P17</f>
        <v>0</v>
      </c>
      <c r="R24" s="37">
        <f>'Rev-Exp'!Q17</f>
        <v>0</v>
      </c>
      <c r="S24" s="2">
        <v>1</v>
      </c>
    </row>
    <row r="25" spans="1:19" x14ac:dyDescent="0.25">
      <c r="A25" s="2">
        <f t="shared" si="0"/>
        <v>0</v>
      </c>
      <c r="B25" s="2">
        <f t="shared" si="0"/>
        <v>20</v>
      </c>
      <c r="C25" s="2" t="s">
        <v>167</v>
      </c>
      <c r="D25" s="2" t="s">
        <v>168</v>
      </c>
      <c r="E25" s="2" t="s">
        <v>1</v>
      </c>
      <c r="F25" s="37">
        <f>'Rev-Exp'!E18</f>
        <v>0</v>
      </c>
      <c r="G25" s="37">
        <f>'Rev-Exp'!F18</f>
        <v>0</v>
      </c>
      <c r="H25" s="37">
        <f>'Rev-Exp'!G18</f>
        <v>0</v>
      </c>
      <c r="I25" s="37">
        <f>'Rev-Exp'!H18</f>
        <v>0</v>
      </c>
      <c r="J25" s="37">
        <f>'Rev-Exp'!I18</f>
        <v>0</v>
      </c>
      <c r="K25" s="37">
        <f>'Rev-Exp'!J18</f>
        <v>0</v>
      </c>
      <c r="L25" s="37">
        <f>'Rev-Exp'!K18</f>
        <v>0</v>
      </c>
      <c r="M25" s="37">
        <f>'Rev-Exp'!L18</f>
        <v>0</v>
      </c>
      <c r="N25" s="37">
        <f>'Rev-Exp'!M18</f>
        <v>0</v>
      </c>
      <c r="O25" s="37">
        <f>'Rev-Exp'!N18</f>
        <v>0</v>
      </c>
      <c r="P25" s="37">
        <f>'Rev-Exp'!O18</f>
        <v>0</v>
      </c>
      <c r="Q25" s="37">
        <f>'Rev-Exp'!P18</f>
        <v>0</v>
      </c>
      <c r="R25" s="37">
        <f>'Rev-Exp'!Q18</f>
        <v>0</v>
      </c>
      <c r="S25" s="2">
        <v>1</v>
      </c>
    </row>
    <row r="26" spans="1:19" x14ac:dyDescent="0.25">
      <c r="A26" s="2">
        <f t="shared" si="0"/>
        <v>0</v>
      </c>
      <c r="B26" s="2">
        <f t="shared" si="0"/>
        <v>20</v>
      </c>
      <c r="C26" s="2" t="s">
        <v>167</v>
      </c>
      <c r="D26" s="2" t="s">
        <v>168</v>
      </c>
      <c r="E26" s="2" t="s">
        <v>184</v>
      </c>
      <c r="F26" s="37">
        <f>'Rev-Exp'!E19</f>
        <v>0</v>
      </c>
      <c r="G26" s="37">
        <f>'Rev-Exp'!F19</f>
        <v>0</v>
      </c>
      <c r="H26" s="37">
        <f>'Rev-Exp'!G19</f>
        <v>0</v>
      </c>
      <c r="I26" s="37">
        <f>'Rev-Exp'!H19</f>
        <v>0</v>
      </c>
      <c r="J26" s="37">
        <f>'Rev-Exp'!I19</f>
        <v>0</v>
      </c>
      <c r="K26" s="37">
        <f>'Rev-Exp'!J19</f>
        <v>0</v>
      </c>
      <c r="L26" s="37">
        <f>'Rev-Exp'!K19</f>
        <v>0</v>
      </c>
      <c r="M26" s="37">
        <f>'Rev-Exp'!L19</f>
        <v>0</v>
      </c>
      <c r="N26" s="37">
        <f>'Rev-Exp'!M19</f>
        <v>0</v>
      </c>
      <c r="O26" s="37">
        <f>'Rev-Exp'!N19</f>
        <v>0</v>
      </c>
      <c r="P26" s="37">
        <f>'Rev-Exp'!O19</f>
        <v>0</v>
      </c>
      <c r="Q26" s="37">
        <f>'Rev-Exp'!P19</f>
        <v>0</v>
      </c>
      <c r="R26" s="37">
        <f>'Rev-Exp'!Q19</f>
        <v>0</v>
      </c>
      <c r="S26" s="2">
        <v>1</v>
      </c>
    </row>
    <row r="27" spans="1:19" x14ac:dyDescent="0.25">
      <c r="A27" s="2">
        <f t="shared" si="0"/>
        <v>0</v>
      </c>
      <c r="B27" s="2">
        <f t="shared" si="0"/>
        <v>20</v>
      </c>
      <c r="C27" s="2" t="s">
        <v>167</v>
      </c>
      <c r="D27" s="2" t="s">
        <v>168</v>
      </c>
      <c r="E27" s="2" t="s">
        <v>185</v>
      </c>
      <c r="F27" s="37">
        <f>'Rev-Exp'!E20</f>
        <v>0</v>
      </c>
      <c r="G27" s="37">
        <f>'Rev-Exp'!F20</f>
        <v>0</v>
      </c>
      <c r="H27" s="37">
        <f>'Rev-Exp'!G20</f>
        <v>0</v>
      </c>
      <c r="I27" s="37">
        <f>'Rev-Exp'!H20</f>
        <v>0</v>
      </c>
      <c r="J27" s="37">
        <f>'Rev-Exp'!I20</f>
        <v>0</v>
      </c>
      <c r="K27" s="37">
        <f>'Rev-Exp'!J20</f>
        <v>0</v>
      </c>
      <c r="L27" s="37">
        <f>'Rev-Exp'!K20</f>
        <v>0</v>
      </c>
      <c r="M27" s="37">
        <f>'Rev-Exp'!L20</f>
        <v>0</v>
      </c>
      <c r="N27" s="37">
        <f>'Rev-Exp'!M20</f>
        <v>0</v>
      </c>
      <c r="O27" s="37">
        <f>'Rev-Exp'!N20</f>
        <v>0</v>
      </c>
      <c r="P27" s="37">
        <f>'Rev-Exp'!O20</f>
        <v>0</v>
      </c>
      <c r="Q27" s="37">
        <f>'Rev-Exp'!P20</f>
        <v>0</v>
      </c>
      <c r="R27" s="37">
        <f>'Rev-Exp'!Q20</f>
        <v>0</v>
      </c>
      <c r="S27" s="2">
        <v>1</v>
      </c>
    </row>
    <row r="28" spans="1:19" x14ac:dyDescent="0.25">
      <c r="A28" s="2">
        <f t="shared" si="0"/>
        <v>0</v>
      </c>
      <c r="B28" s="2">
        <f t="shared" si="0"/>
        <v>20</v>
      </c>
      <c r="C28" s="2" t="s">
        <v>167</v>
      </c>
      <c r="D28" s="2" t="s">
        <v>169</v>
      </c>
      <c r="E28" s="2" t="s">
        <v>181</v>
      </c>
      <c r="F28" s="37">
        <f>'Rev-Exp'!E24</f>
        <v>0</v>
      </c>
      <c r="G28" s="37">
        <f>'Rev-Exp'!F24</f>
        <v>0</v>
      </c>
      <c r="H28" s="37">
        <f>'Rev-Exp'!G24</f>
        <v>0</v>
      </c>
      <c r="I28" s="37">
        <f>'Rev-Exp'!H24</f>
        <v>0</v>
      </c>
      <c r="J28" s="37">
        <f>'Rev-Exp'!I24</f>
        <v>0</v>
      </c>
      <c r="K28" s="37">
        <f>'Rev-Exp'!J24</f>
        <v>0</v>
      </c>
      <c r="L28" s="37">
        <f>'Rev-Exp'!K24</f>
        <v>0</v>
      </c>
      <c r="M28" s="37">
        <f>'Rev-Exp'!L24</f>
        <v>0</v>
      </c>
      <c r="N28" s="37">
        <f>'Rev-Exp'!M24</f>
        <v>0</v>
      </c>
      <c r="O28" s="37">
        <f>'Rev-Exp'!N24</f>
        <v>0</v>
      </c>
      <c r="P28" s="37">
        <f>'Rev-Exp'!O24</f>
        <v>0</v>
      </c>
      <c r="Q28" s="37">
        <f>'Rev-Exp'!P24</f>
        <v>0</v>
      </c>
      <c r="R28" s="37">
        <f>'Rev-Exp'!Q24</f>
        <v>0</v>
      </c>
      <c r="S28" s="2">
        <v>1</v>
      </c>
    </row>
    <row r="29" spans="1:19" x14ac:dyDescent="0.25">
      <c r="A29" s="2">
        <f t="shared" si="0"/>
        <v>0</v>
      </c>
      <c r="B29" s="2">
        <f t="shared" si="0"/>
        <v>20</v>
      </c>
      <c r="C29" s="2" t="s">
        <v>167</v>
      </c>
      <c r="D29" s="2" t="s">
        <v>169</v>
      </c>
      <c r="E29" s="2" t="s">
        <v>182</v>
      </c>
      <c r="F29" s="37">
        <f>'Rev-Exp'!E25</f>
        <v>0</v>
      </c>
      <c r="G29" s="37">
        <f>'Rev-Exp'!F25</f>
        <v>0</v>
      </c>
      <c r="H29" s="37">
        <f>'Rev-Exp'!G25</f>
        <v>0</v>
      </c>
      <c r="I29" s="37">
        <f>'Rev-Exp'!H25</f>
        <v>0</v>
      </c>
      <c r="J29" s="37">
        <f>'Rev-Exp'!I25</f>
        <v>0</v>
      </c>
      <c r="K29" s="37">
        <f>'Rev-Exp'!J25</f>
        <v>0</v>
      </c>
      <c r="L29" s="37">
        <f>'Rev-Exp'!K25</f>
        <v>0</v>
      </c>
      <c r="M29" s="37">
        <f>'Rev-Exp'!L25</f>
        <v>0</v>
      </c>
      <c r="N29" s="37">
        <f>'Rev-Exp'!M25</f>
        <v>0</v>
      </c>
      <c r="O29" s="37">
        <f>'Rev-Exp'!N25</f>
        <v>0</v>
      </c>
      <c r="P29" s="37">
        <f>'Rev-Exp'!O25</f>
        <v>0</v>
      </c>
      <c r="Q29" s="37">
        <f>'Rev-Exp'!P25</f>
        <v>0</v>
      </c>
      <c r="R29" s="37">
        <f>'Rev-Exp'!Q25</f>
        <v>0</v>
      </c>
      <c r="S29" s="2">
        <v>1</v>
      </c>
    </row>
    <row r="30" spans="1:19" x14ac:dyDescent="0.25">
      <c r="A30" s="2">
        <f t="shared" si="0"/>
        <v>0</v>
      </c>
      <c r="B30" s="2">
        <f t="shared" si="0"/>
        <v>20</v>
      </c>
      <c r="C30" s="2" t="s">
        <v>167</v>
      </c>
      <c r="D30" s="2" t="s">
        <v>169</v>
      </c>
      <c r="E30" s="2" t="s">
        <v>183</v>
      </c>
      <c r="F30" s="37">
        <f>'Rev-Exp'!E26</f>
        <v>0</v>
      </c>
      <c r="G30" s="37">
        <f>'Rev-Exp'!F26</f>
        <v>0</v>
      </c>
      <c r="H30" s="37">
        <f>'Rev-Exp'!G26</f>
        <v>0</v>
      </c>
      <c r="I30" s="37">
        <f>'Rev-Exp'!H26</f>
        <v>0</v>
      </c>
      <c r="J30" s="37">
        <f>'Rev-Exp'!I26</f>
        <v>0</v>
      </c>
      <c r="K30" s="37">
        <f>'Rev-Exp'!J26</f>
        <v>0</v>
      </c>
      <c r="L30" s="37">
        <f>'Rev-Exp'!K26</f>
        <v>0</v>
      </c>
      <c r="M30" s="37">
        <f>'Rev-Exp'!L26</f>
        <v>0</v>
      </c>
      <c r="N30" s="37">
        <f>'Rev-Exp'!M26</f>
        <v>0</v>
      </c>
      <c r="O30" s="37">
        <f>'Rev-Exp'!N26</f>
        <v>0</v>
      </c>
      <c r="P30" s="37">
        <f>'Rev-Exp'!O26</f>
        <v>0</v>
      </c>
      <c r="Q30" s="37">
        <f>'Rev-Exp'!P26</f>
        <v>0</v>
      </c>
      <c r="R30" s="37">
        <f>'Rev-Exp'!Q26</f>
        <v>0</v>
      </c>
      <c r="S30" s="2">
        <v>1</v>
      </c>
    </row>
    <row r="31" spans="1:19" x14ac:dyDescent="0.25">
      <c r="A31" s="2">
        <f t="shared" si="0"/>
        <v>0</v>
      </c>
      <c r="B31" s="2">
        <f t="shared" si="0"/>
        <v>20</v>
      </c>
      <c r="C31" s="2" t="s">
        <v>167</v>
      </c>
      <c r="D31" s="2" t="s">
        <v>169</v>
      </c>
      <c r="E31" s="2" t="s">
        <v>2</v>
      </c>
      <c r="F31" s="37">
        <f>'Rev-Exp'!E27</f>
        <v>0</v>
      </c>
      <c r="G31" s="37">
        <f>'Rev-Exp'!F27</f>
        <v>0</v>
      </c>
      <c r="H31" s="37">
        <f>'Rev-Exp'!G27</f>
        <v>0</v>
      </c>
      <c r="I31" s="37">
        <f>'Rev-Exp'!H27</f>
        <v>0</v>
      </c>
      <c r="J31" s="37">
        <f>'Rev-Exp'!I27</f>
        <v>0</v>
      </c>
      <c r="K31" s="37">
        <f>'Rev-Exp'!J27</f>
        <v>0</v>
      </c>
      <c r="L31" s="37">
        <f>'Rev-Exp'!K27</f>
        <v>0</v>
      </c>
      <c r="M31" s="37">
        <f>'Rev-Exp'!L27</f>
        <v>0</v>
      </c>
      <c r="N31" s="37">
        <f>'Rev-Exp'!M27</f>
        <v>0</v>
      </c>
      <c r="O31" s="37">
        <f>'Rev-Exp'!N27</f>
        <v>0</v>
      </c>
      <c r="P31" s="37">
        <f>'Rev-Exp'!O27</f>
        <v>0</v>
      </c>
      <c r="Q31" s="37">
        <f>'Rev-Exp'!P27</f>
        <v>0</v>
      </c>
      <c r="R31" s="37">
        <f>'Rev-Exp'!Q27</f>
        <v>0</v>
      </c>
      <c r="S31" s="2">
        <v>1</v>
      </c>
    </row>
    <row r="32" spans="1:19" x14ac:dyDescent="0.25">
      <c r="A32" s="2">
        <f t="shared" si="0"/>
        <v>0</v>
      </c>
      <c r="B32" s="2">
        <f t="shared" si="0"/>
        <v>20</v>
      </c>
      <c r="C32" s="2" t="s">
        <v>167</v>
      </c>
      <c r="D32" s="2" t="s">
        <v>169</v>
      </c>
      <c r="E32" s="2" t="s">
        <v>1</v>
      </c>
      <c r="F32" s="37">
        <f>'Rev-Exp'!E28</f>
        <v>0</v>
      </c>
      <c r="G32" s="37">
        <f>'Rev-Exp'!F28</f>
        <v>0</v>
      </c>
      <c r="H32" s="37">
        <f>'Rev-Exp'!G28</f>
        <v>0</v>
      </c>
      <c r="I32" s="37">
        <f>'Rev-Exp'!H28</f>
        <v>0</v>
      </c>
      <c r="J32" s="37">
        <f>'Rev-Exp'!I28</f>
        <v>0</v>
      </c>
      <c r="K32" s="37">
        <f>'Rev-Exp'!J28</f>
        <v>0</v>
      </c>
      <c r="L32" s="37">
        <f>'Rev-Exp'!K28</f>
        <v>0</v>
      </c>
      <c r="M32" s="37">
        <f>'Rev-Exp'!L28</f>
        <v>0</v>
      </c>
      <c r="N32" s="37">
        <f>'Rev-Exp'!M28</f>
        <v>0</v>
      </c>
      <c r="O32" s="37">
        <f>'Rev-Exp'!N28</f>
        <v>0</v>
      </c>
      <c r="P32" s="37">
        <f>'Rev-Exp'!O28</f>
        <v>0</v>
      </c>
      <c r="Q32" s="37">
        <f>'Rev-Exp'!P28</f>
        <v>0</v>
      </c>
      <c r="R32" s="37">
        <f>'Rev-Exp'!Q28</f>
        <v>0</v>
      </c>
      <c r="S32" s="2">
        <v>1</v>
      </c>
    </row>
    <row r="33" spans="1:19" x14ac:dyDescent="0.25">
      <c r="A33" s="2">
        <f t="shared" si="0"/>
        <v>0</v>
      </c>
      <c r="B33" s="2">
        <f t="shared" si="0"/>
        <v>20</v>
      </c>
      <c r="C33" s="2" t="s">
        <v>167</v>
      </c>
      <c r="D33" s="2" t="s">
        <v>169</v>
      </c>
      <c r="E33" s="2" t="s">
        <v>185</v>
      </c>
      <c r="F33" s="37">
        <f>'Rev-Exp'!E29</f>
        <v>0</v>
      </c>
      <c r="G33" s="37">
        <f>'Rev-Exp'!F29</f>
        <v>0</v>
      </c>
      <c r="H33" s="37">
        <f>'Rev-Exp'!G29</f>
        <v>0</v>
      </c>
      <c r="I33" s="37">
        <f>'Rev-Exp'!H29</f>
        <v>0</v>
      </c>
      <c r="J33" s="37">
        <f>'Rev-Exp'!I29</f>
        <v>0</v>
      </c>
      <c r="K33" s="37">
        <f>'Rev-Exp'!J29</f>
        <v>0</v>
      </c>
      <c r="L33" s="37">
        <f>'Rev-Exp'!K29</f>
        <v>0</v>
      </c>
      <c r="M33" s="37">
        <f>'Rev-Exp'!L29</f>
        <v>0</v>
      </c>
      <c r="N33" s="37">
        <f>'Rev-Exp'!M29</f>
        <v>0</v>
      </c>
      <c r="O33" s="37">
        <f>'Rev-Exp'!N29</f>
        <v>0</v>
      </c>
      <c r="P33" s="37">
        <f>'Rev-Exp'!O29</f>
        <v>0</v>
      </c>
      <c r="Q33" s="37">
        <f>'Rev-Exp'!P29</f>
        <v>0</v>
      </c>
      <c r="R33" s="37">
        <f>'Rev-Exp'!Q29</f>
        <v>0</v>
      </c>
      <c r="S33" s="2">
        <v>1</v>
      </c>
    </row>
    <row r="34" spans="1:19" x14ac:dyDescent="0.25">
      <c r="A34" s="2">
        <f t="shared" si="0"/>
        <v>0</v>
      </c>
      <c r="B34" s="2">
        <f t="shared" si="0"/>
        <v>20</v>
      </c>
      <c r="C34" s="2" t="s">
        <v>167</v>
      </c>
      <c r="D34" s="2" t="s">
        <v>170</v>
      </c>
      <c r="E34" s="2" t="s">
        <v>181</v>
      </c>
      <c r="F34" s="37">
        <f>'Rev-Exp'!E33</f>
        <v>0</v>
      </c>
      <c r="G34" s="37">
        <f>'Rev-Exp'!F33</f>
        <v>0</v>
      </c>
      <c r="H34" s="37">
        <f>'Rev-Exp'!G33</f>
        <v>0</v>
      </c>
      <c r="I34" s="37">
        <f>'Rev-Exp'!H33</f>
        <v>0</v>
      </c>
      <c r="J34" s="37">
        <f>'Rev-Exp'!I33</f>
        <v>0</v>
      </c>
      <c r="K34" s="37">
        <f>'Rev-Exp'!J33</f>
        <v>0</v>
      </c>
      <c r="L34" s="37">
        <f>'Rev-Exp'!K33</f>
        <v>0</v>
      </c>
      <c r="M34" s="37">
        <f>'Rev-Exp'!L33</f>
        <v>0</v>
      </c>
      <c r="N34" s="37">
        <f>'Rev-Exp'!M33</f>
        <v>0</v>
      </c>
      <c r="O34" s="37">
        <f>'Rev-Exp'!N33</f>
        <v>0</v>
      </c>
      <c r="P34" s="37">
        <f>'Rev-Exp'!O33</f>
        <v>0</v>
      </c>
      <c r="Q34" s="37">
        <f>'Rev-Exp'!P33</f>
        <v>0</v>
      </c>
      <c r="R34" s="37">
        <f>'Rev-Exp'!Q33</f>
        <v>0</v>
      </c>
      <c r="S34" s="2">
        <v>1</v>
      </c>
    </row>
    <row r="35" spans="1:19" x14ac:dyDescent="0.25">
      <c r="A35" s="2">
        <f t="shared" si="0"/>
        <v>0</v>
      </c>
      <c r="B35" s="2">
        <f t="shared" si="0"/>
        <v>20</v>
      </c>
      <c r="C35" s="2" t="s">
        <v>167</v>
      </c>
      <c r="D35" s="2" t="s">
        <v>170</v>
      </c>
      <c r="E35" s="2" t="s">
        <v>182</v>
      </c>
      <c r="F35" s="37">
        <f>'Rev-Exp'!E34</f>
        <v>0</v>
      </c>
      <c r="G35" s="37">
        <f>'Rev-Exp'!F34</f>
        <v>0</v>
      </c>
      <c r="H35" s="37">
        <f>'Rev-Exp'!G34</f>
        <v>0</v>
      </c>
      <c r="I35" s="37">
        <f>'Rev-Exp'!H34</f>
        <v>0</v>
      </c>
      <c r="J35" s="37">
        <f>'Rev-Exp'!I34</f>
        <v>0</v>
      </c>
      <c r="K35" s="37">
        <f>'Rev-Exp'!J34</f>
        <v>0</v>
      </c>
      <c r="L35" s="37">
        <f>'Rev-Exp'!K34</f>
        <v>0</v>
      </c>
      <c r="M35" s="37">
        <f>'Rev-Exp'!L34</f>
        <v>0</v>
      </c>
      <c r="N35" s="37">
        <f>'Rev-Exp'!M34</f>
        <v>0</v>
      </c>
      <c r="O35" s="37">
        <f>'Rev-Exp'!N34</f>
        <v>0</v>
      </c>
      <c r="P35" s="37">
        <f>'Rev-Exp'!O34</f>
        <v>0</v>
      </c>
      <c r="Q35" s="37">
        <f>'Rev-Exp'!P34</f>
        <v>0</v>
      </c>
      <c r="R35" s="37">
        <f>'Rev-Exp'!Q34</f>
        <v>0</v>
      </c>
      <c r="S35" s="2">
        <v>1</v>
      </c>
    </row>
    <row r="36" spans="1:19" x14ac:dyDescent="0.25">
      <c r="A36" s="2">
        <f t="shared" si="0"/>
        <v>0</v>
      </c>
      <c r="B36" s="2">
        <f t="shared" si="0"/>
        <v>20</v>
      </c>
      <c r="C36" s="2" t="s">
        <v>167</v>
      </c>
      <c r="D36" s="2" t="s">
        <v>170</v>
      </c>
      <c r="E36" s="2" t="s">
        <v>183</v>
      </c>
      <c r="F36" s="37">
        <f>'Rev-Exp'!E35</f>
        <v>0</v>
      </c>
      <c r="G36" s="37">
        <f>'Rev-Exp'!F35</f>
        <v>0</v>
      </c>
      <c r="H36" s="37">
        <f>'Rev-Exp'!G35</f>
        <v>0</v>
      </c>
      <c r="I36" s="37">
        <f>'Rev-Exp'!H35</f>
        <v>0</v>
      </c>
      <c r="J36" s="37">
        <f>'Rev-Exp'!I35</f>
        <v>0</v>
      </c>
      <c r="K36" s="37">
        <f>'Rev-Exp'!J35</f>
        <v>0</v>
      </c>
      <c r="L36" s="37">
        <f>'Rev-Exp'!K35</f>
        <v>0</v>
      </c>
      <c r="M36" s="37">
        <f>'Rev-Exp'!L35</f>
        <v>0</v>
      </c>
      <c r="N36" s="37">
        <f>'Rev-Exp'!M35</f>
        <v>0</v>
      </c>
      <c r="O36" s="37">
        <f>'Rev-Exp'!N35</f>
        <v>0</v>
      </c>
      <c r="P36" s="37">
        <f>'Rev-Exp'!O35</f>
        <v>0</v>
      </c>
      <c r="Q36" s="37">
        <f>'Rev-Exp'!P35</f>
        <v>0</v>
      </c>
      <c r="R36" s="37">
        <f>'Rev-Exp'!Q35</f>
        <v>0</v>
      </c>
      <c r="S36" s="2">
        <v>1</v>
      </c>
    </row>
    <row r="37" spans="1:19" x14ac:dyDescent="0.25">
      <c r="A37" s="2">
        <f t="shared" si="0"/>
        <v>0</v>
      </c>
      <c r="B37" s="2">
        <f t="shared" si="0"/>
        <v>20</v>
      </c>
      <c r="C37" s="2" t="s">
        <v>167</v>
      </c>
      <c r="D37" s="2" t="s">
        <v>170</v>
      </c>
      <c r="E37" s="2" t="s">
        <v>2</v>
      </c>
      <c r="F37" s="37">
        <f>'Rev-Exp'!E36</f>
        <v>0</v>
      </c>
      <c r="G37" s="37">
        <f>'Rev-Exp'!F36</f>
        <v>0</v>
      </c>
      <c r="H37" s="37">
        <f>'Rev-Exp'!G36</f>
        <v>0</v>
      </c>
      <c r="I37" s="37">
        <f>'Rev-Exp'!H36</f>
        <v>0</v>
      </c>
      <c r="J37" s="37">
        <f>'Rev-Exp'!I36</f>
        <v>0</v>
      </c>
      <c r="K37" s="37">
        <f>'Rev-Exp'!J36</f>
        <v>0</v>
      </c>
      <c r="L37" s="37">
        <f>'Rev-Exp'!K36</f>
        <v>0</v>
      </c>
      <c r="M37" s="37">
        <f>'Rev-Exp'!L36</f>
        <v>0</v>
      </c>
      <c r="N37" s="37">
        <f>'Rev-Exp'!M36</f>
        <v>0</v>
      </c>
      <c r="O37" s="37">
        <f>'Rev-Exp'!N36</f>
        <v>0</v>
      </c>
      <c r="P37" s="37">
        <f>'Rev-Exp'!O36</f>
        <v>0</v>
      </c>
      <c r="Q37" s="37">
        <f>'Rev-Exp'!P36</f>
        <v>0</v>
      </c>
      <c r="R37" s="37">
        <f>'Rev-Exp'!Q36</f>
        <v>0</v>
      </c>
      <c r="S37" s="2">
        <v>1</v>
      </c>
    </row>
    <row r="38" spans="1:19" x14ac:dyDescent="0.25">
      <c r="A38" s="2">
        <f t="shared" si="0"/>
        <v>0</v>
      </c>
      <c r="B38" s="2">
        <f t="shared" si="0"/>
        <v>20</v>
      </c>
      <c r="C38" s="2" t="s">
        <v>167</v>
      </c>
      <c r="D38" s="2" t="s">
        <v>170</v>
      </c>
      <c r="E38" s="2" t="s">
        <v>1</v>
      </c>
      <c r="F38" s="37">
        <f>'Rev-Exp'!E37</f>
        <v>0</v>
      </c>
      <c r="G38" s="37">
        <f>'Rev-Exp'!F37</f>
        <v>0</v>
      </c>
      <c r="H38" s="37">
        <f>'Rev-Exp'!G37</f>
        <v>0</v>
      </c>
      <c r="I38" s="37">
        <f>'Rev-Exp'!H37</f>
        <v>0</v>
      </c>
      <c r="J38" s="37">
        <f>'Rev-Exp'!I37</f>
        <v>0</v>
      </c>
      <c r="K38" s="37">
        <f>'Rev-Exp'!J37</f>
        <v>0</v>
      </c>
      <c r="L38" s="37">
        <f>'Rev-Exp'!K37</f>
        <v>0</v>
      </c>
      <c r="M38" s="37">
        <f>'Rev-Exp'!L37</f>
        <v>0</v>
      </c>
      <c r="N38" s="37">
        <f>'Rev-Exp'!M37</f>
        <v>0</v>
      </c>
      <c r="O38" s="37">
        <f>'Rev-Exp'!N37</f>
        <v>0</v>
      </c>
      <c r="P38" s="37">
        <f>'Rev-Exp'!O37</f>
        <v>0</v>
      </c>
      <c r="Q38" s="37">
        <f>'Rev-Exp'!P37</f>
        <v>0</v>
      </c>
      <c r="R38" s="37">
        <f>'Rev-Exp'!Q37</f>
        <v>0</v>
      </c>
      <c r="S38" s="2">
        <v>1</v>
      </c>
    </row>
    <row r="39" spans="1:19" x14ac:dyDescent="0.25">
      <c r="A39" s="2">
        <f t="shared" si="0"/>
        <v>0</v>
      </c>
      <c r="B39" s="2">
        <f t="shared" si="0"/>
        <v>20</v>
      </c>
      <c r="C39" s="2" t="s">
        <v>167</v>
      </c>
      <c r="D39" s="2" t="s">
        <v>170</v>
      </c>
      <c r="E39" s="2" t="s">
        <v>80</v>
      </c>
      <c r="F39" s="37">
        <f>'Rev-Exp'!E38</f>
        <v>0</v>
      </c>
      <c r="G39" s="37">
        <f>'Rev-Exp'!F38</f>
        <v>0</v>
      </c>
      <c r="H39" s="37">
        <f>'Rev-Exp'!G38</f>
        <v>0</v>
      </c>
      <c r="I39" s="37">
        <f>'Rev-Exp'!H38</f>
        <v>0</v>
      </c>
      <c r="J39" s="37">
        <f>'Rev-Exp'!I38</f>
        <v>0</v>
      </c>
      <c r="K39" s="37">
        <f>'Rev-Exp'!J38</f>
        <v>0</v>
      </c>
      <c r="L39" s="37">
        <f>'Rev-Exp'!K38</f>
        <v>0</v>
      </c>
      <c r="M39" s="37">
        <f>'Rev-Exp'!L38</f>
        <v>0</v>
      </c>
      <c r="N39" s="37">
        <f>'Rev-Exp'!M38</f>
        <v>0</v>
      </c>
      <c r="O39" s="37">
        <f>'Rev-Exp'!N38</f>
        <v>0</v>
      </c>
      <c r="P39" s="37">
        <f>'Rev-Exp'!O38</f>
        <v>0</v>
      </c>
      <c r="Q39" s="37">
        <f>'Rev-Exp'!P38</f>
        <v>0</v>
      </c>
      <c r="R39" s="37">
        <f>'Rev-Exp'!Q38</f>
        <v>0</v>
      </c>
      <c r="S39" s="2">
        <v>1</v>
      </c>
    </row>
    <row r="40" spans="1:19" x14ac:dyDescent="0.25">
      <c r="A40" s="2">
        <f t="shared" si="0"/>
        <v>0</v>
      </c>
      <c r="B40" s="2">
        <f t="shared" si="0"/>
        <v>20</v>
      </c>
      <c r="C40" s="2" t="s">
        <v>167</v>
      </c>
      <c r="D40" s="2" t="s">
        <v>170</v>
      </c>
      <c r="E40" s="2" t="s">
        <v>105</v>
      </c>
      <c r="F40" s="37">
        <f>'Rev-Exp'!E39</f>
        <v>0</v>
      </c>
      <c r="G40" s="37">
        <f>'Rev-Exp'!F39</f>
        <v>0</v>
      </c>
      <c r="H40" s="37">
        <f>'Rev-Exp'!G39</f>
        <v>0</v>
      </c>
      <c r="I40" s="37">
        <f>'Rev-Exp'!H39</f>
        <v>0</v>
      </c>
      <c r="J40" s="37">
        <f>'Rev-Exp'!I39</f>
        <v>0</v>
      </c>
      <c r="K40" s="37">
        <f>'Rev-Exp'!J39</f>
        <v>0</v>
      </c>
      <c r="L40" s="37">
        <f>'Rev-Exp'!K39</f>
        <v>0</v>
      </c>
      <c r="M40" s="37">
        <f>'Rev-Exp'!L39</f>
        <v>0</v>
      </c>
      <c r="N40" s="37">
        <f>'Rev-Exp'!M39</f>
        <v>0</v>
      </c>
      <c r="O40" s="37">
        <f>'Rev-Exp'!N39</f>
        <v>0</v>
      </c>
      <c r="P40" s="37">
        <f>'Rev-Exp'!O39</f>
        <v>0</v>
      </c>
      <c r="Q40" s="37">
        <f>'Rev-Exp'!P39</f>
        <v>0</v>
      </c>
      <c r="R40" s="37">
        <f>'Rev-Exp'!Q39</f>
        <v>0</v>
      </c>
      <c r="S40" s="2">
        <v>1</v>
      </c>
    </row>
    <row r="41" spans="1:19" x14ac:dyDescent="0.25">
      <c r="A41" s="2">
        <f t="shared" si="0"/>
        <v>0</v>
      </c>
      <c r="B41" s="2">
        <f t="shared" si="0"/>
        <v>20</v>
      </c>
      <c r="C41" s="2" t="s">
        <v>167</v>
      </c>
      <c r="D41" s="2" t="s">
        <v>170</v>
      </c>
      <c r="E41" s="2" t="s">
        <v>184</v>
      </c>
      <c r="F41" s="37">
        <f>'Rev-Exp'!E40</f>
        <v>0</v>
      </c>
      <c r="G41" s="37">
        <f>'Rev-Exp'!F40</f>
        <v>0</v>
      </c>
      <c r="H41" s="37">
        <f>'Rev-Exp'!G40</f>
        <v>0</v>
      </c>
      <c r="I41" s="37">
        <f>'Rev-Exp'!H40</f>
        <v>0</v>
      </c>
      <c r="J41" s="37">
        <f>'Rev-Exp'!I40</f>
        <v>0</v>
      </c>
      <c r="K41" s="37">
        <f>'Rev-Exp'!J40</f>
        <v>0</v>
      </c>
      <c r="L41" s="37">
        <f>'Rev-Exp'!K40</f>
        <v>0</v>
      </c>
      <c r="M41" s="37">
        <f>'Rev-Exp'!L40</f>
        <v>0</v>
      </c>
      <c r="N41" s="37">
        <f>'Rev-Exp'!M40</f>
        <v>0</v>
      </c>
      <c r="O41" s="37">
        <f>'Rev-Exp'!N40</f>
        <v>0</v>
      </c>
      <c r="P41" s="37">
        <f>'Rev-Exp'!O40</f>
        <v>0</v>
      </c>
      <c r="Q41" s="37">
        <f>'Rev-Exp'!P40</f>
        <v>0</v>
      </c>
      <c r="R41" s="37">
        <f>'Rev-Exp'!Q40</f>
        <v>0</v>
      </c>
      <c r="S41" s="2">
        <v>1</v>
      </c>
    </row>
    <row r="42" spans="1:19" x14ac:dyDescent="0.25">
      <c r="A42" s="2">
        <f t="shared" si="0"/>
        <v>0</v>
      </c>
      <c r="B42" s="2">
        <f t="shared" si="0"/>
        <v>20</v>
      </c>
      <c r="C42" s="2" t="s">
        <v>167</v>
      </c>
      <c r="D42" s="2" t="s">
        <v>170</v>
      </c>
      <c r="E42" s="2" t="s">
        <v>186</v>
      </c>
      <c r="F42" s="37">
        <f>'Rev-Exp'!E41</f>
        <v>0</v>
      </c>
      <c r="G42" s="37">
        <f>'Rev-Exp'!F41</f>
        <v>0</v>
      </c>
      <c r="H42" s="37">
        <f>'Rev-Exp'!G41</f>
        <v>0</v>
      </c>
      <c r="I42" s="37">
        <f>'Rev-Exp'!H41</f>
        <v>0</v>
      </c>
      <c r="J42" s="37">
        <f>'Rev-Exp'!I41</f>
        <v>0</v>
      </c>
      <c r="K42" s="37">
        <f>'Rev-Exp'!J41</f>
        <v>0</v>
      </c>
      <c r="L42" s="37">
        <f>'Rev-Exp'!K41</f>
        <v>0</v>
      </c>
      <c r="M42" s="37">
        <f>'Rev-Exp'!L41</f>
        <v>0</v>
      </c>
      <c r="N42" s="37">
        <f>'Rev-Exp'!M41</f>
        <v>0</v>
      </c>
      <c r="O42" s="37">
        <f>'Rev-Exp'!N41</f>
        <v>0</v>
      </c>
      <c r="P42" s="37">
        <f>'Rev-Exp'!O41</f>
        <v>0</v>
      </c>
      <c r="Q42" s="37">
        <f>'Rev-Exp'!P41</f>
        <v>0</v>
      </c>
      <c r="R42" s="37">
        <f>'Rev-Exp'!Q41</f>
        <v>0</v>
      </c>
      <c r="S42" s="2">
        <v>1</v>
      </c>
    </row>
    <row r="43" spans="1:19" x14ac:dyDescent="0.25">
      <c r="A43" s="2">
        <f t="shared" si="0"/>
        <v>0</v>
      </c>
      <c r="B43" s="2">
        <f t="shared" si="0"/>
        <v>20</v>
      </c>
      <c r="C43" s="2" t="s">
        <v>167</v>
      </c>
      <c r="D43" s="2" t="s">
        <v>170</v>
      </c>
      <c r="E43" s="2" t="s">
        <v>187</v>
      </c>
      <c r="F43" s="37">
        <f>'Rev-Exp'!E42</f>
        <v>0</v>
      </c>
      <c r="G43" s="37">
        <f>'Rev-Exp'!F42</f>
        <v>0</v>
      </c>
      <c r="H43" s="37">
        <f>'Rev-Exp'!G42</f>
        <v>0</v>
      </c>
      <c r="I43" s="37">
        <f>'Rev-Exp'!H42</f>
        <v>0</v>
      </c>
      <c r="J43" s="37">
        <f>'Rev-Exp'!I42</f>
        <v>0</v>
      </c>
      <c r="K43" s="37">
        <f>'Rev-Exp'!J42</f>
        <v>0</v>
      </c>
      <c r="L43" s="37">
        <f>'Rev-Exp'!K42</f>
        <v>0</v>
      </c>
      <c r="M43" s="37">
        <f>'Rev-Exp'!L42</f>
        <v>0</v>
      </c>
      <c r="N43" s="37">
        <f>'Rev-Exp'!M42</f>
        <v>0</v>
      </c>
      <c r="O43" s="37">
        <f>'Rev-Exp'!N42</f>
        <v>0</v>
      </c>
      <c r="P43" s="37">
        <f>'Rev-Exp'!O42</f>
        <v>0</v>
      </c>
      <c r="Q43" s="37">
        <f>'Rev-Exp'!P42</f>
        <v>0</v>
      </c>
      <c r="R43" s="37">
        <f>'Rev-Exp'!Q42</f>
        <v>0</v>
      </c>
      <c r="S43" s="2">
        <v>1</v>
      </c>
    </row>
    <row r="44" spans="1:19" x14ac:dyDescent="0.25">
      <c r="A44" s="2">
        <f t="shared" si="0"/>
        <v>0</v>
      </c>
      <c r="B44" s="2">
        <f t="shared" si="0"/>
        <v>20</v>
      </c>
      <c r="C44" s="2" t="s">
        <v>167</v>
      </c>
      <c r="D44" s="2" t="s">
        <v>171</v>
      </c>
      <c r="E44" s="2" t="s">
        <v>183</v>
      </c>
      <c r="F44" s="37">
        <f>'Rev-Exp'!E46</f>
        <v>0</v>
      </c>
      <c r="G44" s="37">
        <f>'Rev-Exp'!F46</f>
        <v>0</v>
      </c>
      <c r="H44" s="37">
        <f>'Rev-Exp'!G46</f>
        <v>0</v>
      </c>
      <c r="I44" s="37">
        <f>'Rev-Exp'!H46</f>
        <v>0</v>
      </c>
      <c r="J44" s="37">
        <f>'Rev-Exp'!I46</f>
        <v>0</v>
      </c>
      <c r="K44" s="37">
        <f>'Rev-Exp'!J46</f>
        <v>0</v>
      </c>
      <c r="L44" s="37">
        <f>'Rev-Exp'!K46</f>
        <v>0</v>
      </c>
      <c r="M44" s="37">
        <f>'Rev-Exp'!L46</f>
        <v>0</v>
      </c>
      <c r="N44" s="37">
        <f>'Rev-Exp'!M46</f>
        <v>0</v>
      </c>
      <c r="O44" s="37">
        <f>'Rev-Exp'!N46</f>
        <v>0</v>
      </c>
      <c r="P44" s="37">
        <f>'Rev-Exp'!O46</f>
        <v>0</v>
      </c>
      <c r="Q44" s="37">
        <f>'Rev-Exp'!P46</f>
        <v>0</v>
      </c>
      <c r="R44" s="37">
        <f>'Rev-Exp'!Q46</f>
        <v>0</v>
      </c>
      <c r="S44" s="2">
        <v>1</v>
      </c>
    </row>
    <row r="45" spans="1:19" x14ac:dyDescent="0.25">
      <c r="A45" s="2">
        <f t="shared" si="0"/>
        <v>0</v>
      </c>
      <c r="B45" s="2">
        <f t="shared" si="0"/>
        <v>20</v>
      </c>
      <c r="C45" s="2" t="s">
        <v>167</v>
      </c>
      <c r="D45" s="2" t="s">
        <v>171</v>
      </c>
      <c r="E45" s="2" t="s">
        <v>2</v>
      </c>
      <c r="F45" s="37">
        <f>'Rev-Exp'!E47</f>
        <v>0</v>
      </c>
      <c r="G45" s="37">
        <f>'Rev-Exp'!F47</f>
        <v>0</v>
      </c>
      <c r="H45" s="37">
        <f>'Rev-Exp'!G47</f>
        <v>0</v>
      </c>
      <c r="I45" s="37">
        <f>'Rev-Exp'!H47</f>
        <v>0</v>
      </c>
      <c r="J45" s="37">
        <f>'Rev-Exp'!I47</f>
        <v>0</v>
      </c>
      <c r="K45" s="37">
        <f>'Rev-Exp'!J47</f>
        <v>0</v>
      </c>
      <c r="L45" s="37">
        <f>'Rev-Exp'!K47</f>
        <v>0</v>
      </c>
      <c r="M45" s="37">
        <f>'Rev-Exp'!L47</f>
        <v>0</v>
      </c>
      <c r="N45" s="37">
        <f>'Rev-Exp'!M47</f>
        <v>0</v>
      </c>
      <c r="O45" s="37">
        <f>'Rev-Exp'!N47</f>
        <v>0</v>
      </c>
      <c r="P45" s="37">
        <f>'Rev-Exp'!O47</f>
        <v>0</v>
      </c>
      <c r="Q45" s="37">
        <f>'Rev-Exp'!P47</f>
        <v>0</v>
      </c>
      <c r="R45" s="37">
        <f>'Rev-Exp'!Q47</f>
        <v>0</v>
      </c>
      <c r="S45" s="2">
        <v>1</v>
      </c>
    </row>
    <row r="46" spans="1:19" x14ac:dyDescent="0.25">
      <c r="A46" s="2">
        <f t="shared" si="0"/>
        <v>0</v>
      </c>
      <c r="B46" s="2">
        <f t="shared" si="0"/>
        <v>20</v>
      </c>
      <c r="C46" s="2" t="s">
        <v>167</v>
      </c>
      <c r="D46" s="2" t="s">
        <v>171</v>
      </c>
      <c r="E46" s="2" t="s">
        <v>80</v>
      </c>
      <c r="F46" s="37">
        <f>'Rev-Exp'!E48</f>
        <v>0</v>
      </c>
      <c r="G46" s="37">
        <f>'Rev-Exp'!F48</f>
        <v>0</v>
      </c>
      <c r="H46" s="37">
        <f>'Rev-Exp'!G48</f>
        <v>0</v>
      </c>
      <c r="I46" s="37">
        <f>'Rev-Exp'!H48</f>
        <v>0</v>
      </c>
      <c r="J46" s="37">
        <f>'Rev-Exp'!I48</f>
        <v>0</v>
      </c>
      <c r="K46" s="37">
        <f>'Rev-Exp'!J48</f>
        <v>0</v>
      </c>
      <c r="L46" s="37">
        <f>'Rev-Exp'!K48</f>
        <v>0</v>
      </c>
      <c r="M46" s="37">
        <f>'Rev-Exp'!L48</f>
        <v>0</v>
      </c>
      <c r="N46" s="37">
        <f>'Rev-Exp'!M48</f>
        <v>0</v>
      </c>
      <c r="O46" s="37">
        <f>'Rev-Exp'!N48</f>
        <v>0</v>
      </c>
      <c r="P46" s="37">
        <f>'Rev-Exp'!O48</f>
        <v>0</v>
      </c>
      <c r="Q46" s="37">
        <f>'Rev-Exp'!P48</f>
        <v>0</v>
      </c>
      <c r="R46" s="37">
        <f>'Rev-Exp'!Q48</f>
        <v>0</v>
      </c>
      <c r="S46" s="2">
        <v>1</v>
      </c>
    </row>
    <row r="47" spans="1:19" x14ac:dyDescent="0.25">
      <c r="A47" s="2">
        <f t="shared" si="0"/>
        <v>0</v>
      </c>
      <c r="B47" s="2">
        <f t="shared" si="0"/>
        <v>20</v>
      </c>
      <c r="C47" s="2" t="s">
        <v>167</v>
      </c>
      <c r="D47" s="2" t="s">
        <v>171</v>
      </c>
      <c r="E47" s="2" t="s">
        <v>105</v>
      </c>
      <c r="F47" s="37">
        <f>'Rev-Exp'!E49</f>
        <v>0</v>
      </c>
      <c r="G47" s="37">
        <f>'Rev-Exp'!F49</f>
        <v>0</v>
      </c>
      <c r="H47" s="37">
        <f>'Rev-Exp'!G49</f>
        <v>0</v>
      </c>
      <c r="I47" s="37">
        <f>'Rev-Exp'!H49</f>
        <v>0</v>
      </c>
      <c r="J47" s="37">
        <f>'Rev-Exp'!I49</f>
        <v>0</v>
      </c>
      <c r="K47" s="37">
        <f>'Rev-Exp'!J49</f>
        <v>0</v>
      </c>
      <c r="L47" s="37">
        <f>'Rev-Exp'!K49</f>
        <v>0</v>
      </c>
      <c r="M47" s="37">
        <f>'Rev-Exp'!L49</f>
        <v>0</v>
      </c>
      <c r="N47" s="37">
        <f>'Rev-Exp'!M49</f>
        <v>0</v>
      </c>
      <c r="O47" s="37">
        <f>'Rev-Exp'!N49</f>
        <v>0</v>
      </c>
      <c r="P47" s="37">
        <f>'Rev-Exp'!O49</f>
        <v>0</v>
      </c>
      <c r="Q47" s="37">
        <f>'Rev-Exp'!P49</f>
        <v>0</v>
      </c>
      <c r="R47" s="37">
        <f>'Rev-Exp'!Q49</f>
        <v>0</v>
      </c>
      <c r="S47" s="2">
        <v>1</v>
      </c>
    </row>
    <row r="48" spans="1:19" x14ac:dyDescent="0.25">
      <c r="A48" s="2">
        <f t="shared" si="0"/>
        <v>0</v>
      </c>
      <c r="B48" s="2">
        <f t="shared" si="0"/>
        <v>20</v>
      </c>
      <c r="C48" s="2" t="s">
        <v>167</v>
      </c>
      <c r="D48" s="2" t="s">
        <v>172</v>
      </c>
      <c r="E48" s="2" t="s">
        <v>183</v>
      </c>
      <c r="F48" s="37">
        <f>'Rev-Exp'!E53</f>
        <v>0</v>
      </c>
      <c r="G48" s="37">
        <f>'Rev-Exp'!F53</f>
        <v>0</v>
      </c>
      <c r="H48" s="37">
        <f>'Rev-Exp'!G53</f>
        <v>0</v>
      </c>
      <c r="I48" s="37">
        <f>'Rev-Exp'!H53</f>
        <v>0</v>
      </c>
      <c r="J48" s="37">
        <f>'Rev-Exp'!I53</f>
        <v>0</v>
      </c>
      <c r="K48" s="37">
        <f>'Rev-Exp'!J53</f>
        <v>0</v>
      </c>
      <c r="L48" s="37">
        <f>'Rev-Exp'!K53</f>
        <v>0</v>
      </c>
      <c r="M48" s="37">
        <f>'Rev-Exp'!L53</f>
        <v>0</v>
      </c>
      <c r="N48" s="37">
        <f>'Rev-Exp'!M53</f>
        <v>0</v>
      </c>
      <c r="O48" s="37">
        <f>'Rev-Exp'!N53</f>
        <v>0</v>
      </c>
      <c r="P48" s="37">
        <f>'Rev-Exp'!O53</f>
        <v>0</v>
      </c>
      <c r="Q48" s="37">
        <f>'Rev-Exp'!P53</f>
        <v>0</v>
      </c>
      <c r="R48" s="37">
        <f>'Rev-Exp'!Q53</f>
        <v>0</v>
      </c>
      <c r="S48" s="2">
        <v>1</v>
      </c>
    </row>
    <row r="49" spans="1:19" x14ac:dyDescent="0.25">
      <c r="A49" s="2">
        <f t="shared" si="0"/>
        <v>0</v>
      </c>
      <c r="B49" s="2">
        <f t="shared" si="0"/>
        <v>20</v>
      </c>
      <c r="C49" s="2" t="s">
        <v>167</v>
      </c>
      <c r="D49" s="2" t="s">
        <v>172</v>
      </c>
      <c r="E49" s="2" t="s">
        <v>2</v>
      </c>
      <c r="F49" s="37">
        <f>'Rev-Exp'!E54</f>
        <v>0</v>
      </c>
      <c r="G49" s="37">
        <f>'Rev-Exp'!F54</f>
        <v>0</v>
      </c>
      <c r="H49" s="37">
        <f>'Rev-Exp'!G54</f>
        <v>0</v>
      </c>
      <c r="I49" s="37">
        <f>'Rev-Exp'!H54</f>
        <v>0</v>
      </c>
      <c r="J49" s="37">
        <f>'Rev-Exp'!I54</f>
        <v>0</v>
      </c>
      <c r="K49" s="37">
        <f>'Rev-Exp'!J54</f>
        <v>0</v>
      </c>
      <c r="L49" s="37">
        <f>'Rev-Exp'!K54</f>
        <v>0</v>
      </c>
      <c r="M49" s="37">
        <f>'Rev-Exp'!L54</f>
        <v>0</v>
      </c>
      <c r="N49" s="37">
        <f>'Rev-Exp'!M54</f>
        <v>0</v>
      </c>
      <c r="O49" s="37">
        <f>'Rev-Exp'!N54</f>
        <v>0</v>
      </c>
      <c r="P49" s="37">
        <f>'Rev-Exp'!O54</f>
        <v>0</v>
      </c>
      <c r="Q49" s="37">
        <f>'Rev-Exp'!P54</f>
        <v>0</v>
      </c>
      <c r="R49" s="37">
        <f>'Rev-Exp'!Q54</f>
        <v>0</v>
      </c>
      <c r="S49" s="2">
        <v>1</v>
      </c>
    </row>
    <row r="50" spans="1:19" x14ac:dyDescent="0.25">
      <c r="A50" s="2">
        <f t="shared" si="0"/>
        <v>0</v>
      </c>
      <c r="B50" s="2">
        <f t="shared" si="0"/>
        <v>20</v>
      </c>
      <c r="C50" s="2" t="s">
        <v>167</v>
      </c>
      <c r="D50" s="2" t="s">
        <v>172</v>
      </c>
      <c r="E50" s="2" t="s">
        <v>80</v>
      </c>
      <c r="F50" s="37">
        <f>'Rev-Exp'!E55</f>
        <v>0</v>
      </c>
      <c r="G50" s="37">
        <f>'Rev-Exp'!F55</f>
        <v>0</v>
      </c>
      <c r="H50" s="37">
        <f>'Rev-Exp'!G55</f>
        <v>0</v>
      </c>
      <c r="I50" s="37">
        <f>'Rev-Exp'!H55</f>
        <v>0</v>
      </c>
      <c r="J50" s="37">
        <f>'Rev-Exp'!I55</f>
        <v>0</v>
      </c>
      <c r="K50" s="37">
        <f>'Rev-Exp'!J55</f>
        <v>0</v>
      </c>
      <c r="L50" s="37">
        <f>'Rev-Exp'!K55</f>
        <v>0</v>
      </c>
      <c r="M50" s="37">
        <f>'Rev-Exp'!L55</f>
        <v>0</v>
      </c>
      <c r="N50" s="37">
        <f>'Rev-Exp'!M55</f>
        <v>0</v>
      </c>
      <c r="O50" s="37">
        <f>'Rev-Exp'!N55</f>
        <v>0</v>
      </c>
      <c r="P50" s="37">
        <f>'Rev-Exp'!O55</f>
        <v>0</v>
      </c>
      <c r="Q50" s="37">
        <f>'Rev-Exp'!P55</f>
        <v>0</v>
      </c>
      <c r="R50" s="37">
        <f>'Rev-Exp'!Q55</f>
        <v>0</v>
      </c>
      <c r="S50" s="2">
        <v>1</v>
      </c>
    </row>
    <row r="51" spans="1:19" x14ac:dyDescent="0.25">
      <c r="A51" s="2">
        <f t="shared" si="0"/>
        <v>0</v>
      </c>
      <c r="B51" s="2">
        <f t="shared" si="0"/>
        <v>20</v>
      </c>
      <c r="C51" s="2" t="s">
        <v>167</v>
      </c>
      <c r="D51" s="2" t="s">
        <v>172</v>
      </c>
      <c r="E51" s="2" t="s">
        <v>105</v>
      </c>
      <c r="F51" s="37">
        <f>'Rev-Exp'!E56</f>
        <v>0</v>
      </c>
      <c r="G51" s="37">
        <f>'Rev-Exp'!F56</f>
        <v>0</v>
      </c>
      <c r="H51" s="37">
        <f>'Rev-Exp'!G56</f>
        <v>0</v>
      </c>
      <c r="I51" s="37">
        <f>'Rev-Exp'!H56</f>
        <v>0</v>
      </c>
      <c r="J51" s="37">
        <f>'Rev-Exp'!I56</f>
        <v>0</v>
      </c>
      <c r="K51" s="37">
        <f>'Rev-Exp'!J56</f>
        <v>0</v>
      </c>
      <c r="L51" s="37">
        <f>'Rev-Exp'!K56</f>
        <v>0</v>
      </c>
      <c r="M51" s="37">
        <f>'Rev-Exp'!L56</f>
        <v>0</v>
      </c>
      <c r="N51" s="37">
        <f>'Rev-Exp'!M56</f>
        <v>0</v>
      </c>
      <c r="O51" s="37">
        <f>'Rev-Exp'!N56</f>
        <v>0</v>
      </c>
      <c r="P51" s="37">
        <f>'Rev-Exp'!O56</f>
        <v>0</v>
      </c>
      <c r="Q51" s="37">
        <f>'Rev-Exp'!P56</f>
        <v>0</v>
      </c>
      <c r="R51" s="37">
        <f>'Rev-Exp'!Q56</f>
        <v>0</v>
      </c>
      <c r="S51" s="2">
        <v>1</v>
      </c>
    </row>
    <row r="52" spans="1:19" x14ac:dyDescent="0.25">
      <c r="A52" s="2">
        <f t="shared" si="0"/>
        <v>0</v>
      </c>
      <c r="B52" s="2">
        <f t="shared" si="0"/>
        <v>20</v>
      </c>
      <c r="C52" s="2" t="s">
        <v>167</v>
      </c>
      <c r="D52" s="2" t="s">
        <v>172</v>
      </c>
      <c r="E52" s="2" t="s">
        <v>184</v>
      </c>
      <c r="F52" s="37">
        <f>'Rev-Exp'!E57</f>
        <v>0</v>
      </c>
      <c r="G52" s="37">
        <f>'Rev-Exp'!F57</f>
        <v>0</v>
      </c>
      <c r="H52" s="37">
        <f>'Rev-Exp'!G57</f>
        <v>0</v>
      </c>
      <c r="I52" s="37">
        <f>'Rev-Exp'!H57</f>
        <v>0</v>
      </c>
      <c r="J52" s="37">
        <f>'Rev-Exp'!I57</f>
        <v>0</v>
      </c>
      <c r="K52" s="37">
        <f>'Rev-Exp'!J57</f>
        <v>0</v>
      </c>
      <c r="L52" s="37">
        <f>'Rev-Exp'!K57</f>
        <v>0</v>
      </c>
      <c r="M52" s="37">
        <f>'Rev-Exp'!L57</f>
        <v>0</v>
      </c>
      <c r="N52" s="37">
        <f>'Rev-Exp'!M57</f>
        <v>0</v>
      </c>
      <c r="O52" s="37">
        <f>'Rev-Exp'!N57</f>
        <v>0</v>
      </c>
      <c r="P52" s="37">
        <f>'Rev-Exp'!O57</f>
        <v>0</v>
      </c>
      <c r="Q52" s="37">
        <f>'Rev-Exp'!P57</f>
        <v>0</v>
      </c>
      <c r="R52" s="37">
        <f>'Rev-Exp'!Q57</f>
        <v>0</v>
      </c>
      <c r="S52" s="2">
        <v>1</v>
      </c>
    </row>
    <row r="53" spans="1:19" x14ac:dyDescent="0.25">
      <c r="A53" s="2">
        <f t="shared" si="0"/>
        <v>0</v>
      </c>
      <c r="B53" s="2">
        <f t="shared" si="0"/>
        <v>20</v>
      </c>
      <c r="C53" s="2" t="s">
        <v>167</v>
      </c>
      <c r="D53" s="2" t="s">
        <v>172</v>
      </c>
      <c r="E53" s="2" t="s">
        <v>186</v>
      </c>
      <c r="F53" s="37">
        <f>'Rev-Exp'!E58</f>
        <v>0</v>
      </c>
      <c r="G53" s="37">
        <f>'Rev-Exp'!F58</f>
        <v>0</v>
      </c>
      <c r="H53" s="37">
        <f>'Rev-Exp'!G58</f>
        <v>0</v>
      </c>
      <c r="I53" s="37">
        <f>'Rev-Exp'!H58</f>
        <v>0</v>
      </c>
      <c r="J53" s="37">
        <f>'Rev-Exp'!I58</f>
        <v>0</v>
      </c>
      <c r="K53" s="37">
        <f>'Rev-Exp'!J58</f>
        <v>0</v>
      </c>
      <c r="L53" s="37">
        <f>'Rev-Exp'!K58</f>
        <v>0</v>
      </c>
      <c r="M53" s="37">
        <f>'Rev-Exp'!L58</f>
        <v>0</v>
      </c>
      <c r="N53" s="37">
        <f>'Rev-Exp'!M58</f>
        <v>0</v>
      </c>
      <c r="O53" s="37">
        <f>'Rev-Exp'!N58</f>
        <v>0</v>
      </c>
      <c r="P53" s="37">
        <f>'Rev-Exp'!O58</f>
        <v>0</v>
      </c>
      <c r="Q53" s="37">
        <f>'Rev-Exp'!P58</f>
        <v>0</v>
      </c>
      <c r="R53" s="37">
        <f>'Rev-Exp'!Q58</f>
        <v>0</v>
      </c>
      <c r="S53" s="2">
        <v>1</v>
      </c>
    </row>
    <row r="54" spans="1:19" x14ac:dyDescent="0.25">
      <c r="A54" s="2">
        <f t="shared" si="0"/>
        <v>0</v>
      </c>
      <c r="B54" s="2">
        <f t="shared" si="0"/>
        <v>20</v>
      </c>
      <c r="C54" s="2" t="s">
        <v>167</v>
      </c>
      <c r="D54" s="2" t="s">
        <v>100</v>
      </c>
      <c r="E54" s="2" t="s">
        <v>183</v>
      </c>
      <c r="F54" s="37">
        <f>'Rev-Exp'!E62</f>
        <v>0</v>
      </c>
      <c r="G54" s="37">
        <f>'Rev-Exp'!F62</f>
        <v>0</v>
      </c>
      <c r="H54" s="37">
        <f>'Rev-Exp'!G62</f>
        <v>0</v>
      </c>
      <c r="I54" s="37">
        <f>'Rev-Exp'!H62</f>
        <v>0</v>
      </c>
      <c r="J54" s="37">
        <f>'Rev-Exp'!I62</f>
        <v>0</v>
      </c>
      <c r="K54" s="37">
        <f>'Rev-Exp'!J62</f>
        <v>0</v>
      </c>
      <c r="L54" s="37">
        <f>'Rev-Exp'!K62</f>
        <v>0</v>
      </c>
      <c r="M54" s="37">
        <f>'Rev-Exp'!L62</f>
        <v>0</v>
      </c>
      <c r="N54" s="37">
        <f>'Rev-Exp'!M62</f>
        <v>0</v>
      </c>
      <c r="O54" s="37">
        <f>'Rev-Exp'!N62</f>
        <v>0</v>
      </c>
      <c r="P54" s="37">
        <f>'Rev-Exp'!O62</f>
        <v>0</v>
      </c>
      <c r="Q54" s="37">
        <f>'Rev-Exp'!P62</f>
        <v>0</v>
      </c>
      <c r="R54" s="37">
        <f>'Rev-Exp'!Q62</f>
        <v>0</v>
      </c>
      <c r="S54" s="2">
        <v>1</v>
      </c>
    </row>
    <row r="55" spans="1:19" x14ac:dyDescent="0.25">
      <c r="A55" s="2">
        <f t="shared" ref="A55:B99" si="1">A$21</f>
        <v>0</v>
      </c>
      <c r="B55" s="2">
        <f t="shared" si="1"/>
        <v>20</v>
      </c>
      <c r="C55" s="2" t="s">
        <v>167</v>
      </c>
      <c r="D55" s="2" t="s">
        <v>100</v>
      </c>
      <c r="E55" s="2" t="s">
        <v>2</v>
      </c>
      <c r="F55" s="37">
        <f>'Rev-Exp'!E63</f>
        <v>0</v>
      </c>
      <c r="G55" s="37">
        <f>'Rev-Exp'!F63</f>
        <v>0</v>
      </c>
      <c r="H55" s="37">
        <f>'Rev-Exp'!G63</f>
        <v>0</v>
      </c>
      <c r="I55" s="37">
        <f>'Rev-Exp'!H63</f>
        <v>0</v>
      </c>
      <c r="J55" s="37">
        <f>'Rev-Exp'!I63</f>
        <v>0</v>
      </c>
      <c r="K55" s="37">
        <f>'Rev-Exp'!J63</f>
        <v>0</v>
      </c>
      <c r="L55" s="37">
        <f>'Rev-Exp'!K63</f>
        <v>0</v>
      </c>
      <c r="M55" s="37">
        <f>'Rev-Exp'!L63</f>
        <v>0</v>
      </c>
      <c r="N55" s="37">
        <f>'Rev-Exp'!M63</f>
        <v>0</v>
      </c>
      <c r="O55" s="37">
        <f>'Rev-Exp'!N63</f>
        <v>0</v>
      </c>
      <c r="P55" s="37">
        <f>'Rev-Exp'!O63</f>
        <v>0</v>
      </c>
      <c r="Q55" s="37">
        <f>'Rev-Exp'!P63</f>
        <v>0</v>
      </c>
      <c r="R55" s="37">
        <f>'Rev-Exp'!Q63</f>
        <v>0</v>
      </c>
      <c r="S55" s="2">
        <v>1</v>
      </c>
    </row>
    <row r="56" spans="1:19" x14ac:dyDescent="0.25">
      <c r="A56" s="2">
        <f t="shared" si="1"/>
        <v>0</v>
      </c>
      <c r="B56" s="2">
        <f t="shared" si="1"/>
        <v>20</v>
      </c>
      <c r="C56" s="2" t="s">
        <v>167</v>
      </c>
      <c r="D56" s="2" t="s">
        <v>100</v>
      </c>
      <c r="E56" s="2" t="s">
        <v>80</v>
      </c>
      <c r="F56" s="37">
        <f>'Rev-Exp'!E64</f>
        <v>0</v>
      </c>
      <c r="G56" s="37">
        <f>'Rev-Exp'!F64</f>
        <v>0</v>
      </c>
      <c r="H56" s="37">
        <f>'Rev-Exp'!G64</f>
        <v>0</v>
      </c>
      <c r="I56" s="37">
        <f>'Rev-Exp'!H64</f>
        <v>0</v>
      </c>
      <c r="J56" s="37">
        <f>'Rev-Exp'!I64</f>
        <v>0</v>
      </c>
      <c r="K56" s="37">
        <f>'Rev-Exp'!J64</f>
        <v>0</v>
      </c>
      <c r="L56" s="37">
        <f>'Rev-Exp'!K64</f>
        <v>0</v>
      </c>
      <c r="M56" s="37">
        <f>'Rev-Exp'!L64</f>
        <v>0</v>
      </c>
      <c r="N56" s="37">
        <f>'Rev-Exp'!M64</f>
        <v>0</v>
      </c>
      <c r="O56" s="37">
        <f>'Rev-Exp'!N64</f>
        <v>0</v>
      </c>
      <c r="P56" s="37">
        <f>'Rev-Exp'!O64</f>
        <v>0</v>
      </c>
      <c r="Q56" s="37">
        <f>'Rev-Exp'!P64</f>
        <v>0</v>
      </c>
      <c r="R56" s="37">
        <f>'Rev-Exp'!Q64</f>
        <v>0</v>
      </c>
      <c r="S56" s="2">
        <v>1</v>
      </c>
    </row>
    <row r="57" spans="1:19" x14ac:dyDescent="0.25">
      <c r="A57" s="2">
        <f t="shared" si="1"/>
        <v>0</v>
      </c>
      <c r="B57" s="2">
        <f t="shared" si="1"/>
        <v>20</v>
      </c>
      <c r="C57" s="2" t="s">
        <v>167</v>
      </c>
      <c r="D57" s="2" t="s">
        <v>100</v>
      </c>
      <c r="E57" s="2" t="s">
        <v>105</v>
      </c>
      <c r="F57" s="37">
        <f>'Rev-Exp'!E65</f>
        <v>0</v>
      </c>
      <c r="G57" s="37">
        <f>'Rev-Exp'!F65</f>
        <v>0</v>
      </c>
      <c r="H57" s="37">
        <f>'Rev-Exp'!G65</f>
        <v>0</v>
      </c>
      <c r="I57" s="37">
        <f>'Rev-Exp'!H65</f>
        <v>0</v>
      </c>
      <c r="J57" s="37">
        <f>'Rev-Exp'!I65</f>
        <v>0</v>
      </c>
      <c r="K57" s="37">
        <f>'Rev-Exp'!J65</f>
        <v>0</v>
      </c>
      <c r="L57" s="37">
        <f>'Rev-Exp'!K65</f>
        <v>0</v>
      </c>
      <c r="M57" s="37">
        <f>'Rev-Exp'!L65</f>
        <v>0</v>
      </c>
      <c r="N57" s="37">
        <f>'Rev-Exp'!M65</f>
        <v>0</v>
      </c>
      <c r="O57" s="37">
        <f>'Rev-Exp'!N65</f>
        <v>0</v>
      </c>
      <c r="P57" s="37">
        <f>'Rev-Exp'!O65</f>
        <v>0</v>
      </c>
      <c r="Q57" s="37">
        <f>'Rev-Exp'!P65</f>
        <v>0</v>
      </c>
      <c r="R57" s="37">
        <f>'Rev-Exp'!Q65</f>
        <v>0</v>
      </c>
      <c r="S57" s="2">
        <v>1</v>
      </c>
    </row>
    <row r="58" spans="1:19" x14ac:dyDescent="0.25">
      <c r="A58" s="2">
        <f t="shared" si="1"/>
        <v>0</v>
      </c>
      <c r="B58" s="2">
        <f t="shared" si="1"/>
        <v>20</v>
      </c>
      <c r="C58" s="2" t="s">
        <v>167</v>
      </c>
      <c r="D58" s="2" t="s">
        <v>100</v>
      </c>
      <c r="E58" s="2" t="s">
        <v>184</v>
      </c>
      <c r="F58" s="37">
        <f>'Rev-Exp'!E66</f>
        <v>0</v>
      </c>
      <c r="G58" s="37">
        <f>'Rev-Exp'!F66</f>
        <v>0</v>
      </c>
      <c r="H58" s="37">
        <f>'Rev-Exp'!G66</f>
        <v>0</v>
      </c>
      <c r="I58" s="37">
        <f>'Rev-Exp'!H66</f>
        <v>0</v>
      </c>
      <c r="J58" s="37">
        <f>'Rev-Exp'!I66</f>
        <v>0</v>
      </c>
      <c r="K58" s="37">
        <f>'Rev-Exp'!J66</f>
        <v>0</v>
      </c>
      <c r="L58" s="37">
        <f>'Rev-Exp'!K66</f>
        <v>0</v>
      </c>
      <c r="M58" s="37">
        <f>'Rev-Exp'!L66</f>
        <v>0</v>
      </c>
      <c r="N58" s="37">
        <f>'Rev-Exp'!M66</f>
        <v>0</v>
      </c>
      <c r="O58" s="37">
        <f>'Rev-Exp'!N66</f>
        <v>0</v>
      </c>
      <c r="P58" s="37">
        <f>'Rev-Exp'!O66</f>
        <v>0</v>
      </c>
      <c r="Q58" s="37">
        <f>'Rev-Exp'!P66</f>
        <v>0</v>
      </c>
      <c r="R58" s="37">
        <f>'Rev-Exp'!Q66</f>
        <v>0</v>
      </c>
      <c r="S58" s="2">
        <v>1</v>
      </c>
    </row>
    <row r="59" spans="1:19" x14ac:dyDescent="0.25">
      <c r="A59" s="2">
        <f t="shared" si="1"/>
        <v>0</v>
      </c>
      <c r="B59" s="2">
        <f t="shared" si="1"/>
        <v>20</v>
      </c>
      <c r="C59" s="2" t="s">
        <v>167</v>
      </c>
      <c r="D59" s="2" t="s">
        <v>100</v>
      </c>
      <c r="E59" s="2" t="s">
        <v>186</v>
      </c>
      <c r="F59" s="37">
        <f>'Rev-Exp'!E67</f>
        <v>0</v>
      </c>
      <c r="G59" s="37">
        <f>'Rev-Exp'!F67</f>
        <v>0</v>
      </c>
      <c r="H59" s="37">
        <f>'Rev-Exp'!G67</f>
        <v>0</v>
      </c>
      <c r="I59" s="37">
        <f>'Rev-Exp'!H67</f>
        <v>0</v>
      </c>
      <c r="J59" s="37">
        <f>'Rev-Exp'!I67</f>
        <v>0</v>
      </c>
      <c r="K59" s="37">
        <f>'Rev-Exp'!J67</f>
        <v>0</v>
      </c>
      <c r="L59" s="37">
        <f>'Rev-Exp'!K67</f>
        <v>0</v>
      </c>
      <c r="M59" s="37">
        <f>'Rev-Exp'!L67</f>
        <v>0</v>
      </c>
      <c r="N59" s="37">
        <f>'Rev-Exp'!M67</f>
        <v>0</v>
      </c>
      <c r="O59" s="37">
        <f>'Rev-Exp'!N67</f>
        <v>0</v>
      </c>
      <c r="P59" s="37">
        <f>'Rev-Exp'!O67</f>
        <v>0</v>
      </c>
      <c r="Q59" s="37">
        <f>'Rev-Exp'!P67</f>
        <v>0</v>
      </c>
      <c r="R59" s="37">
        <f>'Rev-Exp'!Q67</f>
        <v>0</v>
      </c>
      <c r="S59" s="2">
        <v>1</v>
      </c>
    </row>
    <row r="60" spans="1:19" x14ac:dyDescent="0.25">
      <c r="A60" s="2">
        <f t="shared" si="1"/>
        <v>0</v>
      </c>
      <c r="B60" s="2">
        <f t="shared" si="1"/>
        <v>20</v>
      </c>
      <c r="C60" s="2" t="s">
        <v>167</v>
      </c>
      <c r="D60" s="2" t="s">
        <v>173</v>
      </c>
      <c r="E60" s="2" t="s">
        <v>181</v>
      </c>
      <c r="F60" s="37">
        <f>'Rev-Exp'!E72</f>
        <v>0</v>
      </c>
      <c r="G60" s="37">
        <f>'Rev-Exp'!F72</f>
        <v>0</v>
      </c>
      <c r="H60" s="37">
        <f>'Rev-Exp'!G72</f>
        <v>0</v>
      </c>
      <c r="I60" s="37">
        <f>'Rev-Exp'!H72</f>
        <v>0</v>
      </c>
      <c r="J60" s="37">
        <f>'Rev-Exp'!I72</f>
        <v>0</v>
      </c>
      <c r="K60" s="37">
        <f>'Rev-Exp'!J72</f>
        <v>0</v>
      </c>
      <c r="L60" s="37">
        <f>'Rev-Exp'!K72</f>
        <v>0</v>
      </c>
      <c r="M60" s="37">
        <f>'Rev-Exp'!L72</f>
        <v>0</v>
      </c>
      <c r="N60" s="37">
        <f>'Rev-Exp'!M72</f>
        <v>0</v>
      </c>
      <c r="O60" s="37">
        <f>'Rev-Exp'!N72</f>
        <v>0</v>
      </c>
      <c r="P60" s="37">
        <f>'Rev-Exp'!O72</f>
        <v>0</v>
      </c>
      <c r="Q60" s="37">
        <f>'Rev-Exp'!P72</f>
        <v>0</v>
      </c>
      <c r="R60" s="37">
        <f>'Rev-Exp'!Q72</f>
        <v>0</v>
      </c>
      <c r="S60" s="2">
        <v>1</v>
      </c>
    </row>
    <row r="61" spans="1:19" x14ac:dyDescent="0.25">
      <c r="A61" s="2">
        <f t="shared" si="1"/>
        <v>0</v>
      </c>
      <c r="B61" s="2">
        <f t="shared" si="1"/>
        <v>20</v>
      </c>
      <c r="C61" s="2" t="s">
        <v>167</v>
      </c>
      <c r="D61" s="2" t="s">
        <v>173</v>
      </c>
      <c r="E61" s="2" t="s">
        <v>182</v>
      </c>
      <c r="F61" s="37">
        <f>'Rev-Exp'!E73</f>
        <v>0</v>
      </c>
      <c r="G61" s="37">
        <f>'Rev-Exp'!F73</f>
        <v>0</v>
      </c>
      <c r="H61" s="37">
        <f>'Rev-Exp'!G73</f>
        <v>0</v>
      </c>
      <c r="I61" s="37">
        <f>'Rev-Exp'!H73</f>
        <v>0</v>
      </c>
      <c r="J61" s="37">
        <f>'Rev-Exp'!I73</f>
        <v>0</v>
      </c>
      <c r="K61" s="37">
        <f>'Rev-Exp'!J73</f>
        <v>0</v>
      </c>
      <c r="L61" s="37">
        <f>'Rev-Exp'!K73</f>
        <v>0</v>
      </c>
      <c r="M61" s="37">
        <f>'Rev-Exp'!L73</f>
        <v>0</v>
      </c>
      <c r="N61" s="37">
        <f>'Rev-Exp'!M73</f>
        <v>0</v>
      </c>
      <c r="O61" s="37">
        <f>'Rev-Exp'!N73</f>
        <v>0</v>
      </c>
      <c r="P61" s="37">
        <f>'Rev-Exp'!O73</f>
        <v>0</v>
      </c>
      <c r="Q61" s="37">
        <f>'Rev-Exp'!P73</f>
        <v>0</v>
      </c>
      <c r="R61" s="37">
        <f>'Rev-Exp'!Q73</f>
        <v>0</v>
      </c>
      <c r="S61" s="2">
        <v>1</v>
      </c>
    </row>
    <row r="62" spans="1:19" x14ac:dyDescent="0.25">
      <c r="A62" s="2">
        <f t="shared" si="1"/>
        <v>0</v>
      </c>
      <c r="B62" s="2">
        <f t="shared" si="1"/>
        <v>20</v>
      </c>
      <c r="C62" s="2" t="s">
        <v>167</v>
      </c>
      <c r="D62" s="2" t="s">
        <v>173</v>
      </c>
      <c r="E62" s="2" t="s">
        <v>183</v>
      </c>
      <c r="F62" s="37">
        <f>'Rev-Exp'!E74</f>
        <v>0</v>
      </c>
      <c r="G62" s="37">
        <f>'Rev-Exp'!F74</f>
        <v>0</v>
      </c>
      <c r="H62" s="37">
        <f>'Rev-Exp'!G74</f>
        <v>0</v>
      </c>
      <c r="I62" s="37">
        <f>'Rev-Exp'!H74</f>
        <v>0</v>
      </c>
      <c r="J62" s="37">
        <f>'Rev-Exp'!I74</f>
        <v>0</v>
      </c>
      <c r="K62" s="37">
        <f>'Rev-Exp'!J74</f>
        <v>0</v>
      </c>
      <c r="L62" s="37">
        <f>'Rev-Exp'!K74</f>
        <v>0</v>
      </c>
      <c r="M62" s="37">
        <f>'Rev-Exp'!L74</f>
        <v>0</v>
      </c>
      <c r="N62" s="37">
        <f>'Rev-Exp'!M74</f>
        <v>0</v>
      </c>
      <c r="O62" s="37">
        <f>'Rev-Exp'!N74</f>
        <v>0</v>
      </c>
      <c r="P62" s="37">
        <f>'Rev-Exp'!O74</f>
        <v>0</v>
      </c>
      <c r="Q62" s="37">
        <f>'Rev-Exp'!P74</f>
        <v>0</v>
      </c>
      <c r="R62" s="37">
        <f>'Rev-Exp'!Q74</f>
        <v>0</v>
      </c>
      <c r="S62" s="2">
        <v>1</v>
      </c>
    </row>
    <row r="63" spans="1:19" x14ac:dyDescent="0.25">
      <c r="A63" s="2">
        <f t="shared" si="1"/>
        <v>0</v>
      </c>
      <c r="B63" s="2">
        <f t="shared" si="1"/>
        <v>20</v>
      </c>
      <c r="C63" s="2" t="s">
        <v>167</v>
      </c>
      <c r="D63" s="2" t="s">
        <v>173</v>
      </c>
      <c r="E63" s="2" t="s">
        <v>2</v>
      </c>
      <c r="F63" s="37">
        <f>'Rev-Exp'!E75</f>
        <v>0</v>
      </c>
      <c r="G63" s="37">
        <f>'Rev-Exp'!F75</f>
        <v>0</v>
      </c>
      <c r="H63" s="37">
        <f>'Rev-Exp'!G75</f>
        <v>0</v>
      </c>
      <c r="I63" s="37">
        <f>'Rev-Exp'!H75</f>
        <v>0</v>
      </c>
      <c r="J63" s="37">
        <f>'Rev-Exp'!I75</f>
        <v>0</v>
      </c>
      <c r="K63" s="37">
        <f>'Rev-Exp'!J75</f>
        <v>0</v>
      </c>
      <c r="L63" s="37">
        <f>'Rev-Exp'!K75</f>
        <v>0</v>
      </c>
      <c r="M63" s="37">
        <f>'Rev-Exp'!L75</f>
        <v>0</v>
      </c>
      <c r="N63" s="37">
        <f>'Rev-Exp'!M75</f>
        <v>0</v>
      </c>
      <c r="O63" s="37">
        <f>'Rev-Exp'!N75</f>
        <v>0</v>
      </c>
      <c r="P63" s="37">
        <f>'Rev-Exp'!O75</f>
        <v>0</v>
      </c>
      <c r="Q63" s="37">
        <f>'Rev-Exp'!P75</f>
        <v>0</v>
      </c>
      <c r="R63" s="37">
        <f>'Rev-Exp'!Q75</f>
        <v>0</v>
      </c>
      <c r="S63" s="2">
        <v>1</v>
      </c>
    </row>
    <row r="64" spans="1:19" x14ac:dyDescent="0.25">
      <c r="A64" s="2">
        <f t="shared" si="1"/>
        <v>0</v>
      </c>
      <c r="B64" s="2">
        <f t="shared" si="1"/>
        <v>20</v>
      </c>
      <c r="C64" s="2" t="s">
        <v>167</v>
      </c>
      <c r="D64" s="2" t="s">
        <v>173</v>
      </c>
      <c r="E64" s="2" t="s">
        <v>1</v>
      </c>
      <c r="F64" s="37">
        <f>'Rev-Exp'!E76</f>
        <v>0</v>
      </c>
      <c r="G64" s="37">
        <f>'Rev-Exp'!F76</f>
        <v>0</v>
      </c>
      <c r="H64" s="37">
        <f>'Rev-Exp'!G76</f>
        <v>0</v>
      </c>
      <c r="I64" s="37">
        <f>'Rev-Exp'!H76</f>
        <v>0</v>
      </c>
      <c r="J64" s="37">
        <f>'Rev-Exp'!I76</f>
        <v>0</v>
      </c>
      <c r="K64" s="37">
        <f>'Rev-Exp'!J76</f>
        <v>0</v>
      </c>
      <c r="L64" s="37">
        <f>'Rev-Exp'!K76</f>
        <v>0</v>
      </c>
      <c r="M64" s="37">
        <f>'Rev-Exp'!L76</f>
        <v>0</v>
      </c>
      <c r="N64" s="37">
        <f>'Rev-Exp'!M76</f>
        <v>0</v>
      </c>
      <c r="O64" s="37">
        <f>'Rev-Exp'!N76</f>
        <v>0</v>
      </c>
      <c r="P64" s="37">
        <f>'Rev-Exp'!O76</f>
        <v>0</v>
      </c>
      <c r="Q64" s="37">
        <f>'Rev-Exp'!P76</f>
        <v>0</v>
      </c>
      <c r="R64" s="37">
        <f>'Rev-Exp'!Q76</f>
        <v>0</v>
      </c>
      <c r="S64" s="2">
        <v>1</v>
      </c>
    </row>
    <row r="65" spans="1:19" x14ac:dyDescent="0.25">
      <c r="A65" s="2">
        <f t="shared" si="1"/>
        <v>0</v>
      </c>
      <c r="B65" s="2">
        <f t="shared" si="1"/>
        <v>20</v>
      </c>
      <c r="C65" s="2" t="s">
        <v>167</v>
      </c>
      <c r="D65" s="2" t="s">
        <v>173</v>
      </c>
      <c r="E65" s="2" t="s">
        <v>184</v>
      </c>
      <c r="F65" s="37">
        <f>'Rev-Exp'!E77</f>
        <v>0</v>
      </c>
      <c r="G65" s="37">
        <f>'Rev-Exp'!F77</f>
        <v>0</v>
      </c>
      <c r="H65" s="37">
        <f>'Rev-Exp'!G77</f>
        <v>0</v>
      </c>
      <c r="I65" s="37">
        <f>'Rev-Exp'!H77</f>
        <v>0</v>
      </c>
      <c r="J65" s="37">
        <f>'Rev-Exp'!I77</f>
        <v>0</v>
      </c>
      <c r="K65" s="37">
        <f>'Rev-Exp'!J77</f>
        <v>0</v>
      </c>
      <c r="L65" s="37">
        <f>'Rev-Exp'!K77</f>
        <v>0</v>
      </c>
      <c r="M65" s="37">
        <f>'Rev-Exp'!L77</f>
        <v>0</v>
      </c>
      <c r="N65" s="37">
        <f>'Rev-Exp'!M77</f>
        <v>0</v>
      </c>
      <c r="O65" s="37">
        <f>'Rev-Exp'!N77</f>
        <v>0</v>
      </c>
      <c r="P65" s="37">
        <f>'Rev-Exp'!O77</f>
        <v>0</v>
      </c>
      <c r="Q65" s="37">
        <f>'Rev-Exp'!P77</f>
        <v>0</v>
      </c>
      <c r="R65" s="37">
        <f>'Rev-Exp'!Q77</f>
        <v>0</v>
      </c>
      <c r="S65" s="2">
        <v>1</v>
      </c>
    </row>
    <row r="66" spans="1:19" x14ac:dyDescent="0.25">
      <c r="A66" s="2">
        <f t="shared" si="1"/>
        <v>0</v>
      </c>
      <c r="B66" s="2">
        <f t="shared" si="1"/>
        <v>20</v>
      </c>
      <c r="C66" s="2" t="s">
        <v>167</v>
      </c>
      <c r="D66" s="2" t="s">
        <v>173</v>
      </c>
      <c r="E66" s="2" t="s">
        <v>185</v>
      </c>
      <c r="F66" s="37">
        <f>'Rev-Exp'!E78</f>
        <v>0</v>
      </c>
      <c r="G66" s="37">
        <f>'Rev-Exp'!F78</f>
        <v>0</v>
      </c>
      <c r="H66" s="37">
        <f>'Rev-Exp'!G78</f>
        <v>0</v>
      </c>
      <c r="I66" s="37">
        <f>'Rev-Exp'!H78</f>
        <v>0</v>
      </c>
      <c r="J66" s="37">
        <f>'Rev-Exp'!I78</f>
        <v>0</v>
      </c>
      <c r="K66" s="37">
        <f>'Rev-Exp'!J78</f>
        <v>0</v>
      </c>
      <c r="L66" s="37">
        <f>'Rev-Exp'!K78</f>
        <v>0</v>
      </c>
      <c r="M66" s="37">
        <f>'Rev-Exp'!L78</f>
        <v>0</v>
      </c>
      <c r="N66" s="37">
        <f>'Rev-Exp'!M78</f>
        <v>0</v>
      </c>
      <c r="O66" s="37">
        <f>'Rev-Exp'!N78</f>
        <v>0</v>
      </c>
      <c r="P66" s="37">
        <f>'Rev-Exp'!O78</f>
        <v>0</v>
      </c>
      <c r="Q66" s="37">
        <f>'Rev-Exp'!P78</f>
        <v>0</v>
      </c>
      <c r="R66" s="37">
        <f>'Rev-Exp'!Q78</f>
        <v>0</v>
      </c>
      <c r="S66" s="2">
        <v>1</v>
      </c>
    </row>
    <row r="67" spans="1:19" x14ac:dyDescent="0.25">
      <c r="A67" s="2">
        <f t="shared" si="1"/>
        <v>0</v>
      </c>
      <c r="B67" s="2">
        <f t="shared" si="1"/>
        <v>20</v>
      </c>
      <c r="C67" s="2" t="s">
        <v>167</v>
      </c>
      <c r="D67" s="2" t="s">
        <v>174</v>
      </c>
      <c r="E67" s="2" t="s">
        <v>181</v>
      </c>
      <c r="F67" s="37">
        <f>'Rev-Exp'!E82</f>
        <v>0</v>
      </c>
      <c r="G67" s="37">
        <f>'Rev-Exp'!F82</f>
        <v>0</v>
      </c>
      <c r="H67" s="37">
        <f>'Rev-Exp'!G82</f>
        <v>0</v>
      </c>
      <c r="I67" s="37">
        <f>'Rev-Exp'!H82</f>
        <v>0</v>
      </c>
      <c r="J67" s="37">
        <f>'Rev-Exp'!I82</f>
        <v>0</v>
      </c>
      <c r="K67" s="37">
        <f>'Rev-Exp'!J82</f>
        <v>0</v>
      </c>
      <c r="L67" s="37">
        <f>'Rev-Exp'!K82</f>
        <v>0</v>
      </c>
      <c r="M67" s="37">
        <f>'Rev-Exp'!L82</f>
        <v>0</v>
      </c>
      <c r="N67" s="37">
        <f>'Rev-Exp'!M82</f>
        <v>0</v>
      </c>
      <c r="O67" s="37">
        <f>'Rev-Exp'!N82</f>
        <v>0</v>
      </c>
      <c r="P67" s="37">
        <f>'Rev-Exp'!O82</f>
        <v>0</v>
      </c>
      <c r="Q67" s="37">
        <f>'Rev-Exp'!P82</f>
        <v>0</v>
      </c>
      <c r="R67" s="37">
        <f>'Rev-Exp'!Q82</f>
        <v>0</v>
      </c>
      <c r="S67" s="2">
        <v>1</v>
      </c>
    </row>
    <row r="68" spans="1:19" x14ac:dyDescent="0.25">
      <c r="A68" s="2">
        <f t="shared" si="1"/>
        <v>0</v>
      </c>
      <c r="B68" s="2">
        <f t="shared" si="1"/>
        <v>20</v>
      </c>
      <c r="C68" s="2" t="s">
        <v>167</v>
      </c>
      <c r="D68" s="2" t="s">
        <v>174</v>
      </c>
      <c r="E68" s="2" t="s">
        <v>182</v>
      </c>
      <c r="F68" s="37">
        <f>'Rev-Exp'!E83</f>
        <v>0</v>
      </c>
      <c r="G68" s="37">
        <f>'Rev-Exp'!F83</f>
        <v>0</v>
      </c>
      <c r="H68" s="37">
        <f>'Rev-Exp'!G83</f>
        <v>0</v>
      </c>
      <c r="I68" s="37">
        <f>'Rev-Exp'!H83</f>
        <v>0</v>
      </c>
      <c r="J68" s="37">
        <f>'Rev-Exp'!I83</f>
        <v>0</v>
      </c>
      <c r="K68" s="37">
        <f>'Rev-Exp'!J83</f>
        <v>0</v>
      </c>
      <c r="L68" s="37">
        <f>'Rev-Exp'!K83</f>
        <v>0</v>
      </c>
      <c r="M68" s="37">
        <f>'Rev-Exp'!L83</f>
        <v>0</v>
      </c>
      <c r="N68" s="37">
        <f>'Rev-Exp'!M83</f>
        <v>0</v>
      </c>
      <c r="O68" s="37">
        <f>'Rev-Exp'!N83</f>
        <v>0</v>
      </c>
      <c r="P68" s="37">
        <f>'Rev-Exp'!O83</f>
        <v>0</v>
      </c>
      <c r="Q68" s="37">
        <f>'Rev-Exp'!P83</f>
        <v>0</v>
      </c>
      <c r="R68" s="37">
        <f>'Rev-Exp'!Q83</f>
        <v>0</v>
      </c>
      <c r="S68" s="2">
        <v>1</v>
      </c>
    </row>
    <row r="69" spans="1:19" x14ac:dyDescent="0.25">
      <c r="A69" s="2">
        <f t="shared" si="1"/>
        <v>0</v>
      </c>
      <c r="B69" s="2">
        <f t="shared" si="1"/>
        <v>20</v>
      </c>
      <c r="C69" s="2" t="s">
        <v>167</v>
      </c>
      <c r="D69" s="2" t="s">
        <v>174</v>
      </c>
      <c r="E69" s="2" t="s">
        <v>2</v>
      </c>
      <c r="F69" s="37">
        <f>'Rev-Exp'!E84</f>
        <v>0</v>
      </c>
      <c r="G69" s="37">
        <f>'Rev-Exp'!F84</f>
        <v>0</v>
      </c>
      <c r="H69" s="37">
        <f>'Rev-Exp'!G84</f>
        <v>0</v>
      </c>
      <c r="I69" s="37">
        <f>'Rev-Exp'!H84</f>
        <v>0</v>
      </c>
      <c r="J69" s="37">
        <f>'Rev-Exp'!I84</f>
        <v>0</v>
      </c>
      <c r="K69" s="37">
        <f>'Rev-Exp'!J84</f>
        <v>0</v>
      </c>
      <c r="L69" s="37">
        <f>'Rev-Exp'!K84</f>
        <v>0</v>
      </c>
      <c r="M69" s="37">
        <f>'Rev-Exp'!L84</f>
        <v>0</v>
      </c>
      <c r="N69" s="37">
        <f>'Rev-Exp'!M84</f>
        <v>0</v>
      </c>
      <c r="O69" s="37">
        <f>'Rev-Exp'!N84</f>
        <v>0</v>
      </c>
      <c r="P69" s="37">
        <f>'Rev-Exp'!O84</f>
        <v>0</v>
      </c>
      <c r="Q69" s="37">
        <f>'Rev-Exp'!P84</f>
        <v>0</v>
      </c>
      <c r="R69" s="37">
        <f>'Rev-Exp'!Q84</f>
        <v>0</v>
      </c>
      <c r="S69" s="2">
        <v>1</v>
      </c>
    </row>
    <row r="70" spans="1:19" x14ac:dyDescent="0.25">
      <c r="A70" s="2">
        <f t="shared" si="1"/>
        <v>0</v>
      </c>
      <c r="B70" s="2">
        <f t="shared" si="1"/>
        <v>20</v>
      </c>
      <c r="C70" s="2" t="s">
        <v>167</v>
      </c>
      <c r="D70" s="2" t="s">
        <v>174</v>
      </c>
      <c r="E70" s="2" t="s">
        <v>1</v>
      </c>
      <c r="F70" s="37">
        <f>'Rev-Exp'!E85</f>
        <v>0</v>
      </c>
      <c r="G70" s="37">
        <f>'Rev-Exp'!F85</f>
        <v>0</v>
      </c>
      <c r="H70" s="37">
        <f>'Rev-Exp'!G85</f>
        <v>0</v>
      </c>
      <c r="I70" s="37">
        <f>'Rev-Exp'!H85</f>
        <v>0</v>
      </c>
      <c r="J70" s="37">
        <f>'Rev-Exp'!I85</f>
        <v>0</v>
      </c>
      <c r="K70" s="37">
        <f>'Rev-Exp'!J85</f>
        <v>0</v>
      </c>
      <c r="L70" s="37">
        <f>'Rev-Exp'!K85</f>
        <v>0</v>
      </c>
      <c r="M70" s="37">
        <f>'Rev-Exp'!L85</f>
        <v>0</v>
      </c>
      <c r="N70" s="37">
        <f>'Rev-Exp'!M85</f>
        <v>0</v>
      </c>
      <c r="O70" s="37">
        <f>'Rev-Exp'!N85</f>
        <v>0</v>
      </c>
      <c r="P70" s="37">
        <f>'Rev-Exp'!O85</f>
        <v>0</v>
      </c>
      <c r="Q70" s="37">
        <f>'Rev-Exp'!P85</f>
        <v>0</v>
      </c>
      <c r="R70" s="37">
        <f>'Rev-Exp'!Q85</f>
        <v>0</v>
      </c>
      <c r="S70" s="2">
        <v>1</v>
      </c>
    </row>
    <row r="71" spans="1:19" x14ac:dyDescent="0.25">
      <c r="A71" s="2">
        <f t="shared" si="1"/>
        <v>0</v>
      </c>
      <c r="B71" s="2">
        <f t="shared" si="1"/>
        <v>20</v>
      </c>
      <c r="C71" s="2" t="s">
        <v>167</v>
      </c>
      <c r="D71" s="2" t="s">
        <v>175</v>
      </c>
      <c r="E71" s="2" t="s">
        <v>183</v>
      </c>
      <c r="F71" s="37">
        <f>'Rev-Exp'!E89</f>
        <v>0</v>
      </c>
      <c r="G71" s="37">
        <f>'Rev-Exp'!F89</f>
        <v>0</v>
      </c>
      <c r="H71" s="37">
        <f>'Rev-Exp'!G89</f>
        <v>0</v>
      </c>
      <c r="I71" s="37">
        <f>'Rev-Exp'!H89</f>
        <v>0</v>
      </c>
      <c r="J71" s="37">
        <f>'Rev-Exp'!I89</f>
        <v>0</v>
      </c>
      <c r="K71" s="37">
        <f>'Rev-Exp'!J89</f>
        <v>0</v>
      </c>
      <c r="L71" s="37">
        <f>'Rev-Exp'!K89</f>
        <v>0</v>
      </c>
      <c r="M71" s="37">
        <f>'Rev-Exp'!L89</f>
        <v>0</v>
      </c>
      <c r="N71" s="37">
        <f>'Rev-Exp'!M89</f>
        <v>0</v>
      </c>
      <c r="O71" s="37">
        <f>'Rev-Exp'!N89</f>
        <v>0</v>
      </c>
      <c r="P71" s="37">
        <f>'Rev-Exp'!O89</f>
        <v>0</v>
      </c>
      <c r="Q71" s="37">
        <f>'Rev-Exp'!P89</f>
        <v>0</v>
      </c>
      <c r="R71" s="37">
        <f>'Rev-Exp'!Q89</f>
        <v>0</v>
      </c>
      <c r="S71" s="2">
        <v>1</v>
      </c>
    </row>
    <row r="72" spans="1:19" x14ac:dyDescent="0.25">
      <c r="A72" s="2">
        <f t="shared" si="1"/>
        <v>0</v>
      </c>
      <c r="B72" s="2">
        <f t="shared" si="1"/>
        <v>20</v>
      </c>
      <c r="C72" s="2" t="s">
        <v>167</v>
      </c>
      <c r="D72" s="2" t="s">
        <v>175</v>
      </c>
      <c r="E72" s="2" t="s">
        <v>2</v>
      </c>
      <c r="F72" s="37">
        <f>'Rev-Exp'!E90</f>
        <v>0</v>
      </c>
      <c r="G72" s="37">
        <f>'Rev-Exp'!F90</f>
        <v>0</v>
      </c>
      <c r="H72" s="37">
        <f>'Rev-Exp'!G90</f>
        <v>0</v>
      </c>
      <c r="I72" s="37">
        <f>'Rev-Exp'!H90</f>
        <v>0</v>
      </c>
      <c r="J72" s="37">
        <f>'Rev-Exp'!I90</f>
        <v>0</v>
      </c>
      <c r="K72" s="37">
        <f>'Rev-Exp'!J90</f>
        <v>0</v>
      </c>
      <c r="L72" s="37">
        <f>'Rev-Exp'!K90</f>
        <v>0</v>
      </c>
      <c r="M72" s="37">
        <f>'Rev-Exp'!L90</f>
        <v>0</v>
      </c>
      <c r="N72" s="37">
        <f>'Rev-Exp'!M90</f>
        <v>0</v>
      </c>
      <c r="O72" s="37">
        <f>'Rev-Exp'!N90</f>
        <v>0</v>
      </c>
      <c r="P72" s="37">
        <f>'Rev-Exp'!O90</f>
        <v>0</v>
      </c>
      <c r="Q72" s="37">
        <f>'Rev-Exp'!P90</f>
        <v>0</v>
      </c>
      <c r="R72" s="37">
        <f>'Rev-Exp'!Q90</f>
        <v>0</v>
      </c>
      <c r="S72" s="2">
        <v>1</v>
      </c>
    </row>
    <row r="73" spans="1:19" x14ac:dyDescent="0.25">
      <c r="A73" s="2">
        <f t="shared" si="1"/>
        <v>0</v>
      </c>
      <c r="B73" s="2">
        <f t="shared" si="1"/>
        <v>20</v>
      </c>
      <c r="C73" s="2" t="s">
        <v>167</v>
      </c>
      <c r="D73" s="2" t="s">
        <v>175</v>
      </c>
      <c r="E73" s="2" t="s">
        <v>80</v>
      </c>
      <c r="F73" s="37">
        <f>'Rev-Exp'!E91</f>
        <v>0</v>
      </c>
      <c r="G73" s="37">
        <f>'Rev-Exp'!F91</f>
        <v>0</v>
      </c>
      <c r="H73" s="37">
        <f>'Rev-Exp'!G91</f>
        <v>0</v>
      </c>
      <c r="I73" s="37">
        <f>'Rev-Exp'!H91</f>
        <v>0</v>
      </c>
      <c r="J73" s="37">
        <f>'Rev-Exp'!I91</f>
        <v>0</v>
      </c>
      <c r="K73" s="37">
        <f>'Rev-Exp'!J91</f>
        <v>0</v>
      </c>
      <c r="L73" s="37">
        <f>'Rev-Exp'!K91</f>
        <v>0</v>
      </c>
      <c r="M73" s="37">
        <f>'Rev-Exp'!L91</f>
        <v>0</v>
      </c>
      <c r="N73" s="37">
        <f>'Rev-Exp'!M91</f>
        <v>0</v>
      </c>
      <c r="O73" s="37">
        <f>'Rev-Exp'!N91</f>
        <v>0</v>
      </c>
      <c r="P73" s="37">
        <f>'Rev-Exp'!O91</f>
        <v>0</v>
      </c>
      <c r="Q73" s="37">
        <f>'Rev-Exp'!P91</f>
        <v>0</v>
      </c>
      <c r="R73" s="37">
        <f>'Rev-Exp'!Q91</f>
        <v>0</v>
      </c>
      <c r="S73" s="2">
        <v>1</v>
      </c>
    </row>
    <row r="74" spans="1:19" x14ac:dyDescent="0.25">
      <c r="A74" s="2">
        <f t="shared" si="1"/>
        <v>0</v>
      </c>
      <c r="B74" s="2">
        <f t="shared" si="1"/>
        <v>20</v>
      </c>
      <c r="C74" s="2" t="s">
        <v>167</v>
      </c>
      <c r="D74" s="2" t="s">
        <v>175</v>
      </c>
      <c r="E74" s="2" t="s">
        <v>184</v>
      </c>
      <c r="F74" s="37">
        <f>'Rev-Exp'!E92</f>
        <v>0</v>
      </c>
      <c r="G74" s="37">
        <f>'Rev-Exp'!F92</f>
        <v>0</v>
      </c>
      <c r="H74" s="37">
        <f>'Rev-Exp'!G92</f>
        <v>0</v>
      </c>
      <c r="I74" s="37">
        <f>'Rev-Exp'!H92</f>
        <v>0</v>
      </c>
      <c r="J74" s="37">
        <f>'Rev-Exp'!I92</f>
        <v>0</v>
      </c>
      <c r="K74" s="37">
        <f>'Rev-Exp'!J92</f>
        <v>0</v>
      </c>
      <c r="L74" s="37">
        <f>'Rev-Exp'!K92</f>
        <v>0</v>
      </c>
      <c r="M74" s="37">
        <f>'Rev-Exp'!L92</f>
        <v>0</v>
      </c>
      <c r="N74" s="37">
        <f>'Rev-Exp'!M92</f>
        <v>0</v>
      </c>
      <c r="O74" s="37">
        <f>'Rev-Exp'!N92</f>
        <v>0</v>
      </c>
      <c r="P74" s="37">
        <f>'Rev-Exp'!O92</f>
        <v>0</v>
      </c>
      <c r="Q74" s="37">
        <f>'Rev-Exp'!P92</f>
        <v>0</v>
      </c>
      <c r="R74" s="37">
        <f>'Rev-Exp'!Q92</f>
        <v>0</v>
      </c>
      <c r="S74" s="2">
        <v>1</v>
      </c>
    </row>
    <row r="75" spans="1:19" x14ac:dyDescent="0.25">
      <c r="A75" s="2">
        <f t="shared" si="1"/>
        <v>0</v>
      </c>
      <c r="B75" s="2">
        <f t="shared" si="1"/>
        <v>20</v>
      </c>
      <c r="C75" s="2" t="s">
        <v>167</v>
      </c>
      <c r="D75" s="2" t="s">
        <v>175</v>
      </c>
      <c r="E75" s="2" t="s">
        <v>186</v>
      </c>
      <c r="F75" s="37">
        <f>'Rev-Exp'!E93</f>
        <v>0</v>
      </c>
      <c r="G75" s="37">
        <f>'Rev-Exp'!F93</f>
        <v>0</v>
      </c>
      <c r="H75" s="37">
        <f>'Rev-Exp'!G93</f>
        <v>0</v>
      </c>
      <c r="I75" s="37">
        <f>'Rev-Exp'!H93</f>
        <v>0</v>
      </c>
      <c r="J75" s="37">
        <f>'Rev-Exp'!I93</f>
        <v>0</v>
      </c>
      <c r="K75" s="37">
        <f>'Rev-Exp'!J93</f>
        <v>0</v>
      </c>
      <c r="L75" s="37">
        <f>'Rev-Exp'!K93</f>
        <v>0</v>
      </c>
      <c r="M75" s="37">
        <f>'Rev-Exp'!L93</f>
        <v>0</v>
      </c>
      <c r="N75" s="37">
        <f>'Rev-Exp'!M93</f>
        <v>0</v>
      </c>
      <c r="O75" s="37">
        <f>'Rev-Exp'!N93</f>
        <v>0</v>
      </c>
      <c r="P75" s="37">
        <f>'Rev-Exp'!O93</f>
        <v>0</v>
      </c>
      <c r="Q75" s="37">
        <f>'Rev-Exp'!P93</f>
        <v>0</v>
      </c>
      <c r="R75" s="37">
        <f>'Rev-Exp'!Q93</f>
        <v>0</v>
      </c>
      <c r="S75" s="2">
        <v>1</v>
      </c>
    </row>
    <row r="76" spans="1:19" x14ac:dyDescent="0.25">
      <c r="A76" s="2">
        <f t="shared" si="1"/>
        <v>0</v>
      </c>
      <c r="B76" s="2">
        <f t="shared" si="1"/>
        <v>20</v>
      </c>
      <c r="C76" s="2" t="s">
        <v>167</v>
      </c>
      <c r="D76" s="2" t="s">
        <v>176</v>
      </c>
      <c r="E76" s="2" t="s">
        <v>181</v>
      </c>
      <c r="F76" s="37">
        <f>'Rev-Exp'!E97</f>
        <v>0</v>
      </c>
      <c r="G76" s="37">
        <f>'Rev-Exp'!F97</f>
        <v>0</v>
      </c>
      <c r="H76" s="37">
        <f>'Rev-Exp'!G97</f>
        <v>0</v>
      </c>
      <c r="I76" s="37">
        <f>'Rev-Exp'!H97</f>
        <v>0</v>
      </c>
      <c r="J76" s="37">
        <f>'Rev-Exp'!I97</f>
        <v>0</v>
      </c>
      <c r="K76" s="37">
        <f>'Rev-Exp'!J97</f>
        <v>0</v>
      </c>
      <c r="L76" s="37">
        <f>'Rev-Exp'!K97</f>
        <v>0</v>
      </c>
      <c r="M76" s="37">
        <f>'Rev-Exp'!L97</f>
        <v>0</v>
      </c>
      <c r="N76" s="37">
        <f>'Rev-Exp'!M97</f>
        <v>0</v>
      </c>
      <c r="O76" s="37">
        <f>'Rev-Exp'!N97</f>
        <v>0</v>
      </c>
      <c r="P76" s="37">
        <f>'Rev-Exp'!O97</f>
        <v>0</v>
      </c>
      <c r="Q76" s="37">
        <f>'Rev-Exp'!P97</f>
        <v>0</v>
      </c>
      <c r="R76" s="37">
        <f>'Rev-Exp'!Q97</f>
        <v>0</v>
      </c>
      <c r="S76" s="2">
        <v>1</v>
      </c>
    </row>
    <row r="77" spans="1:19" x14ac:dyDescent="0.25">
      <c r="A77" s="2">
        <f t="shared" si="1"/>
        <v>0</v>
      </c>
      <c r="B77" s="2">
        <f t="shared" si="1"/>
        <v>20</v>
      </c>
      <c r="C77" s="2" t="s">
        <v>167</v>
      </c>
      <c r="D77" s="2" t="s">
        <v>176</v>
      </c>
      <c r="E77" s="2" t="s">
        <v>182</v>
      </c>
      <c r="F77" s="37">
        <f>'Rev-Exp'!E98</f>
        <v>0</v>
      </c>
      <c r="G77" s="37">
        <f>'Rev-Exp'!F98</f>
        <v>0</v>
      </c>
      <c r="H77" s="37">
        <f>'Rev-Exp'!G98</f>
        <v>0</v>
      </c>
      <c r="I77" s="37">
        <f>'Rev-Exp'!H98</f>
        <v>0</v>
      </c>
      <c r="J77" s="37">
        <f>'Rev-Exp'!I98</f>
        <v>0</v>
      </c>
      <c r="K77" s="37">
        <f>'Rev-Exp'!J98</f>
        <v>0</v>
      </c>
      <c r="L77" s="37">
        <f>'Rev-Exp'!K98</f>
        <v>0</v>
      </c>
      <c r="M77" s="37">
        <f>'Rev-Exp'!L98</f>
        <v>0</v>
      </c>
      <c r="N77" s="37">
        <f>'Rev-Exp'!M98</f>
        <v>0</v>
      </c>
      <c r="O77" s="37">
        <f>'Rev-Exp'!N98</f>
        <v>0</v>
      </c>
      <c r="P77" s="37">
        <f>'Rev-Exp'!O98</f>
        <v>0</v>
      </c>
      <c r="Q77" s="37">
        <f>'Rev-Exp'!P98</f>
        <v>0</v>
      </c>
      <c r="R77" s="37">
        <f>'Rev-Exp'!Q98</f>
        <v>0</v>
      </c>
      <c r="S77" s="2">
        <v>1</v>
      </c>
    </row>
    <row r="78" spans="1:19" x14ac:dyDescent="0.25">
      <c r="A78" s="2">
        <f t="shared" si="1"/>
        <v>0</v>
      </c>
      <c r="B78" s="2">
        <f t="shared" si="1"/>
        <v>20</v>
      </c>
      <c r="C78" s="2" t="s">
        <v>167</v>
      </c>
      <c r="D78" s="2" t="s">
        <v>176</v>
      </c>
      <c r="E78" s="2" t="s">
        <v>183</v>
      </c>
      <c r="F78" s="37">
        <f>'Rev-Exp'!E99</f>
        <v>0</v>
      </c>
      <c r="G78" s="37">
        <f>'Rev-Exp'!F99</f>
        <v>0</v>
      </c>
      <c r="H78" s="37">
        <f>'Rev-Exp'!G99</f>
        <v>0</v>
      </c>
      <c r="I78" s="37">
        <f>'Rev-Exp'!H99</f>
        <v>0</v>
      </c>
      <c r="J78" s="37">
        <f>'Rev-Exp'!I99</f>
        <v>0</v>
      </c>
      <c r="K78" s="37">
        <f>'Rev-Exp'!J99</f>
        <v>0</v>
      </c>
      <c r="L78" s="37">
        <f>'Rev-Exp'!K99</f>
        <v>0</v>
      </c>
      <c r="M78" s="37">
        <f>'Rev-Exp'!L99</f>
        <v>0</v>
      </c>
      <c r="N78" s="37">
        <f>'Rev-Exp'!M99</f>
        <v>0</v>
      </c>
      <c r="O78" s="37">
        <f>'Rev-Exp'!N99</f>
        <v>0</v>
      </c>
      <c r="P78" s="37">
        <f>'Rev-Exp'!O99</f>
        <v>0</v>
      </c>
      <c r="Q78" s="37">
        <f>'Rev-Exp'!P99</f>
        <v>0</v>
      </c>
      <c r="R78" s="37">
        <f>'Rev-Exp'!Q99</f>
        <v>0</v>
      </c>
      <c r="S78" s="2">
        <v>1</v>
      </c>
    </row>
    <row r="79" spans="1:19" x14ac:dyDescent="0.25">
      <c r="A79" s="2">
        <f t="shared" si="1"/>
        <v>0</v>
      </c>
      <c r="B79" s="2">
        <f t="shared" si="1"/>
        <v>20</v>
      </c>
      <c r="C79" s="2" t="s">
        <v>167</v>
      </c>
      <c r="D79" s="2" t="s">
        <v>176</v>
      </c>
      <c r="E79" s="2" t="s">
        <v>2</v>
      </c>
      <c r="F79" s="37">
        <f>'Rev-Exp'!E100</f>
        <v>0</v>
      </c>
      <c r="G79" s="37">
        <f>'Rev-Exp'!F100</f>
        <v>0</v>
      </c>
      <c r="H79" s="37">
        <f>'Rev-Exp'!G100</f>
        <v>0</v>
      </c>
      <c r="I79" s="37">
        <f>'Rev-Exp'!H100</f>
        <v>0</v>
      </c>
      <c r="J79" s="37">
        <f>'Rev-Exp'!I100</f>
        <v>0</v>
      </c>
      <c r="K79" s="37">
        <f>'Rev-Exp'!J100</f>
        <v>0</v>
      </c>
      <c r="L79" s="37">
        <f>'Rev-Exp'!K100</f>
        <v>0</v>
      </c>
      <c r="M79" s="37">
        <f>'Rev-Exp'!L100</f>
        <v>0</v>
      </c>
      <c r="N79" s="37">
        <f>'Rev-Exp'!M100</f>
        <v>0</v>
      </c>
      <c r="O79" s="37">
        <f>'Rev-Exp'!N100</f>
        <v>0</v>
      </c>
      <c r="P79" s="37">
        <f>'Rev-Exp'!O100</f>
        <v>0</v>
      </c>
      <c r="Q79" s="37">
        <f>'Rev-Exp'!P100</f>
        <v>0</v>
      </c>
      <c r="R79" s="37">
        <f>'Rev-Exp'!Q100</f>
        <v>0</v>
      </c>
      <c r="S79" s="2">
        <v>1</v>
      </c>
    </row>
    <row r="80" spans="1:19" x14ac:dyDescent="0.25">
      <c r="A80" s="2">
        <f t="shared" si="1"/>
        <v>0</v>
      </c>
      <c r="B80" s="2">
        <f t="shared" si="1"/>
        <v>20</v>
      </c>
      <c r="C80" s="2" t="s">
        <v>167</v>
      </c>
      <c r="D80" s="2" t="s">
        <v>176</v>
      </c>
      <c r="E80" s="2" t="s">
        <v>1</v>
      </c>
      <c r="F80" s="37">
        <f>'Rev-Exp'!E101</f>
        <v>0</v>
      </c>
      <c r="G80" s="37">
        <f>'Rev-Exp'!F101</f>
        <v>0</v>
      </c>
      <c r="H80" s="37">
        <f>'Rev-Exp'!G101</f>
        <v>0</v>
      </c>
      <c r="I80" s="37">
        <f>'Rev-Exp'!H101</f>
        <v>0</v>
      </c>
      <c r="J80" s="37">
        <f>'Rev-Exp'!I101</f>
        <v>0</v>
      </c>
      <c r="K80" s="37">
        <f>'Rev-Exp'!J101</f>
        <v>0</v>
      </c>
      <c r="L80" s="37">
        <f>'Rev-Exp'!K101</f>
        <v>0</v>
      </c>
      <c r="M80" s="37">
        <f>'Rev-Exp'!L101</f>
        <v>0</v>
      </c>
      <c r="N80" s="37">
        <f>'Rev-Exp'!M101</f>
        <v>0</v>
      </c>
      <c r="O80" s="37">
        <f>'Rev-Exp'!N101</f>
        <v>0</v>
      </c>
      <c r="P80" s="37">
        <f>'Rev-Exp'!O101</f>
        <v>0</v>
      </c>
      <c r="Q80" s="37">
        <f>'Rev-Exp'!P101</f>
        <v>0</v>
      </c>
      <c r="R80" s="37">
        <f>'Rev-Exp'!Q101</f>
        <v>0</v>
      </c>
      <c r="S80" s="2">
        <v>1</v>
      </c>
    </row>
    <row r="81" spans="1:19" x14ac:dyDescent="0.25">
      <c r="A81" s="2">
        <f t="shared" si="1"/>
        <v>0</v>
      </c>
      <c r="B81" s="2">
        <f t="shared" si="1"/>
        <v>20</v>
      </c>
      <c r="C81" s="2" t="s">
        <v>167</v>
      </c>
      <c r="D81" s="2" t="s">
        <v>176</v>
      </c>
      <c r="E81" s="2" t="s">
        <v>184</v>
      </c>
      <c r="F81" s="37">
        <f>'Rev-Exp'!E102</f>
        <v>0</v>
      </c>
      <c r="G81" s="37">
        <f>'Rev-Exp'!F102</f>
        <v>0</v>
      </c>
      <c r="H81" s="37">
        <f>'Rev-Exp'!G102</f>
        <v>0</v>
      </c>
      <c r="I81" s="37">
        <f>'Rev-Exp'!H102</f>
        <v>0</v>
      </c>
      <c r="J81" s="37">
        <f>'Rev-Exp'!I102</f>
        <v>0</v>
      </c>
      <c r="K81" s="37">
        <f>'Rev-Exp'!J102</f>
        <v>0</v>
      </c>
      <c r="L81" s="37">
        <f>'Rev-Exp'!K102</f>
        <v>0</v>
      </c>
      <c r="M81" s="37">
        <f>'Rev-Exp'!L102</f>
        <v>0</v>
      </c>
      <c r="N81" s="37">
        <f>'Rev-Exp'!M102</f>
        <v>0</v>
      </c>
      <c r="O81" s="37">
        <f>'Rev-Exp'!N102</f>
        <v>0</v>
      </c>
      <c r="P81" s="37">
        <f>'Rev-Exp'!O102</f>
        <v>0</v>
      </c>
      <c r="Q81" s="37">
        <f>'Rev-Exp'!P102</f>
        <v>0</v>
      </c>
      <c r="R81" s="37">
        <f>'Rev-Exp'!Q102</f>
        <v>0</v>
      </c>
      <c r="S81" s="2">
        <v>1</v>
      </c>
    </row>
    <row r="82" spans="1:19" x14ac:dyDescent="0.25">
      <c r="A82" s="2">
        <f t="shared" si="1"/>
        <v>0</v>
      </c>
      <c r="B82" s="2">
        <f t="shared" si="1"/>
        <v>20</v>
      </c>
      <c r="C82" s="2" t="s">
        <v>167</v>
      </c>
      <c r="D82" s="2" t="s">
        <v>176</v>
      </c>
      <c r="E82" s="2" t="s">
        <v>185</v>
      </c>
      <c r="F82" s="37">
        <f>'Rev-Exp'!E103</f>
        <v>0</v>
      </c>
      <c r="G82" s="37">
        <f>'Rev-Exp'!F103</f>
        <v>0</v>
      </c>
      <c r="H82" s="37">
        <f>'Rev-Exp'!G103</f>
        <v>0</v>
      </c>
      <c r="I82" s="37">
        <f>'Rev-Exp'!H103</f>
        <v>0</v>
      </c>
      <c r="J82" s="37">
        <f>'Rev-Exp'!I103</f>
        <v>0</v>
      </c>
      <c r="K82" s="37">
        <f>'Rev-Exp'!J103</f>
        <v>0</v>
      </c>
      <c r="L82" s="37">
        <f>'Rev-Exp'!K103</f>
        <v>0</v>
      </c>
      <c r="M82" s="37">
        <f>'Rev-Exp'!L103</f>
        <v>0</v>
      </c>
      <c r="N82" s="37">
        <f>'Rev-Exp'!M103</f>
        <v>0</v>
      </c>
      <c r="O82" s="37">
        <f>'Rev-Exp'!N103</f>
        <v>0</v>
      </c>
      <c r="P82" s="37">
        <f>'Rev-Exp'!O103</f>
        <v>0</v>
      </c>
      <c r="Q82" s="37">
        <f>'Rev-Exp'!P103</f>
        <v>0</v>
      </c>
      <c r="R82" s="37">
        <f>'Rev-Exp'!Q103</f>
        <v>0</v>
      </c>
      <c r="S82" s="2">
        <v>1</v>
      </c>
    </row>
    <row r="83" spans="1:19" x14ac:dyDescent="0.25">
      <c r="A83" s="2">
        <f t="shared" si="1"/>
        <v>0</v>
      </c>
      <c r="B83" s="2">
        <f t="shared" si="1"/>
        <v>20</v>
      </c>
      <c r="C83" s="2" t="s">
        <v>167</v>
      </c>
      <c r="D83" s="2" t="s">
        <v>104</v>
      </c>
      <c r="E83" s="2" t="s">
        <v>181</v>
      </c>
      <c r="F83" s="37">
        <f>'Rev-Exp'!E107</f>
        <v>0</v>
      </c>
      <c r="G83" s="37">
        <f>'Rev-Exp'!F107</f>
        <v>0</v>
      </c>
      <c r="H83" s="37">
        <f>'Rev-Exp'!G107</f>
        <v>0</v>
      </c>
      <c r="I83" s="37">
        <f>'Rev-Exp'!H107</f>
        <v>0</v>
      </c>
      <c r="J83" s="37">
        <f>'Rev-Exp'!I107</f>
        <v>0</v>
      </c>
      <c r="K83" s="37">
        <f>'Rev-Exp'!J107</f>
        <v>0</v>
      </c>
      <c r="L83" s="37">
        <f>'Rev-Exp'!K107</f>
        <v>0</v>
      </c>
      <c r="M83" s="37">
        <f>'Rev-Exp'!L107</f>
        <v>0</v>
      </c>
      <c r="N83" s="37">
        <f>'Rev-Exp'!M107</f>
        <v>0</v>
      </c>
      <c r="O83" s="37">
        <f>'Rev-Exp'!N107</f>
        <v>0</v>
      </c>
      <c r="P83" s="37">
        <f>'Rev-Exp'!O107</f>
        <v>0</v>
      </c>
      <c r="Q83" s="37">
        <f>'Rev-Exp'!P107</f>
        <v>0</v>
      </c>
      <c r="R83" s="37">
        <f>'Rev-Exp'!Q107</f>
        <v>0</v>
      </c>
      <c r="S83" s="2">
        <v>1</v>
      </c>
    </row>
    <row r="84" spans="1:19" x14ac:dyDescent="0.25">
      <c r="A84" s="2">
        <f t="shared" si="1"/>
        <v>0</v>
      </c>
      <c r="B84" s="2">
        <f t="shared" si="1"/>
        <v>20</v>
      </c>
      <c r="C84" s="2" t="s">
        <v>167</v>
      </c>
      <c r="D84" s="2" t="s">
        <v>104</v>
      </c>
      <c r="E84" s="2" t="s">
        <v>182</v>
      </c>
      <c r="F84" s="37">
        <f>'Rev-Exp'!E108</f>
        <v>0</v>
      </c>
      <c r="G84" s="37">
        <f>'Rev-Exp'!F108</f>
        <v>0</v>
      </c>
      <c r="H84" s="37">
        <f>'Rev-Exp'!G108</f>
        <v>0</v>
      </c>
      <c r="I84" s="37">
        <f>'Rev-Exp'!H108</f>
        <v>0</v>
      </c>
      <c r="J84" s="37">
        <f>'Rev-Exp'!I108</f>
        <v>0</v>
      </c>
      <c r="K84" s="37">
        <f>'Rev-Exp'!J108</f>
        <v>0</v>
      </c>
      <c r="L84" s="37">
        <f>'Rev-Exp'!K108</f>
        <v>0</v>
      </c>
      <c r="M84" s="37">
        <f>'Rev-Exp'!L108</f>
        <v>0</v>
      </c>
      <c r="N84" s="37">
        <f>'Rev-Exp'!M108</f>
        <v>0</v>
      </c>
      <c r="O84" s="37">
        <f>'Rev-Exp'!N108</f>
        <v>0</v>
      </c>
      <c r="P84" s="37">
        <f>'Rev-Exp'!O108</f>
        <v>0</v>
      </c>
      <c r="Q84" s="37">
        <f>'Rev-Exp'!P108</f>
        <v>0</v>
      </c>
      <c r="R84" s="37">
        <f>'Rev-Exp'!Q108</f>
        <v>0</v>
      </c>
      <c r="S84" s="2">
        <v>1</v>
      </c>
    </row>
    <row r="85" spans="1:19" x14ac:dyDescent="0.25">
      <c r="A85" s="2">
        <f t="shared" si="1"/>
        <v>0</v>
      </c>
      <c r="B85" s="2">
        <f t="shared" si="1"/>
        <v>20</v>
      </c>
      <c r="C85" s="2" t="s">
        <v>167</v>
      </c>
      <c r="D85" s="2" t="s">
        <v>104</v>
      </c>
      <c r="E85" s="2" t="s">
        <v>4</v>
      </c>
      <c r="F85" s="37">
        <f>'Rev-Exp'!E109</f>
        <v>0</v>
      </c>
      <c r="G85" s="37">
        <f>'Rev-Exp'!F109</f>
        <v>0</v>
      </c>
      <c r="H85" s="37">
        <f>'Rev-Exp'!G109</f>
        <v>0</v>
      </c>
      <c r="I85" s="37">
        <f>'Rev-Exp'!H109</f>
        <v>0</v>
      </c>
      <c r="J85" s="37">
        <f>'Rev-Exp'!I109</f>
        <v>0</v>
      </c>
      <c r="K85" s="37">
        <f>'Rev-Exp'!J109</f>
        <v>0</v>
      </c>
      <c r="L85" s="37">
        <f>'Rev-Exp'!K109</f>
        <v>0</v>
      </c>
      <c r="M85" s="37">
        <f>'Rev-Exp'!L109</f>
        <v>0</v>
      </c>
      <c r="N85" s="37">
        <f>'Rev-Exp'!M109</f>
        <v>0</v>
      </c>
      <c r="O85" s="37">
        <f>'Rev-Exp'!N109</f>
        <v>0</v>
      </c>
      <c r="P85" s="37">
        <f>'Rev-Exp'!O109</f>
        <v>0</v>
      </c>
      <c r="Q85" s="37">
        <f>'Rev-Exp'!P109</f>
        <v>0</v>
      </c>
      <c r="R85" s="37">
        <f>'Rev-Exp'!Q109</f>
        <v>0</v>
      </c>
      <c r="S85" s="2">
        <v>1</v>
      </c>
    </row>
    <row r="86" spans="1:19" x14ac:dyDescent="0.25">
      <c r="A86" s="2">
        <f t="shared" si="1"/>
        <v>0</v>
      </c>
      <c r="B86" s="2">
        <f t="shared" si="1"/>
        <v>20</v>
      </c>
      <c r="C86" s="2" t="s">
        <v>167</v>
      </c>
      <c r="D86" s="2" t="s">
        <v>104</v>
      </c>
      <c r="E86" s="2" t="s">
        <v>183</v>
      </c>
      <c r="F86" s="37">
        <f>'Rev-Exp'!E110</f>
        <v>0</v>
      </c>
      <c r="G86" s="37">
        <f>'Rev-Exp'!F110</f>
        <v>0</v>
      </c>
      <c r="H86" s="37">
        <f>'Rev-Exp'!G110</f>
        <v>0</v>
      </c>
      <c r="I86" s="37">
        <f>'Rev-Exp'!H110</f>
        <v>0</v>
      </c>
      <c r="J86" s="37">
        <f>'Rev-Exp'!I110</f>
        <v>0</v>
      </c>
      <c r="K86" s="37">
        <f>'Rev-Exp'!J110</f>
        <v>0</v>
      </c>
      <c r="L86" s="37">
        <f>'Rev-Exp'!K110</f>
        <v>0</v>
      </c>
      <c r="M86" s="37">
        <f>'Rev-Exp'!L110</f>
        <v>0</v>
      </c>
      <c r="N86" s="37">
        <f>'Rev-Exp'!M110</f>
        <v>0</v>
      </c>
      <c r="O86" s="37">
        <f>'Rev-Exp'!N110</f>
        <v>0</v>
      </c>
      <c r="P86" s="37">
        <f>'Rev-Exp'!O110</f>
        <v>0</v>
      </c>
      <c r="Q86" s="37">
        <f>'Rev-Exp'!P110</f>
        <v>0</v>
      </c>
      <c r="R86" s="37">
        <f>'Rev-Exp'!Q110</f>
        <v>0</v>
      </c>
      <c r="S86" s="2">
        <v>1</v>
      </c>
    </row>
    <row r="87" spans="1:19" x14ac:dyDescent="0.25">
      <c r="A87" s="2">
        <f t="shared" si="1"/>
        <v>0</v>
      </c>
      <c r="B87" s="2">
        <f t="shared" si="1"/>
        <v>20</v>
      </c>
      <c r="C87" s="2" t="s">
        <v>167</v>
      </c>
      <c r="D87" s="2" t="s">
        <v>104</v>
      </c>
      <c r="E87" s="2" t="s">
        <v>2</v>
      </c>
      <c r="F87" s="37">
        <f>'Rev-Exp'!E111</f>
        <v>0</v>
      </c>
      <c r="G87" s="37">
        <f>'Rev-Exp'!F111</f>
        <v>0</v>
      </c>
      <c r="H87" s="37">
        <f>'Rev-Exp'!G111</f>
        <v>0</v>
      </c>
      <c r="I87" s="37">
        <f>'Rev-Exp'!H111</f>
        <v>0</v>
      </c>
      <c r="J87" s="37">
        <f>'Rev-Exp'!I111</f>
        <v>0</v>
      </c>
      <c r="K87" s="37">
        <f>'Rev-Exp'!J111</f>
        <v>0</v>
      </c>
      <c r="L87" s="37">
        <f>'Rev-Exp'!K111</f>
        <v>0</v>
      </c>
      <c r="M87" s="37">
        <f>'Rev-Exp'!L111</f>
        <v>0</v>
      </c>
      <c r="N87" s="37">
        <f>'Rev-Exp'!M111</f>
        <v>0</v>
      </c>
      <c r="O87" s="37">
        <f>'Rev-Exp'!N111</f>
        <v>0</v>
      </c>
      <c r="P87" s="37">
        <f>'Rev-Exp'!O111</f>
        <v>0</v>
      </c>
      <c r="Q87" s="37">
        <f>'Rev-Exp'!P111</f>
        <v>0</v>
      </c>
      <c r="R87" s="37">
        <f>'Rev-Exp'!Q111</f>
        <v>0</v>
      </c>
      <c r="S87" s="2">
        <v>1</v>
      </c>
    </row>
    <row r="88" spans="1:19" x14ac:dyDescent="0.25">
      <c r="A88" s="2">
        <f t="shared" si="1"/>
        <v>0</v>
      </c>
      <c r="B88" s="2">
        <f t="shared" si="1"/>
        <v>20</v>
      </c>
      <c r="C88" s="2" t="s">
        <v>167</v>
      </c>
      <c r="D88" s="2" t="s">
        <v>104</v>
      </c>
      <c r="E88" s="2" t="s">
        <v>6</v>
      </c>
      <c r="F88" s="37">
        <f>'Rev-Exp'!E112</f>
        <v>0</v>
      </c>
      <c r="G88" s="37">
        <f>'Rev-Exp'!F112</f>
        <v>0</v>
      </c>
      <c r="H88" s="37">
        <f>'Rev-Exp'!G112</f>
        <v>0</v>
      </c>
      <c r="I88" s="37">
        <f>'Rev-Exp'!H112</f>
        <v>0</v>
      </c>
      <c r="J88" s="37">
        <f>'Rev-Exp'!I112</f>
        <v>0</v>
      </c>
      <c r="K88" s="37">
        <f>'Rev-Exp'!J112</f>
        <v>0</v>
      </c>
      <c r="L88" s="37">
        <f>'Rev-Exp'!K112</f>
        <v>0</v>
      </c>
      <c r="M88" s="37">
        <f>'Rev-Exp'!L112</f>
        <v>0</v>
      </c>
      <c r="N88" s="37">
        <f>'Rev-Exp'!M112</f>
        <v>0</v>
      </c>
      <c r="O88" s="37">
        <f>'Rev-Exp'!N112</f>
        <v>0</v>
      </c>
      <c r="P88" s="37">
        <f>'Rev-Exp'!O112</f>
        <v>0</v>
      </c>
      <c r="Q88" s="37">
        <f>'Rev-Exp'!P112</f>
        <v>0</v>
      </c>
      <c r="R88" s="37">
        <f>'Rev-Exp'!Q112</f>
        <v>0</v>
      </c>
      <c r="S88" s="2">
        <v>1</v>
      </c>
    </row>
    <row r="89" spans="1:19" x14ac:dyDescent="0.25">
      <c r="A89" s="2">
        <f t="shared" si="1"/>
        <v>0</v>
      </c>
      <c r="B89" s="2">
        <f t="shared" si="1"/>
        <v>20</v>
      </c>
      <c r="C89" s="2" t="s">
        <v>167</v>
      </c>
      <c r="D89" s="2" t="s">
        <v>104</v>
      </c>
      <c r="E89" s="2" t="s">
        <v>1</v>
      </c>
      <c r="F89" s="37">
        <f>'Rev-Exp'!E113</f>
        <v>0</v>
      </c>
      <c r="G89" s="37">
        <f>'Rev-Exp'!F113</f>
        <v>0</v>
      </c>
      <c r="H89" s="37">
        <f>'Rev-Exp'!G113</f>
        <v>0</v>
      </c>
      <c r="I89" s="37">
        <f>'Rev-Exp'!H113</f>
        <v>0</v>
      </c>
      <c r="J89" s="37">
        <f>'Rev-Exp'!I113</f>
        <v>0</v>
      </c>
      <c r="K89" s="37">
        <f>'Rev-Exp'!J113</f>
        <v>0</v>
      </c>
      <c r="L89" s="37">
        <f>'Rev-Exp'!K113</f>
        <v>0</v>
      </c>
      <c r="M89" s="37">
        <f>'Rev-Exp'!L113</f>
        <v>0</v>
      </c>
      <c r="N89" s="37">
        <f>'Rev-Exp'!M113</f>
        <v>0</v>
      </c>
      <c r="O89" s="37">
        <f>'Rev-Exp'!N113</f>
        <v>0</v>
      </c>
      <c r="P89" s="37">
        <f>'Rev-Exp'!O113</f>
        <v>0</v>
      </c>
      <c r="Q89" s="37">
        <f>'Rev-Exp'!P113</f>
        <v>0</v>
      </c>
      <c r="R89" s="37">
        <f>'Rev-Exp'!Q113</f>
        <v>0</v>
      </c>
      <c r="S89" s="2">
        <v>1</v>
      </c>
    </row>
    <row r="90" spans="1:19" x14ac:dyDescent="0.25">
      <c r="A90" s="2">
        <f t="shared" si="1"/>
        <v>0</v>
      </c>
      <c r="B90" s="2">
        <f t="shared" si="1"/>
        <v>20</v>
      </c>
      <c r="C90" s="2" t="s">
        <v>167</v>
      </c>
      <c r="D90" s="2" t="s">
        <v>104</v>
      </c>
      <c r="E90" s="2" t="s">
        <v>80</v>
      </c>
      <c r="F90" s="37">
        <f>'Rev-Exp'!E114</f>
        <v>0</v>
      </c>
      <c r="G90" s="37">
        <f>'Rev-Exp'!F114</f>
        <v>0</v>
      </c>
      <c r="H90" s="37">
        <f>'Rev-Exp'!G114</f>
        <v>0</v>
      </c>
      <c r="I90" s="37">
        <f>'Rev-Exp'!H114</f>
        <v>0</v>
      </c>
      <c r="J90" s="37">
        <f>'Rev-Exp'!I114</f>
        <v>0</v>
      </c>
      <c r="K90" s="37">
        <f>'Rev-Exp'!J114</f>
        <v>0</v>
      </c>
      <c r="L90" s="37">
        <f>'Rev-Exp'!K114</f>
        <v>0</v>
      </c>
      <c r="M90" s="37">
        <f>'Rev-Exp'!L114</f>
        <v>0</v>
      </c>
      <c r="N90" s="37">
        <f>'Rev-Exp'!M114</f>
        <v>0</v>
      </c>
      <c r="O90" s="37">
        <f>'Rev-Exp'!N114</f>
        <v>0</v>
      </c>
      <c r="P90" s="37">
        <f>'Rev-Exp'!O114</f>
        <v>0</v>
      </c>
      <c r="Q90" s="37">
        <f>'Rev-Exp'!P114</f>
        <v>0</v>
      </c>
      <c r="R90" s="37">
        <f>'Rev-Exp'!Q114</f>
        <v>0</v>
      </c>
      <c r="S90" s="2">
        <v>1</v>
      </c>
    </row>
    <row r="91" spans="1:19" x14ac:dyDescent="0.25">
      <c r="A91" s="2">
        <f t="shared" si="1"/>
        <v>0</v>
      </c>
      <c r="B91" s="2">
        <f t="shared" si="1"/>
        <v>20</v>
      </c>
      <c r="C91" s="2" t="s">
        <v>167</v>
      </c>
      <c r="D91" s="2" t="s">
        <v>104</v>
      </c>
      <c r="E91" s="2" t="s">
        <v>105</v>
      </c>
      <c r="F91" s="37">
        <f>'Rev-Exp'!E115</f>
        <v>0</v>
      </c>
      <c r="G91" s="37">
        <f>'Rev-Exp'!F115</f>
        <v>0</v>
      </c>
      <c r="H91" s="37">
        <f>'Rev-Exp'!G115</f>
        <v>0</v>
      </c>
      <c r="I91" s="37">
        <f>'Rev-Exp'!H115</f>
        <v>0</v>
      </c>
      <c r="J91" s="37">
        <f>'Rev-Exp'!I115</f>
        <v>0</v>
      </c>
      <c r="K91" s="37">
        <f>'Rev-Exp'!J115</f>
        <v>0</v>
      </c>
      <c r="L91" s="37">
        <f>'Rev-Exp'!K115</f>
        <v>0</v>
      </c>
      <c r="M91" s="37">
        <f>'Rev-Exp'!L115</f>
        <v>0</v>
      </c>
      <c r="N91" s="37">
        <f>'Rev-Exp'!M115</f>
        <v>0</v>
      </c>
      <c r="O91" s="37">
        <f>'Rev-Exp'!N115</f>
        <v>0</v>
      </c>
      <c r="P91" s="37">
        <f>'Rev-Exp'!O115</f>
        <v>0</v>
      </c>
      <c r="Q91" s="37">
        <f>'Rev-Exp'!P115</f>
        <v>0</v>
      </c>
      <c r="R91" s="37">
        <f>'Rev-Exp'!Q115</f>
        <v>0</v>
      </c>
      <c r="S91" s="2">
        <v>1</v>
      </c>
    </row>
    <row r="92" spans="1:19" x14ac:dyDescent="0.25">
      <c r="A92" s="2">
        <f t="shared" si="1"/>
        <v>0</v>
      </c>
      <c r="B92" s="2">
        <f t="shared" si="1"/>
        <v>20</v>
      </c>
      <c r="C92" s="2" t="s">
        <v>167</v>
      </c>
      <c r="D92" s="2" t="s">
        <v>104</v>
      </c>
      <c r="E92" s="2" t="s">
        <v>184</v>
      </c>
      <c r="F92" s="37">
        <f>'Rev-Exp'!E116</f>
        <v>0</v>
      </c>
      <c r="G92" s="37">
        <f>'Rev-Exp'!F116</f>
        <v>0</v>
      </c>
      <c r="H92" s="37">
        <f>'Rev-Exp'!G116</f>
        <v>0</v>
      </c>
      <c r="I92" s="37">
        <f>'Rev-Exp'!H116</f>
        <v>0</v>
      </c>
      <c r="J92" s="37">
        <f>'Rev-Exp'!I116</f>
        <v>0</v>
      </c>
      <c r="K92" s="37">
        <f>'Rev-Exp'!J116</f>
        <v>0</v>
      </c>
      <c r="L92" s="37">
        <f>'Rev-Exp'!K116</f>
        <v>0</v>
      </c>
      <c r="M92" s="37">
        <f>'Rev-Exp'!L116</f>
        <v>0</v>
      </c>
      <c r="N92" s="37">
        <f>'Rev-Exp'!M116</f>
        <v>0</v>
      </c>
      <c r="O92" s="37">
        <f>'Rev-Exp'!N116</f>
        <v>0</v>
      </c>
      <c r="P92" s="37">
        <f>'Rev-Exp'!O116</f>
        <v>0</v>
      </c>
      <c r="Q92" s="37">
        <f>'Rev-Exp'!P116</f>
        <v>0</v>
      </c>
      <c r="R92" s="37">
        <f>'Rev-Exp'!Q116</f>
        <v>0</v>
      </c>
      <c r="S92" s="2">
        <v>1</v>
      </c>
    </row>
    <row r="93" spans="1:19" x14ac:dyDescent="0.25">
      <c r="A93" s="2">
        <f t="shared" si="1"/>
        <v>0</v>
      </c>
      <c r="B93" s="2">
        <f t="shared" si="1"/>
        <v>20</v>
      </c>
      <c r="C93" s="2" t="s">
        <v>167</v>
      </c>
      <c r="D93" s="2" t="s">
        <v>104</v>
      </c>
      <c r="E93" s="2" t="s">
        <v>185</v>
      </c>
      <c r="F93" s="37">
        <f>'Rev-Exp'!E117</f>
        <v>0</v>
      </c>
      <c r="G93" s="37">
        <f>'Rev-Exp'!F117</f>
        <v>0</v>
      </c>
      <c r="H93" s="37">
        <f>'Rev-Exp'!G117</f>
        <v>0</v>
      </c>
      <c r="I93" s="37">
        <f>'Rev-Exp'!H117</f>
        <v>0</v>
      </c>
      <c r="J93" s="37">
        <f>'Rev-Exp'!I117</f>
        <v>0</v>
      </c>
      <c r="K93" s="37">
        <f>'Rev-Exp'!J117</f>
        <v>0</v>
      </c>
      <c r="L93" s="37">
        <f>'Rev-Exp'!K117</f>
        <v>0</v>
      </c>
      <c r="M93" s="37">
        <f>'Rev-Exp'!L117</f>
        <v>0</v>
      </c>
      <c r="N93" s="37">
        <f>'Rev-Exp'!M117</f>
        <v>0</v>
      </c>
      <c r="O93" s="37">
        <f>'Rev-Exp'!N117</f>
        <v>0</v>
      </c>
      <c r="P93" s="37">
        <f>'Rev-Exp'!O117</f>
        <v>0</v>
      </c>
      <c r="Q93" s="37">
        <f>'Rev-Exp'!P117</f>
        <v>0</v>
      </c>
      <c r="R93" s="37">
        <f>'Rev-Exp'!Q117</f>
        <v>0</v>
      </c>
      <c r="S93" s="2">
        <v>1</v>
      </c>
    </row>
    <row r="94" spans="1:19" x14ac:dyDescent="0.25">
      <c r="A94" s="2">
        <f t="shared" si="1"/>
        <v>0</v>
      </c>
      <c r="B94" s="2">
        <f t="shared" si="1"/>
        <v>20</v>
      </c>
      <c r="C94" s="2" t="s">
        <v>167</v>
      </c>
      <c r="D94" s="2" t="s">
        <v>104</v>
      </c>
      <c r="E94" s="2" t="s">
        <v>186</v>
      </c>
      <c r="F94" s="37">
        <f>'Rev-Exp'!E118</f>
        <v>0</v>
      </c>
      <c r="G94" s="37">
        <f>'Rev-Exp'!F118</f>
        <v>0</v>
      </c>
      <c r="H94" s="37">
        <f>'Rev-Exp'!G118</f>
        <v>0</v>
      </c>
      <c r="I94" s="37">
        <f>'Rev-Exp'!H118</f>
        <v>0</v>
      </c>
      <c r="J94" s="37">
        <f>'Rev-Exp'!I118</f>
        <v>0</v>
      </c>
      <c r="K94" s="37">
        <f>'Rev-Exp'!J118</f>
        <v>0</v>
      </c>
      <c r="L94" s="37">
        <f>'Rev-Exp'!K118</f>
        <v>0</v>
      </c>
      <c r="M94" s="37">
        <f>'Rev-Exp'!L118</f>
        <v>0</v>
      </c>
      <c r="N94" s="37">
        <f>'Rev-Exp'!M118</f>
        <v>0</v>
      </c>
      <c r="O94" s="37">
        <f>'Rev-Exp'!N118</f>
        <v>0</v>
      </c>
      <c r="P94" s="37">
        <f>'Rev-Exp'!O118</f>
        <v>0</v>
      </c>
      <c r="Q94" s="37">
        <f>'Rev-Exp'!P118</f>
        <v>0</v>
      </c>
      <c r="R94" s="37">
        <f>'Rev-Exp'!Q118</f>
        <v>0</v>
      </c>
      <c r="S94" s="2">
        <v>1</v>
      </c>
    </row>
    <row r="95" spans="1:19" x14ac:dyDescent="0.25">
      <c r="A95" s="204">
        <f t="shared" si="1"/>
        <v>0</v>
      </c>
      <c r="B95" s="204">
        <f t="shared" si="1"/>
        <v>20</v>
      </c>
      <c r="C95" s="204" t="s">
        <v>167</v>
      </c>
      <c r="D95" s="204" t="s">
        <v>177</v>
      </c>
      <c r="E95" s="204" t="s">
        <v>276</v>
      </c>
      <c r="F95" s="205">
        <f>'Rev-Exp'!E136</f>
        <v>0</v>
      </c>
      <c r="G95" s="205">
        <f>'Rev-Exp'!F136</f>
        <v>0</v>
      </c>
      <c r="H95" s="205">
        <f>'Rev-Exp'!G136</f>
        <v>0</v>
      </c>
      <c r="I95" s="205">
        <f>'Rev-Exp'!H136</f>
        <v>0</v>
      </c>
      <c r="J95" s="205">
        <f>'Rev-Exp'!I136</f>
        <v>0</v>
      </c>
      <c r="K95" s="205">
        <f>'Rev-Exp'!J136</f>
        <v>0</v>
      </c>
      <c r="L95" s="205">
        <f>'Rev-Exp'!K136</f>
        <v>0</v>
      </c>
      <c r="M95" s="205">
        <f>'Rev-Exp'!L136</f>
        <v>0</v>
      </c>
      <c r="N95" s="205">
        <f>'Rev-Exp'!M136</f>
        <v>0</v>
      </c>
      <c r="O95" s="205">
        <f>'Rev-Exp'!N136</f>
        <v>0</v>
      </c>
      <c r="P95" s="205">
        <f>'Rev-Exp'!O136</f>
        <v>0</v>
      </c>
      <c r="Q95" s="205">
        <f>'Rev-Exp'!P136</f>
        <v>0</v>
      </c>
      <c r="R95" s="205">
        <f>'Rev-Exp'!Q136</f>
        <v>0</v>
      </c>
      <c r="S95" s="204">
        <v>1</v>
      </c>
    </row>
    <row r="96" spans="1:19" x14ac:dyDescent="0.25">
      <c r="A96" s="2">
        <f t="shared" si="1"/>
        <v>0</v>
      </c>
      <c r="B96" s="2">
        <f t="shared" si="1"/>
        <v>20</v>
      </c>
      <c r="C96" s="2" t="s">
        <v>167</v>
      </c>
      <c r="D96" s="2" t="s">
        <v>177</v>
      </c>
      <c r="E96" s="2" t="s">
        <v>188</v>
      </c>
      <c r="F96" s="38">
        <f>'Rev-Exp'!E138</f>
        <v>0</v>
      </c>
      <c r="G96" s="38">
        <f>'Rev-Exp'!F138</f>
        <v>0</v>
      </c>
      <c r="H96" s="38">
        <f>'Rev-Exp'!G138</f>
        <v>0</v>
      </c>
      <c r="I96" s="38">
        <f>'Rev-Exp'!H138</f>
        <v>0</v>
      </c>
      <c r="J96" s="38">
        <f>'Rev-Exp'!I138</f>
        <v>0</v>
      </c>
      <c r="K96" s="38">
        <f>'Rev-Exp'!J138</f>
        <v>0</v>
      </c>
      <c r="L96" s="38">
        <f>'Rev-Exp'!K138</f>
        <v>0</v>
      </c>
      <c r="M96" s="38">
        <f>'Rev-Exp'!L138</f>
        <v>0</v>
      </c>
      <c r="N96" s="38">
        <f>'Rev-Exp'!M138</f>
        <v>0</v>
      </c>
      <c r="O96" s="38">
        <f>'Rev-Exp'!N138</f>
        <v>0</v>
      </c>
      <c r="P96" s="38">
        <f>'Rev-Exp'!O138</f>
        <v>0</v>
      </c>
      <c r="Q96" s="38">
        <f>'Rev-Exp'!P138</f>
        <v>0</v>
      </c>
      <c r="R96" s="38">
        <f>'Rev-Exp'!Q138</f>
        <v>0</v>
      </c>
      <c r="S96" s="2">
        <v>1</v>
      </c>
    </row>
    <row r="97" spans="1:19" x14ac:dyDescent="0.25">
      <c r="A97" s="2">
        <f t="shared" si="1"/>
        <v>0</v>
      </c>
      <c r="B97" s="2">
        <f t="shared" si="1"/>
        <v>20</v>
      </c>
      <c r="C97" s="2" t="s">
        <v>178</v>
      </c>
      <c r="D97" s="2" t="s">
        <v>179</v>
      </c>
      <c r="E97" s="2" t="s">
        <v>189</v>
      </c>
      <c r="F97" s="38">
        <v>0</v>
      </c>
      <c r="G97" s="38">
        <f>'Rev-Exp'!F145</f>
        <v>0</v>
      </c>
      <c r="H97" s="38">
        <f>'Rev-Exp'!G145</f>
        <v>0</v>
      </c>
      <c r="I97" s="38">
        <f>'Rev-Exp'!H145</f>
        <v>0</v>
      </c>
      <c r="J97" s="38">
        <f>'Rev-Exp'!I145</f>
        <v>0</v>
      </c>
      <c r="K97" s="38">
        <f>'Rev-Exp'!J145</f>
        <v>0</v>
      </c>
      <c r="L97" s="38">
        <f>'Rev-Exp'!K145</f>
        <v>0</v>
      </c>
      <c r="M97" s="38">
        <f>'Rev-Exp'!L145</f>
        <v>0</v>
      </c>
      <c r="N97" s="38">
        <f>'Rev-Exp'!M145</f>
        <v>0</v>
      </c>
      <c r="O97" s="38">
        <f>'Rev-Exp'!N145</f>
        <v>0</v>
      </c>
      <c r="P97" s="38">
        <f>'Rev-Exp'!O145</f>
        <v>0</v>
      </c>
      <c r="Q97" s="38">
        <f>'Rev-Exp'!P145</f>
        <v>0</v>
      </c>
      <c r="R97" s="38">
        <f>'Rev-Exp'!Q145</f>
        <v>0</v>
      </c>
      <c r="S97" s="2">
        <v>1</v>
      </c>
    </row>
    <row r="98" spans="1:19" x14ac:dyDescent="0.25">
      <c r="A98" s="2">
        <f t="shared" si="1"/>
        <v>0</v>
      </c>
      <c r="B98" s="2">
        <f t="shared" si="1"/>
        <v>20</v>
      </c>
      <c r="C98" s="2" t="s">
        <v>178</v>
      </c>
      <c r="D98" s="2" t="s">
        <v>180</v>
      </c>
      <c r="E98" s="2" t="s">
        <v>190</v>
      </c>
      <c r="F98" s="38">
        <v>0</v>
      </c>
      <c r="G98" s="38">
        <f>'Rev-Exp'!F148</f>
        <v>0</v>
      </c>
      <c r="H98" s="38">
        <f>'Rev-Exp'!G148</f>
        <v>0</v>
      </c>
      <c r="I98" s="38">
        <f>'Rev-Exp'!H148</f>
        <v>0</v>
      </c>
      <c r="J98" s="38">
        <f>'Rev-Exp'!I148</f>
        <v>0</v>
      </c>
      <c r="K98" s="38">
        <f>'Rev-Exp'!J148</f>
        <v>0</v>
      </c>
      <c r="L98" s="38">
        <f>'Rev-Exp'!K148</f>
        <v>0</v>
      </c>
      <c r="M98" s="38">
        <f>'Rev-Exp'!L148</f>
        <v>0</v>
      </c>
      <c r="N98" s="38">
        <f>'Rev-Exp'!M148</f>
        <v>0</v>
      </c>
      <c r="O98" s="38">
        <f>'Rev-Exp'!N148</f>
        <v>0</v>
      </c>
      <c r="P98" s="38">
        <f>'Rev-Exp'!O148</f>
        <v>0</v>
      </c>
      <c r="Q98" s="38">
        <f>'Rev-Exp'!P148</f>
        <v>0</v>
      </c>
      <c r="R98" s="38">
        <f>'Rev-Exp'!Q148</f>
        <v>0</v>
      </c>
      <c r="S98" s="2">
        <v>1</v>
      </c>
    </row>
    <row r="99" spans="1:19" x14ac:dyDescent="0.25">
      <c r="A99" s="2">
        <f t="shared" si="1"/>
        <v>0</v>
      </c>
      <c r="B99" s="2">
        <f t="shared" si="1"/>
        <v>20</v>
      </c>
      <c r="C99" s="2" t="s">
        <v>178</v>
      </c>
      <c r="D99" s="2" t="s">
        <v>279</v>
      </c>
      <c r="E99" s="2" t="s">
        <v>277</v>
      </c>
      <c r="F99" s="38">
        <v>0</v>
      </c>
      <c r="G99" s="38">
        <f>'Rev-Exp'!F149</f>
        <v>0</v>
      </c>
      <c r="H99" s="38">
        <f>'Rev-Exp'!G149</f>
        <v>0</v>
      </c>
      <c r="I99" s="38">
        <f>'Rev-Exp'!H149</f>
        <v>0</v>
      </c>
      <c r="J99" s="38">
        <f>'Rev-Exp'!I149</f>
        <v>0</v>
      </c>
      <c r="K99" s="38">
        <f>'Rev-Exp'!J149</f>
        <v>0</v>
      </c>
      <c r="L99" s="38">
        <f>'Rev-Exp'!K149</f>
        <v>0</v>
      </c>
      <c r="M99" s="38">
        <f>'Rev-Exp'!L149</f>
        <v>0</v>
      </c>
      <c r="N99" s="38">
        <f>'Rev-Exp'!M149</f>
        <v>0</v>
      </c>
      <c r="O99" s="38">
        <f>'Rev-Exp'!N149</f>
        <v>0</v>
      </c>
      <c r="P99" s="38">
        <f>'Rev-Exp'!O149</f>
        <v>0</v>
      </c>
      <c r="Q99" s="38">
        <f>'Rev-Exp'!P149</f>
        <v>0</v>
      </c>
      <c r="R99" s="38">
        <f>'Rev-Exp'!Q149</f>
        <v>0</v>
      </c>
      <c r="S99" s="2">
        <v>1</v>
      </c>
    </row>
    <row r="100" spans="1:19" x14ac:dyDescent="0.25">
      <c r="F100" s="38"/>
      <c r="G100" s="38"/>
      <c r="H100" s="38"/>
      <c r="I100" s="38"/>
      <c r="J100" s="38"/>
      <c r="K100" s="38"/>
      <c r="L100" s="38"/>
      <c r="M100" s="38"/>
      <c r="N100" s="38"/>
      <c r="O100" s="38"/>
      <c r="P100" s="38"/>
      <c r="Q100" s="38"/>
      <c r="R100" s="38"/>
      <c r="S100" s="38"/>
    </row>
    <row r="101" spans="1:19" ht="27" x14ac:dyDescent="0.25">
      <c r="A101" s="84" t="s">
        <v>122</v>
      </c>
      <c r="B101" s="84" t="s">
        <v>149</v>
      </c>
      <c r="C101" s="84" t="s">
        <v>214</v>
      </c>
      <c r="D101" s="84" t="s">
        <v>215</v>
      </c>
      <c r="E101" s="84" t="s">
        <v>216</v>
      </c>
      <c r="F101" s="84" t="s">
        <v>217</v>
      </c>
      <c r="G101" s="84" t="s">
        <v>166</v>
      </c>
    </row>
    <row r="102" spans="1:19" x14ac:dyDescent="0.25">
      <c r="A102" s="2">
        <f>A98</f>
        <v>0</v>
      </c>
      <c r="B102" s="2">
        <f>B98</f>
        <v>20</v>
      </c>
      <c r="C102" s="2" t="s">
        <v>205</v>
      </c>
      <c r="D102" s="2" t="s">
        <v>218</v>
      </c>
      <c r="E102" s="2">
        <f>'Rev-Exp'!O4</f>
        <v>0</v>
      </c>
      <c r="G102" s="2">
        <f>S98</f>
        <v>1</v>
      </c>
    </row>
  </sheetData>
  <phoneticPr fontId="48"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Rev-Exp</vt:lpstr>
      <vt:lpstr>LookupData</vt:lpstr>
      <vt:lpstr>ReportInfo</vt:lpstr>
      <vt:lpstr>AQI</vt:lpstr>
      <vt:lpstr>'Rev-Exp'!Print_Titles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Marleni Bruner</cp:lastModifiedBy>
  <cp:lastPrinted>2018-11-08T20:53:50Z</cp:lastPrinted>
  <dcterms:created xsi:type="dcterms:W3CDTF">1996-10-14T23:33:28Z</dcterms:created>
  <dcterms:modified xsi:type="dcterms:W3CDTF">2020-10-08T16:39:13Z</dcterms:modified>
</cp:coreProperties>
</file>